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0170" windowHeight="7680"/>
  </bookViews>
  <sheets>
    <sheet name="Table 1" sheetId="292" r:id="rId1"/>
    <sheet name="Table 2" sheetId="272" r:id="rId2"/>
    <sheet name="Table 3   " sheetId="338" r:id="rId3"/>
    <sheet name="Table 3 cont'd" sheetId="391" r:id="rId4"/>
    <sheet name="Table 4 " sheetId="373" r:id="rId5"/>
    <sheet name="Table 4 Cont'd " sheetId="374" r:id="rId6"/>
    <sheet name="Table 5" sheetId="281" r:id="rId7"/>
    <sheet name="Table 5cont'd" sheetId="282" r:id="rId8"/>
    <sheet name="Table 6 " sheetId="353" r:id="rId9"/>
    <sheet name="Table 7" sheetId="375" r:id="rId10"/>
    <sheet name="Table 7 cont'd" sheetId="376" r:id="rId11"/>
    <sheet name="Table 8" sheetId="377" r:id="rId12"/>
    <sheet name="Table 8 cont'd" sheetId="385" r:id="rId13"/>
    <sheet name="Table 9  " sheetId="357" r:id="rId14"/>
    <sheet name="Table 9 cont'd" sheetId="388" r:id="rId15"/>
    <sheet name="Table 10" sheetId="390" r:id="rId16"/>
    <sheet name="Table 10 cont'd " sheetId="365" r:id="rId17"/>
    <sheet name="Table 10 cont'd (sec 7 - 9)" sheetId="366" r:id="rId18"/>
    <sheet name="Table 11 " sheetId="368" r:id="rId19"/>
    <sheet name="Table 12 " sheetId="371" r:id="rId20"/>
    <sheet name="Table 13" sheetId="381" r:id="rId21"/>
    <sheet name="Table 13 cont'd" sheetId="382" r:id="rId22"/>
    <sheet name="Table 14" sheetId="378" r:id="rId23"/>
    <sheet name="Table 14 cont'd" sheetId="380" r:id="rId24"/>
    <sheet name="Table 15" sheetId="383" r:id="rId25"/>
    <sheet name="Table 16" sheetId="384" r:id="rId26"/>
    <sheet name="Table 17&amp;18  " sheetId="389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xlnm._FilterDatabase" localSheetId="0" hidden="1">'Table 1'!$A$1:$C$17</definedName>
    <definedName name="_xlnm._FilterDatabase" localSheetId="2" hidden="1">'Table 3   '!$A$1:$A$26</definedName>
    <definedName name="_xlnm._FilterDatabase" localSheetId="3" hidden="1">'Table 3 cont''d'!$A$1:$A$25</definedName>
    <definedName name="_xlnm._FilterDatabase" localSheetId="4" hidden="1">'Table 4 '!$A$1:$I$26</definedName>
    <definedName name="_xlnm._FilterDatabase" localSheetId="5" hidden="1">'Table 4 Cont''d '!$A$1:$A$21</definedName>
    <definedName name="_xlnm._FilterDatabase" localSheetId="6" hidden="1">'Table 5'!$A$1:$A$18</definedName>
    <definedName name="_xlnm._FilterDatabase" localSheetId="7" hidden="1">'Table 5cont''d'!$A$1:$A$18</definedName>
    <definedName name="_xlnm._FilterDatabase" localSheetId="8" hidden="1">'Table 6 '!$A$1:$I$24</definedName>
    <definedName name="_xlnm._FilterDatabase" localSheetId="13" hidden="1">'Table 9  '!$A$1:$J$30</definedName>
    <definedName name="_xlnm._FilterDatabase" localSheetId="14" hidden="1">'Table 9 cont''d'!$A$1:$J$25</definedName>
    <definedName name="aa" localSheetId="0">'[1]Table 1'!#REF!</definedName>
    <definedName name="aa" localSheetId="16">'[2]Table 1'!#REF!</definedName>
    <definedName name="aa" localSheetId="17">'[2]Table 1'!#REF!</definedName>
    <definedName name="aa" localSheetId="18">'[2]Table 1'!#REF!</definedName>
    <definedName name="aa" localSheetId="19">'[3]Table 1'!#REF!</definedName>
    <definedName name="aa" localSheetId="26">'[1]Table 1'!#REF!</definedName>
    <definedName name="aa" localSheetId="1">'[1]Table 1'!#REF!</definedName>
    <definedName name="aa" localSheetId="2">'[1]Table 1'!#REF!</definedName>
    <definedName name="aa" localSheetId="3">'[1]Table 1'!#REF!</definedName>
    <definedName name="aa" localSheetId="4">'[1]Table 1'!#REF!</definedName>
    <definedName name="aa" localSheetId="5">'[1]Table 1'!#REF!</definedName>
    <definedName name="aa" localSheetId="6">'[1]Table 1'!#REF!</definedName>
    <definedName name="aa" localSheetId="7">'[1]Table 1'!#REF!</definedName>
    <definedName name="aa" localSheetId="8">'[1]Table 1'!#REF!</definedName>
    <definedName name="aa" localSheetId="13">'[1]Table 1'!#REF!</definedName>
    <definedName name="aa" localSheetId="14">'[1]Table 1'!#REF!</definedName>
    <definedName name="aa">'[1]Table 1'!#REF!</definedName>
    <definedName name="ccc" localSheetId="0">'[4]Table 1'!#REF!</definedName>
    <definedName name="ccc" localSheetId="16">'[5]Table 1'!#REF!</definedName>
    <definedName name="ccc" localSheetId="17">'[5]Table 1'!#REF!</definedName>
    <definedName name="ccc" localSheetId="18">'[5]Table 1'!#REF!</definedName>
    <definedName name="ccc" localSheetId="19">'[6]Table 1'!#REF!</definedName>
    <definedName name="ccc" localSheetId="26">'[4]Table 1'!#REF!</definedName>
    <definedName name="ccc" localSheetId="1">'[4]Table 1'!#REF!</definedName>
    <definedName name="ccc" localSheetId="2">'[4]Table 1'!#REF!</definedName>
    <definedName name="ccc" localSheetId="3">'[4]Table 1'!#REF!</definedName>
    <definedName name="ccc" localSheetId="4">'[4]Table 1'!#REF!</definedName>
    <definedName name="ccc" localSheetId="5">'[4]Table 1'!#REF!</definedName>
    <definedName name="ccc" localSheetId="6">'[4]Table 1'!#REF!</definedName>
    <definedName name="ccc" localSheetId="7">'[4]Table 1'!#REF!</definedName>
    <definedName name="ccc" localSheetId="8">'[4]Table 1'!#REF!</definedName>
    <definedName name="ccc" localSheetId="13">'[4]Table 1'!#REF!</definedName>
    <definedName name="ccc" localSheetId="14">'[4]Table 1'!#REF!</definedName>
    <definedName name="ccc">'[4]Table 1'!#REF!</definedName>
    <definedName name="_xlnm.Database" localSheetId="0">'Table 1'!#REF!</definedName>
    <definedName name="_xlnm.Database" localSheetId="16">'[2]Table 1'!#REF!</definedName>
    <definedName name="_xlnm.Database" localSheetId="17">'[2]Table 1'!#REF!</definedName>
    <definedName name="_xlnm.Database" localSheetId="18">'[2]Table 1'!#REF!</definedName>
    <definedName name="_xlnm.Database" localSheetId="19">'[7]Table 1'!#REF!</definedName>
    <definedName name="_xlnm.Database" localSheetId="26">'[1]Table 1'!#REF!</definedName>
    <definedName name="_xlnm.Database" localSheetId="1">'[1]Table 1'!#REF!</definedName>
    <definedName name="_xlnm.Database" localSheetId="2">#REF!</definedName>
    <definedName name="_xlnm.Database" localSheetId="3">#REF!</definedName>
    <definedName name="_xlnm.Database" localSheetId="4">'[1]Table 1'!#REF!</definedName>
    <definedName name="_xlnm.Database" localSheetId="5">'[1]Table 1'!#REF!</definedName>
    <definedName name="_xlnm.Database" localSheetId="6">'[1]Table 1'!#REF!</definedName>
    <definedName name="_xlnm.Database" localSheetId="7">'[1]Table 1'!#REF!</definedName>
    <definedName name="_xlnm.Database" localSheetId="8">'[1]Table 1'!#REF!</definedName>
    <definedName name="_xlnm.Database" localSheetId="13">'[8]Table 1'!#REF!</definedName>
    <definedName name="_xlnm.Database" localSheetId="14">'[8]Table 1'!#REF!</definedName>
    <definedName name="_xlnm.Database">'[1]Table 1'!#REF!</definedName>
    <definedName name="ex" localSheetId="0">'[1]Table 1'!#REF!</definedName>
    <definedName name="ex" localSheetId="16">'[2]Table 1'!#REF!</definedName>
    <definedName name="ex" localSheetId="17">'[2]Table 1'!#REF!</definedName>
    <definedName name="ex" localSheetId="18">'[2]Table 1'!#REF!</definedName>
    <definedName name="ex" localSheetId="19">'[3]Table 1'!#REF!</definedName>
    <definedName name="ex" localSheetId="26">'[1]Table 1'!#REF!</definedName>
    <definedName name="ex" localSheetId="1">'[1]Table 1'!#REF!</definedName>
    <definedName name="ex" localSheetId="2">'[1]Table 1'!#REF!</definedName>
    <definedName name="ex" localSheetId="3">'[1]Table 1'!#REF!</definedName>
    <definedName name="ex" localSheetId="4">'[1]Table 1'!#REF!</definedName>
    <definedName name="ex" localSheetId="5">'[1]Table 1'!#REF!</definedName>
    <definedName name="ex" localSheetId="6">'[1]Table 1'!#REF!</definedName>
    <definedName name="ex" localSheetId="7">'[1]Table 1'!#REF!</definedName>
    <definedName name="ex" localSheetId="8">'[1]Table 1'!#REF!</definedName>
    <definedName name="ex" localSheetId="13">'[1]Table 1'!#REF!</definedName>
    <definedName name="ex" localSheetId="14">'[1]Table 1'!#REF!</definedName>
    <definedName name="ex">'[1]Table 1'!#REF!</definedName>
    <definedName name="Exp_S114" localSheetId="0">'[9]Table 1'!#REF!</definedName>
    <definedName name="Exp_S114" localSheetId="16">'[10]Table 1'!#REF!</definedName>
    <definedName name="Exp_S114" localSheetId="17">'[10]Table 1'!#REF!</definedName>
    <definedName name="Exp_S114" localSheetId="18">'[10]Table 1'!#REF!</definedName>
    <definedName name="Exp_S114" localSheetId="19">'[11]Table 1'!#REF!</definedName>
    <definedName name="Exp_S114" localSheetId="26">'[9]Table 1'!#REF!</definedName>
    <definedName name="Exp_S114" localSheetId="1">'[9]Table 1'!#REF!</definedName>
    <definedName name="Exp_S114" localSheetId="2">'[9]Table 1'!#REF!</definedName>
    <definedName name="Exp_S114" localSheetId="3">'[9]Table 1'!#REF!</definedName>
    <definedName name="Exp_S114" localSheetId="4">'[9]Table 1'!#REF!</definedName>
    <definedName name="Exp_S114" localSheetId="5">'[9]Table 1'!#REF!</definedName>
    <definedName name="Exp_S114" localSheetId="6">'[9]Table 1'!#REF!</definedName>
    <definedName name="Exp_S114" localSheetId="7">'[9]Table 1'!#REF!</definedName>
    <definedName name="Exp_S114" localSheetId="8">'[9]Table 1'!#REF!</definedName>
    <definedName name="Exp_S114" localSheetId="13">'[9]Table 1'!#REF!</definedName>
    <definedName name="Exp_S114" localSheetId="14">'[9]Table 1'!#REF!</definedName>
    <definedName name="Exp_S114">'[9]Table 1'!#REF!</definedName>
    <definedName name="gd" localSheetId="0">'[9]Table 1'!#REF!</definedName>
    <definedName name="gd" localSheetId="16">'[10]Table 1'!#REF!</definedName>
    <definedName name="gd" localSheetId="17">'[10]Table 1'!#REF!</definedName>
    <definedName name="gd" localSheetId="18">'[10]Table 1'!#REF!</definedName>
    <definedName name="gd" localSheetId="19">'[6]Table 1'!#REF!</definedName>
    <definedName name="gd" localSheetId="26">'[9]Table 1'!#REF!</definedName>
    <definedName name="gd" localSheetId="1">'[9]Table 1'!#REF!</definedName>
    <definedName name="gd" localSheetId="2">'[9]Table 1'!#REF!</definedName>
    <definedName name="gd" localSheetId="3">'[9]Table 1'!#REF!</definedName>
    <definedName name="gd" localSheetId="4">'[9]Table 1'!#REF!</definedName>
    <definedName name="gd" localSheetId="5">'[9]Table 1'!#REF!</definedName>
    <definedName name="gd" localSheetId="6">'[9]Table 1'!#REF!</definedName>
    <definedName name="gd" localSheetId="7">'[9]Table 1'!#REF!</definedName>
    <definedName name="gd" localSheetId="8">'[9]Table 1'!#REF!</definedName>
    <definedName name="gd" localSheetId="13">'[9]Table 1'!#REF!</definedName>
    <definedName name="gd" localSheetId="14">'[9]Table 1'!#REF!</definedName>
    <definedName name="gd">'[9]Table 1'!#REF!</definedName>
    <definedName name="hd" localSheetId="0">'[9]Table 1'!#REF!</definedName>
    <definedName name="hd" localSheetId="16">'[10]Table 1'!#REF!</definedName>
    <definedName name="hd" localSheetId="17">'[10]Table 1'!#REF!</definedName>
    <definedName name="hd" localSheetId="18">'[10]Table 1'!#REF!</definedName>
    <definedName name="hd" localSheetId="19">'[11]Table 1'!#REF!</definedName>
    <definedName name="hd" localSheetId="26">'[9]Table 1'!#REF!</definedName>
    <definedName name="hd" localSheetId="1">'[9]Table 1'!#REF!</definedName>
    <definedName name="hd" localSheetId="2">'[9]Table 1'!#REF!</definedName>
    <definedName name="hd" localSheetId="3">'[9]Table 1'!#REF!</definedName>
    <definedName name="hd" localSheetId="4">'[9]Table 1'!#REF!</definedName>
    <definedName name="hd" localSheetId="5">'[9]Table 1'!#REF!</definedName>
    <definedName name="hd" localSheetId="6">'[9]Table 1'!#REF!</definedName>
    <definedName name="hd" localSheetId="7">'[9]Table 1'!#REF!</definedName>
    <definedName name="hd" localSheetId="8">'[9]Table 1'!#REF!</definedName>
    <definedName name="hd" localSheetId="13">'[9]Table 1'!#REF!</definedName>
    <definedName name="hd" localSheetId="14">'[9]Table 1'!#REF!</definedName>
    <definedName name="hd">'[9]Table 1'!#REF!</definedName>
    <definedName name="new" localSheetId="0">#REF!</definedName>
    <definedName name="new" localSheetId="19">#REF!</definedName>
    <definedName name="new" localSheetId="26">#REF!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6">#REF!</definedName>
    <definedName name="new" localSheetId="7">#REF!</definedName>
    <definedName name="new" localSheetId="8">#REF!</definedName>
    <definedName name="new" localSheetId="13">#REF!</definedName>
    <definedName name="new" localSheetId="14">#REF!</definedName>
    <definedName name="new">#REF!</definedName>
    <definedName name="oo" localSheetId="16">'[10]Table 1'!#REF!</definedName>
    <definedName name="oo" localSheetId="17">'[10]Table 1'!#REF!</definedName>
    <definedName name="oo" localSheetId="18">'[10]Table 1'!#REF!</definedName>
    <definedName name="oo" localSheetId="19">'[10]Table 1'!#REF!</definedName>
    <definedName name="oo" localSheetId="3">'[9]Table 1'!#REF!</definedName>
    <definedName name="oo" localSheetId="4">'[9]Table 1'!#REF!</definedName>
    <definedName name="oo" localSheetId="5">'[9]Table 1'!#REF!</definedName>
    <definedName name="oo" localSheetId="14">'[9]Table 1'!#REF!</definedName>
    <definedName name="oo">'[9]Table 1'!#REF!</definedName>
    <definedName name="_xlnm.Print_Area" localSheetId="19">'Table 12 '!$A$1:$I$24</definedName>
    <definedName name="_xlnm.Print_Area" localSheetId="20">'Table 13'!$A$1:$I$40</definedName>
    <definedName name="_xlnm.Print_Area" localSheetId="21">'Table 13 cont''d'!$A$1:$I$40</definedName>
    <definedName name="_xlnm.Print_Area" localSheetId="23">'Table 14 cont''d'!$A$1:$P$30</definedName>
    <definedName name="_xlnm.Print_Area" localSheetId="24">'Table 15'!$A$1:$P$25</definedName>
    <definedName name="_xlnm.Print_Area" localSheetId="6">'Table 5'!$A$1:$I$19</definedName>
    <definedName name="_xlnm.Print_Area" localSheetId="8">'Table 6 '!$A$1:$I$25</definedName>
    <definedName name="re" localSheetId="0">[12]Page77!#REF!</definedName>
    <definedName name="re" localSheetId="16">[13]Page77!#REF!</definedName>
    <definedName name="re" localSheetId="17">[13]Page77!#REF!</definedName>
    <definedName name="re" localSheetId="18">[13]Page77!#REF!</definedName>
    <definedName name="re" localSheetId="19">[14]Page77!#REF!</definedName>
    <definedName name="re" localSheetId="26">[12]Page77!#REF!</definedName>
    <definedName name="re" localSheetId="1">[12]Page77!#REF!</definedName>
    <definedName name="re" localSheetId="2">[12]Page77!#REF!</definedName>
    <definedName name="re" localSheetId="3">[12]Page77!#REF!</definedName>
    <definedName name="re" localSheetId="4">[12]Page77!#REF!</definedName>
    <definedName name="re" localSheetId="5">[12]Page77!#REF!</definedName>
    <definedName name="re" localSheetId="6">[12]Page77!#REF!</definedName>
    <definedName name="re" localSheetId="7">[12]Page77!#REF!</definedName>
    <definedName name="re" localSheetId="8">[12]Page77!#REF!</definedName>
    <definedName name="re" localSheetId="13">[12]Page77!#REF!</definedName>
    <definedName name="re" localSheetId="14">[12]Page77!#REF!</definedName>
    <definedName name="re">[12]Page77!#REF!</definedName>
    <definedName name="ss" localSheetId="0">'[9]Table 1'!#REF!</definedName>
    <definedName name="ss" localSheetId="16">'[10]Table 1'!#REF!</definedName>
    <definedName name="ss" localSheetId="17">'[10]Table 1'!#REF!</definedName>
    <definedName name="ss" localSheetId="18">'[10]Table 1'!#REF!</definedName>
    <definedName name="ss" localSheetId="19">'[11]Table 1'!#REF!</definedName>
    <definedName name="ss" localSheetId="26">'[9]Table 1'!#REF!</definedName>
    <definedName name="ss" localSheetId="1">'[9]Table 1'!#REF!</definedName>
    <definedName name="ss" localSheetId="2">'[9]Table 1'!#REF!</definedName>
    <definedName name="ss" localSheetId="3">'[9]Table 1'!#REF!</definedName>
    <definedName name="ss" localSheetId="4">'[9]Table 1'!#REF!</definedName>
    <definedName name="ss" localSheetId="5">'[9]Table 1'!#REF!</definedName>
    <definedName name="ss" localSheetId="6">'[9]Table 1'!#REF!</definedName>
    <definedName name="ss" localSheetId="7">'[9]Table 1'!#REF!</definedName>
    <definedName name="ss" localSheetId="8">'[9]Table 1'!#REF!</definedName>
    <definedName name="ss" localSheetId="13">'[9]Table 1'!#REF!</definedName>
    <definedName name="ss" localSheetId="14">'[9]Table 1'!#REF!</definedName>
    <definedName name="ss">'[9]Table 1'!#REF!</definedName>
    <definedName name="sum" localSheetId="0">#REF!</definedName>
    <definedName name="sum" localSheetId="19">#REF!</definedName>
    <definedName name="sum" localSheetId="26">#REF!</definedName>
    <definedName name="sum" localSheetId="1">#REF!</definedName>
    <definedName name="sum" localSheetId="2">#REF!</definedName>
    <definedName name="sum" localSheetId="3">#REF!</definedName>
    <definedName name="sum" localSheetId="4">#REF!</definedName>
    <definedName name="sum" localSheetId="5">#REF!</definedName>
    <definedName name="sum" localSheetId="6">#REF!</definedName>
    <definedName name="sum" localSheetId="7">#REF!</definedName>
    <definedName name="sum" localSheetId="8">#REF!</definedName>
    <definedName name="sum" localSheetId="13">#REF!</definedName>
    <definedName name="sum" localSheetId="14">#REF!</definedName>
    <definedName name="sum">#REF!</definedName>
    <definedName name="t" localSheetId="16">'[2]Table 1'!#REF!</definedName>
    <definedName name="t" localSheetId="17">'[2]Table 1'!#REF!</definedName>
    <definedName name="t" localSheetId="18">'[2]Table 1'!#REF!</definedName>
    <definedName name="t" localSheetId="19">'[2]Table 1'!#REF!</definedName>
    <definedName name="t" localSheetId="2">'[1]Table 1'!#REF!</definedName>
    <definedName name="t" localSheetId="3">'[1]Table 1'!#REF!</definedName>
    <definedName name="t" localSheetId="4">'[1]Table 1'!#REF!</definedName>
    <definedName name="t" localSheetId="5">'[1]Table 1'!#REF!</definedName>
    <definedName name="t" localSheetId="14">'[1]Table 1'!#REF!</definedName>
    <definedName name="t">'[1]Table 1'!#REF!</definedName>
    <definedName name="th" localSheetId="3">'[10]Table 1'!#REF!</definedName>
    <definedName name="th" localSheetId="14">'[10]Table 1'!#REF!</definedName>
    <definedName name="th">'[10]Table 1'!#REF!</definedName>
    <definedName name="TT" localSheetId="19">#REF!</definedName>
    <definedName name="TT" localSheetId="26">#REF!</definedName>
    <definedName name="TT" localSheetId="2">#REF!</definedName>
    <definedName name="TT" localSheetId="3">#REF!</definedName>
    <definedName name="TT" localSheetId="14">#REF!</definedName>
    <definedName name="TT">#REF!</definedName>
    <definedName name="yy" localSheetId="16">#REF!</definedName>
    <definedName name="yy" localSheetId="17">#REF!</definedName>
    <definedName name="yy" localSheetId="18">#REF!</definedName>
    <definedName name="yy" localSheetId="19">#REF!</definedName>
    <definedName name="yy" localSheetId="4">#REF!</definedName>
    <definedName name="yy" localSheetId="5">#REF!</definedName>
    <definedName name="yy" localSheetId="14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E29" i="380" l="1"/>
  <c r="E11" i="378"/>
  <c r="C32" i="389" l="1"/>
  <c r="C12" i="389"/>
  <c r="C13" i="389"/>
  <c r="C11" i="389"/>
  <c r="B33" i="389"/>
  <c r="C33" i="389" s="1"/>
  <c r="B13" i="389"/>
  <c r="L34" i="389" l="1"/>
  <c r="N33" i="389"/>
  <c r="O33" i="389" s="1"/>
  <c r="J33" i="389"/>
  <c r="K33" i="389" s="1"/>
  <c r="H33" i="389"/>
  <c r="I33" i="389" s="1"/>
  <c r="F33" i="389"/>
  <c r="G33" i="389" s="1"/>
  <c r="D33" i="389"/>
  <c r="E33" i="389" s="1"/>
  <c r="O32" i="389"/>
  <c r="M32" i="389"/>
  <c r="L32" i="389"/>
  <c r="K32" i="389"/>
  <c r="I32" i="389"/>
  <c r="G32" i="389"/>
  <c r="E32" i="389"/>
  <c r="O31" i="389"/>
  <c r="L31" i="389"/>
  <c r="M31" i="389" s="1"/>
  <c r="K31" i="389"/>
  <c r="I31" i="389"/>
  <c r="G31" i="389"/>
  <c r="E31" i="389"/>
  <c r="O30" i="389"/>
  <c r="L30" i="389"/>
  <c r="M30" i="389" s="1"/>
  <c r="K30" i="389"/>
  <c r="I30" i="389"/>
  <c r="G30" i="389"/>
  <c r="E30" i="389"/>
  <c r="O29" i="389"/>
  <c r="L29" i="389"/>
  <c r="M29" i="389" s="1"/>
  <c r="K29" i="389"/>
  <c r="I29" i="389"/>
  <c r="G29" i="389"/>
  <c r="E29" i="389"/>
  <c r="O28" i="389"/>
  <c r="L28" i="389"/>
  <c r="M28" i="389" s="1"/>
  <c r="K28" i="389"/>
  <c r="I28" i="389"/>
  <c r="G28" i="389"/>
  <c r="E28" i="389"/>
  <c r="O27" i="389"/>
  <c r="L27" i="389"/>
  <c r="M27" i="389" s="1"/>
  <c r="K27" i="389"/>
  <c r="I27" i="389"/>
  <c r="G27" i="389"/>
  <c r="E27" i="389"/>
  <c r="O26" i="389"/>
  <c r="L26" i="389"/>
  <c r="M26" i="389" s="1"/>
  <c r="K26" i="389"/>
  <c r="I26" i="389"/>
  <c r="G26" i="389"/>
  <c r="E26" i="389"/>
  <c r="O25" i="389"/>
  <c r="L25" i="389"/>
  <c r="M25" i="389" s="1"/>
  <c r="K25" i="389"/>
  <c r="I25" i="389"/>
  <c r="G25" i="389"/>
  <c r="E25" i="389"/>
  <c r="O24" i="389"/>
  <c r="L24" i="389"/>
  <c r="M24" i="389" s="1"/>
  <c r="K24" i="389"/>
  <c r="I24" i="389"/>
  <c r="G24" i="389"/>
  <c r="E24" i="389"/>
  <c r="O23" i="389"/>
  <c r="L23" i="389"/>
  <c r="M23" i="389" s="1"/>
  <c r="K23" i="389"/>
  <c r="I23" i="389"/>
  <c r="G23" i="389"/>
  <c r="E23" i="389"/>
  <c r="O22" i="389"/>
  <c r="L22" i="389"/>
  <c r="M22" i="389" s="1"/>
  <c r="K22" i="389"/>
  <c r="I22" i="389"/>
  <c r="G22" i="389"/>
  <c r="E22" i="389"/>
  <c r="L14" i="389"/>
  <c r="N13" i="389"/>
  <c r="O13" i="389" s="1"/>
  <c r="J13" i="389"/>
  <c r="K13" i="389" s="1"/>
  <c r="H13" i="389"/>
  <c r="I13" i="389" s="1"/>
  <c r="F13" i="389"/>
  <c r="G13" i="389" s="1"/>
  <c r="D13" i="389"/>
  <c r="E13" i="389" s="1"/>
  <c r="O12" i="389"/>
  <c r="L12" i="389"/>
  <c r="K12" i="389"/>
  <c r="I12" i="389"/>
  <c r="G12" i="389"/>
  <c r="E12" i="389"/>
  <c r="O11" i="389"/>
  <c r="L11" i="389"/>
  <c r="M11" i="389" s="1"/>
  <c r="K11" i="389"/>
  <c r="I11" i="389"/>
  <c r="G11" i="389"/>
  <c r="E11" i="389"/>
  <c r="O10" i="389"/>
  <c r="L10" i="389"/>
  <c r="K10" i="389"/>
  <c r="I10" i="389"/>
  <c r="G10" i="389"/>
  <c r="E10" i="389"/>
  <c r="O9" i="389"/>
  <c r="L9" i="389"/>
  <c r="M9" i="389" s="1"/>
  <c r="K9" i="389"/>
  <c r="I9" i="389"/>
  <c r="G9" i="389"/>
  <c r="E9" i="389"/>
  <c r="O8" i="389"/>
  <c r="L8" i="389"/>
  <c r="K8" i="389"/>
  <c r="I8" i="389"/>
  <c r="G8" i="389"/>
  <c r="E8" i="389"/>
  <c r="O7" i="389"/>
  <c r="L7" i="389"/>
  <c r="M7" i="389" s="1"/>
  <c r="K7" i="389"/>
  <c r="I7" i="389"/>
  <c r="G7" i="389"/>
  <c r="E7" i="389"/>
  <c r="O6" i="389"/>
  <c r="L6" i="389"/>
  <c r="K6" i="389"/>
  <c r="I6" i="389"/>
  <c r="G6" i="389"/>
  <c r="E6" i="389"/>
  <c r="O14" i="389" l="1"/>
  <c r="M6" i="389"/>
  <c r="M8" i="389"/>
  <c r="M10" i="389"/>
  <c r="M12" i="389"/>
  <c r="K34" i="389"/>
  <c r="E34" i="389"/>
  <c r="K14" i="389"/>
  <c r="G34" i="389"/>
  <c r="I34" i="389"/>
  <c r="E14" i="389"/>
  <c r="G14" i="389"/>
  <c r="I14" i="389"/>
  <c r="O34" i="389"/>
  <c r="L13" i="389"/>
  <c r="M13" i="389" s="1"/>
  <c r="L33" i="389"/>
  <c r="M33" i="389" s="1"/>
  <c r="M34" i="389" s="1"/>
  <c r="H5" i="281"/>
  <c r="M14" i="389" l="1"/>
  <c r="M7" i="371"/>
  <c r="M15" i="371"/>
  <c r="M23" i="371"/>
  <c r="L6" i="371"/>
  <c r="M6" i="371" s="1"/>
  <c r="L7" i="371"/>
  <c r="L8" i="371"/>
  <c r="M8" i="371" s="1"/>
  <c r="L9" i="371"/>
  <c r="M9" i="371" s="1"/>
  <c r="L10" i="371"/>
  <c r="M10" i="371" s="1"/>
  <c r="L11" i="371"/>
  <c r="M11" i="371" s="1"/>
  <c r="L12" i="371"/>
  <c r="M12" i="371" s="1"/>
  <c r="L13" i="371"/>
  <c r="M13" i="371" s="1"/>
  <c r="L14" i="371"/>
  <c r="M14" i="371" s="1"/>
  <c r="L15" i="371"/>
  <c r="L16" i="371"/>
  <c r="M16" i="371" s="1"/>
  <c r="L17" i="371"/>
  <c r="M17" i="371" s="1"/>
  <c r="L18" i="371"/>
  <c r="M18" i="371" s="1"/>
  <c r="L19" i="371"/>
  <c r="M19" i="371" s="1"/>
  <c r="L20" i="371"/>
  <c r="M20" i="371" s="1"/>
  <c r="L21" i="371"/>
  <c r="M21" i="371" s="1"/>
  <c r="L22" i="371"/>
  <c r="M22" i="371" s="1"/>
  <c r="L23" i="371"/>
  <c r="L5" i="371"/>
  <c r="M5" i="371" s="1"/>
  <c r="H39" i="382" l="1"/>
  <c r="H35" i="382"/>
  <c r="H27" i="382"/>
  <c r="H10" i="382"/>
  <c r="H26" i="381"/>
  <c r="I21" i="385" l="1"/>
  <c r="I16" i="385"/>
  <c r="I29" i="377"/>
  <c r="I18" i="377"/>
  <c r="I5" i="377"/>
  <c r="I25" i="376"/>
  <c r="I21" i="376"/>
  <c r="I16" i="376"/>
  <c r="I29" i="375"/>
  <c r="I18" i="375"/>
  <c r="I5" i="375"/>
  <c r="H5" i="373" l="1"/>
  <c r="H5" i="338" l="1"/>
  <c r="H20" i="366" l="1"/>
  <c r="H13" i="366"/>
  <c r="H19" i="365"/>
  <c r="H15" i="390"/>
  <c r="O29" i="380" l="1"/>
  <c r="N29" i="380"/>
  <c r="H24" i="366"/>
  <c r="H14" i="366"/>
  <c r="H24" i="365"/>
  <c r="H14" i="365"/>
  <c r="H7" i="365"/>
  <c r="H26" i="390"/>
  <c r="H22" i="390"/>
  <c r="I24" i="388"/>
  <c r="I20" i="388"/>
  <c r="I16" i="388"/>
  <c r="I29" i="357"/>
  <c r="I18" i="357"/>
  <c r="H37" i="368"/>
  <c r="H34" i="368"/>
  <c r="H31" i="368"/>
  <c r="H28" i="368"/>
  <c r="H25" i="368"/>
  <c r="H22" i="368"/>
  <c r="H19" i="368"/>
  <c r="H16" i="368"/>
  <c r="H13" i="368"/>
  <c r="H10" i="368"/>
  <c r="H7" i="368"/>
  <c r="H5" i="390"/>
  <c r="I5" i="357"/>
  <c r="H5" i="371"/>
  <c r="H5" i="353"/>
  <c r="H5" i="292" l="1"/>
  <c r="H9" i="292" l="1"/>
  <c r="C5" i="292"/>
  <c r="C9" i="292" s="1"/>
  <c r="G5" i="292"/>
  <c r="G6" i="292"/>
  <c r="G7" i="292"/>
  <c r="G8" i="292"/>
  <c r="G11" i="292"/>
  <c r="G12" i="292"/>
  <c r="G14" i="292"/>
  <c r="H16" i="292" l="1"/>
  <c r="H15" i="292"/>
  <c r="G9" i="292"/>
  <c r="C16" i="292"/>
  <c r="G16" i="292" s="1"/>
  <c r="C15" i="292"/>
  <c r="G15" i="292" s="1"/>
</calcChain>
</file>

<file path=xl/sharedStrings.xml><?xml version="1.0" encoding="utf-8"?>
<sst xmlns="http://schemas.openxmlformats.org/spreadsheetml/2006/main" count="1014" uniqueCount="429">
  <si>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</si>
  <si>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</si>
  <si>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</si>
  <si>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</si>
  <si>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</si>
  <si>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</si>
  <si>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</si>
  <si>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</si>
  <si>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</si>
  <si>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</si>
  <si>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</si>
  <si>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</si>
  <si>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</si>
  <si>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</si>
  <si>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</si>
  <si>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Australia</t>
  </si>
  <si>
    <t>Canada</t>
  </si>
  <si>
    <t>India</t>
  </si>
  <si>
    <t>Kenya</t>
  </si>
  <si>
    <t>Seychelles</t>
  </si>
  <si>
    <t>Singapore</t>
  </si>
  <si>
    <t>Uganda</t>
  </si>
  <si>
    <t>U.S.A.</t>
  </si>
  <si>
    <t>Zimbabwe</t>
  </si>
  <si>
    <t>Japan</t>
  </si>
  <si>
    <t>Switzerland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</si>
  <si>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</si>
  <si>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</si>
  <si>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</si>
  <si>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</si>
  <si>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</si>
  <si>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 xml:space="preserve"> 1 - Beverages and tobacco</t>
  </si>
  <si>
    <t>Total</t>
  </si>
  <si>
    <t>Malawi</t>
  </si>
  <si>
    <t>United Arab Emirates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</si>
  <si>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</si>
  <si>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</si>
  <si>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</si>
  <si>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</si>
  <si>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</si>
  <si>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</si>
  <si>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</si>
  <si>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</si>
  <si>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Zambia</t>
  </si>
  <si>
    <t>Botswana</t>
  </si>
  <si>
    <t>Ghana</t>
  </si>
  <si>
    <t xml:space="preserve">   Ship's Stores and Bunkers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</si>
  <si>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</si>
  <si>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</si>
  <si>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</si>
  <si>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</si>
  <si>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</si>
  <si>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</si>
  <si>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</si>
  <si>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</si>
  <si>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6 - Manufactured goods classified chiefly  by material</t>
  </si>
  <si>
    <t xml:space="preserve"> 7 - Machinery and transport equipment</t>
  </si>
  <si>
    <t xml:space="preserve">       Re-exports</t>
  </si>
  <si>
    <t xml:space="preserve"> Europe</t>
  </si>
  <si>
    <t>Asia</t>
  </si>
  <si>
    <t>Africa</t>
  </si>
  <si>
    <t>America</t>
  </si>
  <si>
    <t>Oceania</t>
  </si>
  <si>
    <t xml:space="preserve">   B.  Total Imports  (c.i.f.)</t>
  </si>
  <si>
    <t xml:space="preserve">  9 - Commodities  not elsewhere classified</t>
  </si>
  <si>
    <t>Imports: value(c.i.f.)</t>
  </si>
  <si>
    <t>China</t>
  </si>
  <si>
    <t>Volume (tonne)</t>
  </si>
  <si>
    <t>All sections</t>
  </si>
  <si>
    <t>All countries</t>
  </si>
  <si>
    <t>South Africa</t>
  </si>
  <si>
    <t xml:space="preserve">RE-EXPORTS </t>
  </si>
  <si>
    <t>Madagascar</t>
  </si>
  <si>
    <t xml:space="preserve">  9 - Commodities &amp; transactions not elsewhere classified</t>
  </si>
  <si>
    <t xml:space="preserve">      of which :</t>
  </si>
  <si>
    <t xml:space="preserve">        of which :</t>
  </si>
  <si>
    <t>Total freeport re-exports</t>
  </si>
  <si>
    <t>Malaysia</t>
  </si>
  <si>
    <t>Thailand</t>
  </si>
  <si>
    <t>Czech Republic</t>
  </si>
  <si>
    <t>Mayotte</t>
  </si>
  <si>
    <t>New Zealand</t>
  </si>
  <si>
    <t>Phillipines</t>
  </si>
  <si>
    <t>Panama</t>
  </si>
  <si>
    <t xml:space="preserve">        Fish and fish preparations  </t>
  </si>
  <si>
    <t xml:space="preserve">        Fish and fish preparations   </t>
  </si>
  <si>
    <t xml:space="preserve">        Live primates  </t>
  </si>
  <si>
    <t xml:space="preserve">       Cane Sugar  </t>
  </si>
  <si>
    <t xml:space="preserve">      Cut flowers and foliage  </t>
  </si>
  <si>
    <t xml:space="preserve">       Optical goods, n.e.s. </t>
  </si>
  <si>
    <t xml:space="preserve">       Watches &amp; clocks  </t>
  </si>
  <si>
    <t xml:space="preserve">       Toys, games &amp; sporting goods  </t>
  </si>
  <si>
    <t xml:space="preserve">        Fish and fish preparations </t>
  </si>
  <si>
    <t xml:space="preserve">       Articles of apparel &amp; clothing accessories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</si>
  <si>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</si>
  <si>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</si>
  <si>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</si>
  <si>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Jewellery, goldsmiths' &amp; silversmiths' wares </t>
  </si>
  <si>
    <t xml:space="preserve">       Articles of apparel &amp; clothing accessories  </t>
  </si>
  <si>
    <r>
      <t xml:space="preserve">             </t>
    </r>
    <r>
      <rPr>
        <b/>
        <u/>
        <sz val="10"/>
        <rFont val="Times New Roman"/>
        <family val="1"/>
      </rPr>
      <t xml:space="preserve"> All sections</t>
    </r>
  </si>
  <si>
    <t xml:space="preserve">IMPORTS </t>
  </si>
  <si>
    <t>Value    (c.i.f)</t>
  </si>
  <si>
    <t>Value  (f.o.b)</t>
  </si>
  <si>
    <t xml:space="preserve">       Textile yarns, fabrics, made up articles  </t>
  </si>
  <si>
    <t xml:space="preserve">       Pearls, precious &amp; semi-precious stones  </t>
  </si>
  <si>
    <t xml:space="preserve">       Corks &amp; wood manufactures  </t>
  </si>
  <si>
    <t>SADC States</t>
  </si>
  <si>
    <t>Angola</t>
  </si>
  <si>
    <t>D.R Congo</t>
  </si>
  <si>
    <t>FREEPORT STATISTICS</t>
  </si>
  <si>
    <t xml:space="preserve">       of which :</t>
  </si>
  <si>
    <t xml:space="preserve"> Export Oriented Enterprises </t>
  </si>
  <si>
    <t xml:space="preserve">    Rice :    </t>
  </si>
  <si>
    <t xml:space="preserve">Quantity: (Thousand tonnes) </t>
  </si>
  <si>
    <t xml:space="preserve">    Wheat :   </t>
  </si>
  <si>
    <t>Quantity: (Thousand tonnes)</t>
  </si>
  <si>
    <t xml:space="preserve">    Fish and fish preparations :    </t>
  </si>
  <si>
    <t xml:space="preserve">    Meat and meat preparations :     </t>
  </si>
  <si>
    <t xml:space="preserve">    Fixed vegetable edible oils and fats :    </t>
  </si>
  <si>
    <t xml:space="preserve">    Refined petroleum products :   </t>
  </si>
  <si>
    <t>Quantity: -.-</t>
  </si>
  <si>
    <t xml:space="preserve">    Medicinal and pharmaceutical products :  </t>
  </si>
  <si>
    <t xml:space="preserve">    Cotton fabrics :   </t>
  </si>
  <si>
    <t xml:space="preserve">    Cement : </t>
  </si>
  <si>
    <t xml:space="preserve">    Iron and steel :    </t>
  </si>
  <si>
    <t>Quantity: (Thousand Number)</t>
  </si>
  <si>
    <t>Total freeport imports</t>
  </si>
  <si>
    <t xml:space="preserve">        Textile yarns, fabrics, and made  up articles  </t>
  </si>
  <si>
    <t xml:space="preserve"> 9 - Commodities  not elsewhere classified</t>
  </si>
  <si>
    <t>Country of origin</t>
  </si>
  <si>
    <t>Europe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</si>
  <si>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</si>
  <si>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</si>
  <si>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</si>
  <si>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</si>
  <si>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</si>
  <si>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</si>
  <si>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Hungary</t>
  </si>
  <si>
    <t xml:space="preserve">          Ireland</t>
  </si>
  <si>
    <t xml:space="preserve">          Israel</t>
  </si>
  <si>
    <t xml:space="preserve">          Italy</t>
  </si>
  <si>
    <t xml:space="preserve">          Netherlands</t>
  </si>
  <si>
    <t xml:space="preserve">          Poland</t>
  </si>
  <si>
    <t xml:space="preserve">          Portugal</t>
  </si>
  <si>
    <t xml:space="preserve">          Russian Federation</t>
  </si>
  <si>
    <t xml:space="preserve">          Spain</t>
  </si>
  <si>
    <t xml:space="preserve">          Sweden</t>
  </si>
  <si>
    <t xml:space="preserve">          Switzerland</t>
  </si>
  <si>
    <t xml:space="preserve">          Turkey</t>
  </si>
  <si>
    <t xml:space="preserve">          United Kingdom</t>
  </si>
  <si>
    <t xml:space="preserve">          China</t>
  </si>
  <si>
    <t xml:space="preserve">          India</t>
  </si>
  <si>
    <t xml:space="preserve">          Indonesia</t>
  </si>
  <si>
    <t xml:space="preserve">          Iran</t>
  </si>
  <si>
    <t xml:space="preserve">          Japan</t>
  </si>
  <si>
    <t xml:space="preserve">          Korea, Republic of</t>
  </si>
  <si>
    <t xml:space="preserve">          Malaysia</t>
  </si>
  <si>
    <t xml:space="preserve">          Myanmar</t>
  </si>
  <si>
    <t xml:space="preserve">          Pakistan</t>
  </si>
  <si>
    <t xml:space="preserve">          Philippines</t>
  </si>
  <si>
    <t xml:space="preserve">          Saudi Arabia</t>
  </si>
  <si>
    <t>Asia (cont'd)</t>
  </si>
  <si>
    <t xml:space="preserve">          Singapore</t>
  </si>
  <si>
    <t xml:space="preserve">          Thailand</t>
  </si>
  <si>
    <t xml:space="preserve">          United Arab Emirates</t>
  </si>
  <si>
    <t xml:space="preserve">          Vietnam</t>
  </si>
  <si>
    <t xml:space="preserve">          Cameroon</t>
  </si>
  <si>
    <t xml:space="preserve">          Congo</t>
  </si>
  <si>
    <t xml:space="preserve">          Egypt</t>
  </si>
  <si>
    <t xml:space="preserve">          Kenya</t>
  </si>
  <si>
    <t xml:space="preserve">          Madagascar</t>
  </si>
  <si>
    <t xml:space="preserve">          Mali</t>
  </si>
  <si>
    <t xml:space="preserve">          Morocco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</si>
  <si>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</si>
  <si>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</si>
  <si>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</si>
  <si>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</si>
  <si>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Tanzania</t>
  </si>
  <si>
    <t xml:space="preserve">          Zambia</t>
  </si>
  <si>
    <t xml:space="preserve">          Zimbabwe</t>
  </si>
  <si>
    <t xml:space="preserve">          Argentina</t>
  </si>
  <si>
    <t xml:space="preserve">          Brazil</t>
  </si>
  <si>
    <t xml:space="preserve">          Canada</t>
  </si>
  <si>
    <t xml:space="preserve">          Chile</t>
  </si>
  <si>
    <t xml:space="preserve">          Mexico</t>
  </si>
  <si>
    <t xml:space="preserve">          U. S. A.</t>
  </si>
  <si>
    <t xml:space="preserve">          Australia</t>
  </si>
  <si>
    <t xml:space="preserve">          New Zealand</t>
  </si>
  <si>
    <t xml:space="preserve">         Value :  Rs Thousand</t>
  </si>
  <si>
    <t>Other countries</t>
  </si>
  <si>
    <t xml:space="preserve">          Other countries</t>
  </si>
  <si>
    <t>Value: Rs Million</t>
  </si>
  <si>
    <t>Value (f.o.b) : Rs Million</t>
  </si>
  <si>
    <t>Value (c.i.f) : Rs Million</t>
  </si>
  <si>
    <t xml:space="preserve">            -.-</t>
  </si>
  <si>
    <t>Other</t>
  </si>
  <si>
    <t xml:space="preserve">Textile fibres  </t>
  </si>
  <si>
    <t xml:space="preserve">Cork and wood </t>
  </si>
  <si>
    <t xml:space="preserve">Tobacco &amp; tobacco manufactures  </t>
  </si>
  <si>
    <t xml:space="preserve">Beverages  </t>
  </si>
  <si>
    <t xml:space="preserve">Vegetables and fruits </t>
  </si>
  <si>
    <t xml:space="preserve">Cereal preparations  </t>
  </si>
  <si>
    <t xml:space="preserve">Wheaten flour  </t>
  </si>
  <si>
    <t xml:space="preserve">Rice  </t>
  </si>
  <si>
    <t xml:space="preserve">Wheat  </t>
  </si>
  <si>
    <t xml:space="preserve">Fish and fish preparations  </t>
  </si>
  <si>
    <t xml:space="preserve">Dairy products and bird's eggs  </t>
  </si>
  <si>
    <t xml:space="preserve">Meat and meat preparations  </t>
  </si>
  <si>
    <t xml:space="preserve"> SITC section/description</t>
  </si>
  <si>
    <t xml:space="preserve">Gas, natural and manufactured  </t>
  </si>
  <si>
    <t xml:space="preserve">Refined petroleum products   </t>
  </si>
  <si>
    <t xml:space="preserve"> 3 - Mineral fuels, lubricants, &amp; related products</t>
  </si>
  <si>
    <t xml:space="preserve"> 9 - Commodities &amp; transactions, n.e.s.</t>
  </si>
  <si>
    <t xml:space="preserve">Jewellery, goldsmiths' &amp; silversmiths' wares, n.e.s  </t>
  </si>
  <si>
    <t xml:space="preserve">Articles n.e.s., of plastic  </t>
  </si>
  <si>
    <t xml:space="preserve">Printed matter  </t>
  </si>
  <si>
    <t xml:space="preserve">Watches and clocks &amp; optical goods   </t>
  </si>
  <si>
    <t xml:space="preserve">Professional, scientific &amp; controlling instruments &amp; apparatus, n.e.s  </t>
  </si>
  <si>
    <t xml:space="preserve">Footwear   </t>
  </si>
  <si>
    <t xml:space="preserve">Articles of apparel and clothing </t>
  </si>
  <si>
    <t xml:space="preserve">Prefabricated buildings; sanitary plumbing, heating &amp; lighting fixtures &amp; fittings, n.e.s  </t>
  </si>
  <si>
    <t xml:space="preserve">Aircraft , marine vessels and parts  </t>
  </si>
  <si>
    <t xml:space="preserve">Road vehicles  </t>
  </si>
  <si>
    <t xml:space="preserve">Electrical machinery, apparatus &amp; appliances, n.e.s., &amp; electrical parts of household type  </t>
  </si>
  <si>
    <t xml:space="preserve">Telecommunications &amp; sound recording  &amp; reproducing apparatus &amp; equipment  </t>
  </si>
  <si>
    <t xml:space="preserve">Office machines &amp; automatic data processing machines  </t>
  </si>
  <si>
    <t xml:space="preserve">General industrial machinery &amp; equipment, n.e.s., &amp; machine parts, n.e.s  </t>
  </si>
  <si>
    <t xml:space="preserve">Machinery specialised for particular industries  </t>
  </si>
  <si>
    <t xml:space="preserve">Power generating machinery &amp; equipment   </t>
  </si>
  <si>
    <t xml:space="preserve"> 7 - Machinery &amp; transport equipment</t>
  </si>
  <si>
    <t>SITC section/description</t>
  </si>
  <si>
    <t>Currency</t>
  </si>
  <si>
    <t>% share</t>
  </si>
  <si>
    <t>US Dollar</t>
  </si>
  <si>
    <t>Euro</t>
  </si>
  <si>
    <t>Pound Sterling</t>
  </si>
  <si>
    <t>Rand</t>
  </si>
  <si>
    <t>Swiss Franc</t>
  </si>
  <si>
    <t>Australian Dollar</t>
  </si>
  <si>
    <t>Singapore Dollar</t>
  </si>
  <si>
    <t>Other currencies</t>
  </si>
  <si>
    <t>Yen</t>
  </si>
  <si>
    <t>Yuan Renminbi</t>
  </si>
  <si>
    <t xml:space="preserve">principally designed for the transport of persons:  </t>
  </si>
  <si>
    <t xml:space="preserve">Motor cars and other motor vehicles   </t>
  </si>
  <si>
    <t>S.I.T.C. section/description</t>
  </si>
  <si>
    <t xml:space="preserve">    of which:</t>
  </si>
  <si>
    <t xml:space="preserve">       Cane sugar </t>
  </si>
  <si>
    <t xml:space="preserve">       Fish and fish preparations  </t>
  </si>
  <si>
    <t xml:space="preserve">       Live Primates  </t>
  </si>
  <si>
    <t xml:space="preserve"> 1 - Beverages &amp; Tobacco</t>
  </si>
  <si>
    <t xml:space="preserve">       Cut flowers and foliage </t>
  </si>
  <si>
    <t xml:space="preserve"> 5 - Chemicals and related products, n.e.s.</t>
  </si>
  <si>
    <t>COMESA States</t>
  </si>
  <si>
    <t>Djibouti</t>
  </si>
  <si>
    <t>D. R. Congo</t>
  </si>
  <si>
    <t>Egypt</t>
  </si>
  <si>
    <t>Eritrea</t>
  </si>
  <si>
    <t xml:space="preserve"> 5 - Chemicals and related products,  n.e.s.</t>
  </si>
  <si>
    <t>ACP States</t>
  </si>
  <si>
    <t xml:space="preserve"> Total</t>
  </si>
  <si>
    <t>Antigua and Barbuda</t>
  </si>
  <si>
    <t>Bahamas</t>
  </si>
  <si>
    <t>Barbados</t>
  </si>
  <si>
    <t>Belize</t>
  </si>
  <si>
    <t>Benin</t>
  </si>
  <si>
    <t>Burkina Faso</t>
  </si>
  <si>
    <t>Cameroon</t>
  </si>
  <si>
    <t>Chad</t>
  </si>
  <si>
    <t>Congo</t>
  </si>
  <si>
    <t>Cook Islands</t>
  </si>
  <si>
    <t>Ivory Coast</t>
  </si>
  <si>
    <t>Cuba</t>
  </si>
  <si>
    <t>Fiji</t>
  </si>
  <si>
    <t>Gabon</t>
  </si>
  <si>
    <t>Gambia</t>
  </si>
  <si>
    <t>Guinea</t>
  </si>
  <si>
    <t>Liberia</t>
  </si>
  <si>
    <t>Mali</t>
  </si>
  <si>
    <t>Micronesia</t>
  </si>
  <si>
    <t>Nigeria</t>
  </si>
  <si>
    <t>Niue</t>
  </si>
  <si>
    <t>Samoa</t>
  </si>
  <si>
    <t>Senegal</t>
  </si>
  <si>
    <t>Sierra Leone</t>
  </si>
  <si>
    <t>Solomon Islands</t>
  </si>
  <si>
    <t>Togo</t>
  </si>
  <si>
    <t>Trinidad &amp; Tobago</t>
  </si>
  <si>
    <t>Vanuatu</t>
  </si>
  <si>
    <t xml:space="preserve">Other </t>
  </si>
  <si>
    <t>Indian Rupee</t>
  </si>
  <si>
    <t xml:space="preserve">    Dairy products and bird's eggs :     </t>
  </si>
  <si>
    <r>
      <t xml:space="preserve">2020 </t>
    </r>
    <r>
      <rPr>
        <b/>
        <vertAlign val="superscript"/>
        <sz val="10"/>
        <rFont val="Times New Roman"/>
        <family val="1"/>
      </rPr>
      <t>1</t>
    </r>
  </si>
  <si>
    <r>
      <t xml:space="preserve">2020 </t>
    </r>
    <r>
      <rPr>
        <b/>
        <vertAlign val="superscript"/>
        <sz val="10"/>
        <rFont val="Times New Roman"/>
        <family val="1"/>
      </rPr>
      <t>2</t>
    </r>
  </si>
  <si>
    <t xml:space="preserve">                Quantity: (Unit)</t>
  </si>
  <si>
    <r>
      <t>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Qtr</t>
    </r>
  </si>
  <si>
    <r>
      <t>Exports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: value(f.o.b)</t>
    </r>
  </si>
  <si>
    <r>
      <t xml:space="preserve">2020 </t>
    </r>
    <r>
      <rPr>
        <vertAlign val="superscript"/>
        <sz val="10"/>
        <rFont val="Times New Roman"/>
        <family val="1"/>
      </rPr>
      <t>2</t>
    </r>
  </si>
  <si>
    <t xml:space="preserve">                        </t>
  </si>
  <si>
    <t>Value</t>
  </si>
  <si>
    <r>
      <t>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Qtr</t>
    </r>
  </si>
  <si>
    <r>
      <t>3</t>
    </r>
    <r>
      <rPr>
        <vertAlign val="superscript"/>
        <sz val="10"/>
        <rFont val="Times New Roman"/>
        <family val="1"/>
      </rPr>
      <t>rd</t>
    </r>
    <r>
      <rPr>
        <sz val="10"/>
        <rFont val="Times New Roman"/>
        <family val="1"/>
      </rPr>
      <t xml:space="preserve"> Qtr</t>
    </r>
  </si>
  <si>
    <r>
      <t>4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Qtr</t>
    </r>
  </si>
  <si>
    <r>
      <t xml:space="preserve"> 1</t>
    </r>
    <r>
      <rPr>
        <vertAlign val="superscript"/>
        <sz val="10"/>
        <rFont val="Times New Roman"/>
        <family val="1"/>
      </rPr>
      <t xml:space="preserve">st </t>
    </r>
    <r>
      <rPr>
        <sz val="10"/>
        <rFont val="Times New Roman"/>
        <family val="1"/>
      </rPr>
      <t>Qtr</t>
    </r>
  </si>
  <si>
    <r>
      <t xml:space="preserve"> 2</t>
    </r>
    <r>
      <rPr>
        <vertAlign val="superscript"/>
        <sz val="10"/>
        <rFont val="Times New Roman"/>
        <family val="1"/>
      </rPr>
      <t xml:space="preserve">nd </t>
    </r>
    <r>
      <rPr>
        <sz val="10"/>
        <rFont val="Times New Roman"/>
        <family val="1"/>
      </rPr>
      <t>Qtr</t>
    </r>
  </si>
  <si>
    <r>
      <t>3</t>
    </r>
    <r>
      <rPr>
        <vertAlign val="superscript"/>
        <sz val="10"/>
        <rFont val="Times New Roman"/>
        <family val="1"/>
      </rPr>
      <t xml:space="preserve">rd </t>
    </r>
    <r>
      <rPr>
        <sz val="10"/>
        <rFont val="Times New Roman"/>
        <family val="1"/>
      </rPr>
      <t>Qtr</t>
    </r>
  </si>
  <si>
    <r>
      <t>4</t>
    </r>
    <r>
      <rPr>
        <vertAlign val="superscript"/>
        <sz val="10"/>
        <rFont val="Times New Roman"/>
        <family val="1"/>
      </rPr>
      <t xml:space="preserve">th </t>
    </r>
    <r>
      <rPr>
        <sz val="10"/>
        <rFont val="Times New Roman"/>
        <family val="1"/>
      </rPr>
      <t>Qtr</t>
    </r>
  </si>
  <si>
    <t xml:space="preserve">                Value </t>
  </si>
  <si>
    <t xml:space="preserve">                Value</t>
  </si>
  <si>
    <t>Libyan Arab Jamahiriya</t>
  </si>
  <si>
    <t xml:space="preserve">       Articles of apparel &amp; clothing   
       accessories    </t>
  </si>
  <si>
    <t xml:space="preserve"> 3 - Mineral fuels, lubricants and related 
      materials</t>
  </si>
  <si>
    <t xml:space="preserve"> 4 - Animals and vegetable oils, fats &amp; 
       waxes</t>
  </si>
  <si>
    <t xml:space="preserve">       Travel goods, handbags &amp; similar 
        containers  </t>
  </si>
  <si>
    <t xml:space="preserve">       Jewellery, goldsmiths' &amp; silversmiths' 
       wares   </t>
  </si>
  <si>
    <t xml:space="preserve">       Miscellaneous manufactured articles
       n.e.s.  </t>
  </si>
  <si>
    <t xml:space="preserve"> 3 - Mineral fuels, lubricants and related 
     materials</t>
  </si>
  <si>
    <t xml:space="preserve"> 6 - Manufactured goods classified chiefly by 
     material</t>
  </si>
  <si>
    <t xml:space="preserve"> 4 - Animal &amp; vegetable oils and fats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</si>
  <si>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</si>
  <si>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</si>
  <si>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</si>
  <si>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</si>
  <si>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</si>
  <si>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 </t>
  </si>
  <si>
    <t xml:space="preserve"> 6 - Manufactured goods classified chiefly by 
      material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</si>
  <si>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</si>
  <si>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</si>
  <si>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</si>
  <si>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</si>
  <si>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</si>
  <si>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</si>
  <si>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</si>
  <si>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Manufactures of metal, n.e.s. </t>
  </si>
  <si>
    <t xml:space="preserve"> 6 - Manufactured goods classified chiefly by material</t>
  </si>
  <si>
    <t xml:space="preserve">        Electrodiagnostic apparatus for medical, surgical,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</si>
  <si>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dental or veterinary purposes, and radiological </t>
  </si>
  <si>
    <t xml:space="preserve">       apparatus</t>
  </si>
  <si>
    <t xml:space="preserve">       Optical goods n.e.s. </t>
  </si>
  <si>
    <t xml:space="preserve">        Instruments and appliances, n.e.s for medical, 
        surgical, dental or veterinary purposes</t>
  </si>
  <si>
    <t xml:space="preserve">       Miscellaneous manufactured articles n.e.s.  </t>
  </si>
  <si>
    <t xml:space="preserve"> 9 - Commodities, n.e.s</t>
  </si>
  <si>
    <t>Year</t>
  </si>
  <si>
    <r>
      <t xml:space="preserve"> 1</t>
    </r>
    <r>
      <rPr>
        <b/>
        <vertAlign val="superscript"/>
        <sz val="10"/>
        <rFont val="Times New Roman"/>
        <family val="1"/>
      </rPr>
      <t xml:space="preserve">st </t>
    </r>
    <r>
      <rPr>
        <b/>
        <sz val="10"/>
        <rFont val="Times New Roman"/>
        <family val="1"/>
      </rPr>
      <t>Qtr</t>
    </r>
  </si>
  <si>
    <r>
      <t xml:space="preserve"> 2</t>
    </r>
    <r>
      <rPr>
        <b/>
        <vertAlign val="superscript"/>
        <sz val="10"/>
        <rFont val="Times New Roman"/>
        <family val="1"/>
      </rPr>
      <t xml:space="preserve">nd </t>
    </r>
    <r>
      <rPr>
        <b/>
        <sz val="10"/>
        <rFont val="Times New Roman"/>
        <family val="1"/>
      </rPr>
      <t>Qtr</t>
    </r>
  </si>
  <si>
    <r>
      <t>3</t>
    </r>
    <r>
      <rPr>
        <b/>
        <vertAlign val="superscript"/>
        <sz val="10"/>
        <rFont val="Times New Roman"/>
        <family val="1"/>
      </rPr>
      <t xml:space="preserve">rd </t>
    </r>
    <r>
      <rPr>
        <b/>
        <sz val="10"/>
        <rFont val="Times New Roman"/>
        <family val="1"/>
      </rPr>
      <t>Qtr</t>
    </r>
  </si>
  <si>
    <t xml:space="preserve">        Instruments and appliances, n.e.s for 
        medical, surgical, dental or veterinary 
        purposes</t>
  </si>
  <si>
    <t xml:space="preserve">       Miscellaneous manufactured articles n.e.s. </t>
  </si>
  <si>
    <t xml:space="preserve"> 9 - Commodities &amp; transactions not elsewhere classified </t>
  </si>
  <si>
    <t xml:space="preserve">        Electrodiagnostic apparatus foe medical, surgical,           
       dental or veterinary purposes, and radiological                 
       apparatus</t>
  </si>
  <si>
    <t xml:space="preserve">        Telecommunications equipment, n.e.s; &amp; parts,  n.e.s, &amp; 
         accessories etc.                                                                       
          </t>
  </si>
  <si>
    <r>
      <t>4</t>
    </r>
    <r>
      <rPr>
        <b/>
        <vertAlign val="superscript"/>
        <sz val="10"/>
        <rFont val="Times New Roman"/>
        <family val="1"/>
      </rPr>
      <t xml:space="preserve">th </t>
    </r>
    <r>
      <rPr>
        <b/>
        <sz val="10"/>
        <rFont val="Times New Roman"/>
        <family val="1"/>
      </rPr>
      <t>Qtr</t>
    </r>
  </si>
  <si>
    <t>-</t>
  </si>
  <si>
    <t>Value (f.o.b): Rs Thousand</t>
  </si>
  <si>
    <r>
      <t>1</t>
    </r>
    <r>
      <rPr>
        <sz val="10"/>
        <rFont val="Times New Roman"/>
        <family val="1"/>
      </rPr>
      <t xml:space="preserve"> Provisional    </t>
    </r>
  </si>
  <si>
    <t>Table 14 - Trade with African, Caribbean and Pacific (ACP) States, 2019 - 1st Quarter 2021</t>
  </si>
  <si>
    <t>Table 14 (cont'd) - Trade with African, Caribbean and Pacific (ACP) States, 2019 - 1st Quarter 2021</t>
  </si>
  <si>
    <t>Table 15 - Trade with COMESA States, 2019 - 1st Quarter 2021</t>
  </si>
  <si>
    <t>Table 16 - Trade with SADC States, 2019 - 1st Quarter 2021</t>
  </si>
  <si>
    <r>
      <t xml:space="preserve">2021 </t>
    </r>
    <r>
      <rPr>
        <b/>
        <vertAlign val="superscript"/>
        <sz val="10"/>
        <rFont val="Times New Roman"/>
        <family val="1"/>
      </rPr>
      <t>1</t>
    </r>
  </si>
  <si>
    <r>
      <t xml:space="preserve">1 </t>
    </r>
    <r>
      <rPr>
        <sz val="10"/>
        <rFont val="Times New Roman"/>
        <family val="1"/>
      </rPr>
      <t xml:space="preserve">Excluding Ship's stores and Bunkers                 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</t>
    </r>
    <r>
      <rPr>
        <sz val="10"/>
        <rFont val="Times New Roman"/>
        <family val="1"/>
      </rPr>
      <t xml:space="preserve">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</si>
  <si>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 xml:space="preserve">2021 </t>
    </r>
    <r>
      <rPr>
        <b/>
        <vertAlign val="superscript"/>
        <sz val="10"/>
        <rFont val="Times New Roman"/>
        <family val="1"/>
      </rPr>
      <t>2</t>
    </r>
  </si>
  <si>
    <r>
      <t xml:space="preserve">1 </t>
    </r>
    <r>
      <rPr>
        <sz val="10"/>
        <rFont val="Times New Roman"/>
        <family val="1"/>
      </rPr>
      <t xml:space="preserve">Excluding Ship's stores and Bunkers                 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</t>
    </r>
    <r>
      <rPr>
        <sz val="10"/>
        <rFont val="Times New Roman"/>
        <family val="1"/>
      </rPr>
      <t xml:space="preserve">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</si>
  <si>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Note: Breakdowns may not add up to totals due to rounding</t>
    </r>
  </si>
  <si>
    <r>
      <t>1</t>
    </r>
    <r>
      <rPr>
        <sz val="10"/>
        <rFont val="Times New Roman"/>
        <family val="1"/>
      </rPr>
      <t xml:space="preserve"> Provisional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Note: Breakdowns may not add up to totals due to rounding</t>
    </r>
  </si>
  <si>
    <r>
      <t xml:space="preserve">Hong Kong  (S.A.R) </t>
    </r>
    <r>
      <rPr>
        <vertAlign val="superscript"/>
        <sz val="10.5"/>
        <rFont val="Times New Roman"/>
        <family val="1"/>
      </rPr>
      <t>3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</si>
  <si>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       </t>
    </r>
    <r>
      <rPr>
        <vertAlign val="superscript"/>
        <sz val="10"/>
        <rFont val="Times New Roman"/>
        <family val="1"/>
      </rPr>
      <t xml:space="preserve">                        </t>
    </r>
    <r>
      <rPr>
        <sz val="10"/>
        <rFont val="Times New Roman"/>
        <family val="1"/>
      </rPr>
      <t xml:space="preserve">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</si>
  <si>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     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 xml:space="preserve">Special Administrative Region of China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</si>
  <si>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 xml:space="preserve">Hong Kong  (S.A.R) </t>
    </r>
    <r>
      <rPr>
        <vertAlign val="superscript"/>
        <sz val="10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</si>
  <si>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Provisional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Special Administrative Region of China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</si>
  <si>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</si>
  <si>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</si>
  <si>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t>Commodity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</si>
  <si>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                               </t>
    </r>
    <r>
      <rPr>
        <vertAlign val="superscript"/>
        <sz val="10"/>
        <rFont val="Times New Roman"/>
        <family val="1"/>
      </rPr>
      <t/>
    </r>
  </si>
  <si>
    <r>
      <t>1</t>
    </r>
    <r>
      <rPr>
        <sz val="10"/>
        <rFont val="Times New Roman"/>
        <family val="1"/>
      </rPr>
      <t xml:space="preserve"> Excluding Ship's stores and Bunkers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Formerly Swaziland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          </t>
    </r>
  </si>
  <si>
    <r>
      <t>Kingdom of Eswatini</t>
    </r>
    <r>
      <rPr>
        <vertAlign val="superscript"/>
        <sz val="10"/>
        <rFont val="Times New Roman"/>
        <family val="1"/>
      </rPr>
      <t xml:space="preserve"> 3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</si>
  <si>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</t>
    </r>
    <r>
      <rPr>
        <b/>
        <sz val="10"/>
        <rFont val="Times New Roman"/>
        <family val="1"/>
      </rPr>
      <t xml:space="preserve">                    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</si>
  <si>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               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</si>
  <si>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                  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</si>
  <si>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             </t>
    </r>
  </si>
  <si>
    <t>UAE Dirham</t>
  </si>
  <si>
    <r>
      <t>1</t>
    </r>
    <r>
      <rPr>
        <sz val="10"/>
        <rFont val="Times New Roman"/>
        <family val="1"/>
      </rPr>
      <t xml:space="preserve"> Excluding Ship's stores and Bunkers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 xml:space="preserve">Formerly Swaziland                         </t>
    </r>
    <r>
      <rPr>
        <b/>
        <sz val="10"/>
        <rFont val="Times New Roman"/>
        <family val="1"/>
      </rPr>
      <t xml:space="preserve">Note: Breakdowns may not add up to totals due to rounding           </t>
    </r>
  </si>
  <si>
    <t xml:space="preserve">         Value (c.i.f): Rs Thousand</t>
  </si>
  <si>
    <t>Table 1 -  Summary of External Merchandise Trade, 2019 - 1st Quarter 2021</t>
  </si>
  <si>
    <t>Table 2 - Imports and Exports of the Freeport Zone, 2019 - 1st Quarter 2021</t>
  </si>
  <si>
    <r>
      <t>Table 3 -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2019 - 1st Quarter 2021</t>
    </r>
  </si>
  <si>
    <r>
      <t>Table 3 (cont'd)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2019 - 1st Quarter 2021</t>
    </r>
  </si>
  <si>
    <t>Table 4 - Domestic exports of main commodities by section, 2019 - 1st Quarter 2021</t>
  </si>
  <si>
    <t>Table 4 (cont'd) - Domestic exports of main commodities by section, 2019 - 1st Quarter 2021</t>
  </si>
  <si>
    <t>Table 5 - Re-exports of main commodities by section, 2019 - 1st Quarter 2021</t>
  </si>
  <si>
    <t>Table 5 (cont'd) - Re-exports of main commodities by section, 2019 - 1st Quarter 2021</t>
  </si>
  <si>
    <t>Table 6 - Freeport re-exports of main commodities by section, 2019 - 1st Quarter 2021</t>
  </si>
  <si>
    <r>
      <t>Table 7 -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country of destination, 2019 - 1st Quarter 2021</t>
    </r>
  </si>
  <si>
    <r>
      <t>Table 7 (cont'd)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country of destination, 2019 - 1st Quarter 2021</t>
    </r>
  </si>
  <si>
    <t>Table 8 - Domestic exports by country of destination, 2019 - 1st Quarter 2021</t>
  </si>
  <si>
    <t>Table 8 (Cont'd) - Domestic exports by country of destination, 2019 - 1st Quarter 2021</t>
  </si>
  <si>
    <t>Table 9 - Re-exports by country of destination, 2019 - 1st Quarter 2021</t>
  </si>
  <si>
    <t>Table 9 (Cont'd) - Re-exports by country of destination, 2019 - 1st Quarter 2021</t>
  </si>
  <si>
    <t>Table 10 - Total imports of main commodities by section, 2019 - 1st Quarter 2021</t>
  </si>
  <si>
    <t>Table 10 (cont'd) - Total imports of main commodities by section, 2019 - 1st Quarter 2021</t>
  </si>
  <si>
    <t>Table 11 - Imports of selected commodities, 2019 - 1st Quarter 2021</t>
  </si>
  <si>
    <t>Table 12 - Freeport imports of main commodities by section, 2019 - 1st Quarter 2021</t>
  </si>
  <si>
    <t>Table 13 - Imports by country of origin, 2019 - 1st Quarter 2021</t>
  </si>
  <si>
    <t>Table 13 cont'd - Imports by country of origin, 2019 - 1st Quarter 2021</t>
  </si>
  <si>
    <t>Table 17 - Exports (excluding ship's stores and bunkers) by currency, 2019 - 1st Quarter 2021</t>
  </si>
  <si>
    <t>Table 18 - Total Imports by currency, 2019 - 1st Quarter 2021</t>
  </si>
  <si>
    <r>
      <t xml:space="preserve">Hong Kong  (S.A.R) </t>
    </r>
    <r>
      <rPr>
        <vertAlign val="superscript"/>
        <sz val="11"/>
        <rFont val="Times New Roman"/>
        <family val="1"/>
      </rPr>
      <t>2</t>
    </r>
  </si>
  <si>
    <r>
      <t xml:space="preserve">2020 </t>
    </r>
    <r>
      <rPr>
        <b/>
        <vertAlign val="superscript"/>
        <sz val="11"/>
        <rFont val="Times New Roman"/>
        <family val="1"/>
      </rPr>
      <t>1</t>
    </r>
  </si>
  <si>
    <r>
      <t xml:space="preserve">2021 </t>
    </r>
    <r>
      <rPr>
        <b/>
        <vertAlign val="superscript"/>
        <sz val="11"/>
        <rFont val="Times New Roman"/>
        <family val="1"/>
      </rPr>
      <t>1</t>
    </r>
  </si>
  <si>
    <r>
      <t>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Qtr</t>
    </r>
  </si>
  <si>
    <r>
      <t>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Qtr</t>
    </r>
  </si>
  <si>
    <r>
      <t>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Qtr</t>
    </r>
  </si>
  <si>
    <r>
      <t>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Qtr</t>
    </r>
  </si>
  <si>
    <r>
      <t xml:space="preserve">2020 </t>
    </r>
    <r>
      <rPr>
        <b/>
        <vertAlign val="superscript"/>
        <sz val="12"/>
        <rFont val="Times New Roman"/>
        <family val="1"/>
      </rPr>
      <t>1</t>
    </r>
  </si>
  <si>
    <r>
      <t xml:space="preserve">2021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</si>
  <si>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Qtr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</si>
  <si>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Qtr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</si>
  <si>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Qtr</t>
    </r>
  </si>
  <si>
    <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Qtr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</si>
  <si>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Provisional            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</si>
  <si>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Provisional                  </t>
    </r>
  </si>
  <si>
    <r>
      <t xml:space="preserve">        </t>
    </r>
    <r>
      <rPr>
        <sz val="11"/>
        <rFont val="Times New Roman"/>
        <family val="1"/>
      </rPr>
      <t xml:space="preserve">Telecommunications equipment, n.e.s; &amp;  
        parts, n.e.s, &amp; accessories etc. </t>
    </r>
  </si>
  <si>
    <r>
      <t xml:space="preserve">          Hong Kong  (S.A.R) </t>
    </r>
    <r>
      <rPr>
        <vertAlign val="superscript"/>
        <sz val="11"/>
        <rFont val="Times New Roman"/>
        <family val="1"/>
      </rPr>
      <t>2</t>
    </r>
  </si>
  <si>
    <r>
      <t xml:space="preserve">          Kingdom of Eswatini </t>
    </r>
    <r>
      <rPr>
        <vertAlign val="superscript"/>
        <sz val="11"/>
        <rFont val="Times New Roman"/>
        <family val="1"/>
      </rPr>
      <t>3</t>
    </r>
  </si>
  <si>
    <t xml:space="preserve">       Instruments and appliances, n.e.s for 
       medical, surgical, dental or veterinary 
       purposes</t>
  </si>
  <si>
    <r>
      <t xml:space="preserve">        </t>
    </r>
    <r>
      <rPr>
        <sz val="11"/>
        <rFont val="Times New Roman"/>
        <family val="1"/>
      </rPr>
      <t xml:space="preserve">Telecommunications equipment, n.e.s; &amp; parts, n.e.s, 
       &amp; accessories etc.  </t>
    </r>
  </si>
  <si>
    <t xml:space="preserve">       Instruments and appliances, n.e.s for medical, 
       surgical, dental or veterinary purposes</t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</si>
  <si>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2</t>
    </r>
    <r>
      <rPr>
        <sz val="10"/>
        <rFont val="Times New Roman"/>
        <family val="1"/>
      </rPr>
      <t xml:space="preserve"> Special Administrative Region of China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</si>
  <si>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                       2 </t>
    </r>
    <r>
      <rPr>
        <sz val="10"/>
        <rFont val="Times New Roman"/>
        <family val="1"/>
      </rPr>
      <t xml:space="preserve">Special Administrative Region of China                      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Formerly Swaziland                     </t>
    </r>
    <r>
      <rPr>
        <b/>
        <sz val="10"/>
        <rFont val="Times New Roman"/>
        <family val="1"/>
      </rPr>
      <t xml:space="preserve">Note: Breakdowns may not add up to totals due to rounding </t>
    </r>
    <r>
      <rPr>
        <sz val="10"/>
        <rFont val="Times New Roman"/>
        <family val="1"/>
      </rPr>
      <t xml:space="preserve">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</si>
</sst>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(* #,##0_);_(* \(#,##0\);_(* &quot;-&quot;_);_(@_)"/>
    <numFmt numFmtId="164" formatCode="#,##0\ \ "/>
    <numFmt numFmtId="165" formatCode="#,##0\ "/>
    <numFmt numFmtId="166" formatCode="\ \ \ \ \ \ \ \ \ \ General"/>
    <numFmt numFmtId="167" formatCode="0.0"/>
    <numFmt numFmtId="168" formatCode="\ \ \ \ \ \ \ \-\ \ "/>
    <numFmt numFmtId="169" formatCode="\ \ \ \ \ \ \ \ \ \-\ \ "/>
    <numFmt numFmtId="170" formatCode="\ \ \ \ \ \ \-\ \ \ \ "/>
    <numFmt numFmtId="171" formatCode="\ #,##0\ \ "/>
    <numFmt numFmtId="172" formatCode="\ \ \ \ \ \-\ \ \ \ "/>
    <numFmt numFmtId="173" formatCode="\ #,##0"/>
    <numFmt numFmtId="174" formatCode="#,##0.0"/>
    <numFmt numFmtId="175" formatCode="#,##0.0\ \ "/>
    <numFmt numFmtId="176" formatCode="\-\ \ \ \ "/>
    <numFmt numFmtId="177" formatCode="_(* #,##0_);_(* \(#,##0\);_(* &quot;-&quot;??_);_(@_)"/>
    <numFmt numFmtId="178" formatCode="\ \ \ \ \ \ \-\ \ \ \ \ "/>
    <numFmt numFmtId="179" formatCode="\ #,##0.0\ \ "/>
    <numFmt numFmtId="180" formatCode="#,##0.0\ "/>
  </numFmts>
  <fonts count="43" x14ac:knownFonts="1">
    <font>
      <sz val="10"/>
      <name val="Helv"/>
    </font>
    <font>
      <sz val="10"/>
      <name val="Helv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14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9.25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vertAlign val="superscript"/>
      <sz val="10.5"/>
      <name val="Times New Roman"/>
      <family val="1"/>
    </font>
    <font>
      <sz val="10.5"/>
      <name val="Times New Roman"/>
      <family val="1"/>
    </font>
    <font>
      <b/>
      <u/>
      <sz val="10.5"/>
      <name val="Times New Roman"/>
      <family val="1"/>
    </font>
    <font>
      <b/>
      <sz val="9.5"/>
      <name val="Times New Roman"/>
      <family val="1"/>
    </font>
    <font>
      <sz val="8"/>
      <name val="Helv"/>
    </font>
    <font>
      <b/>
      <vertAlign val="superscript"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2"/>
      <name val="Times New Roman"/>
      <family val="1"/>
    </font>
    <font>
      <sz val="11"/>
      <name val="Helv"/>
    </font>
    <font>
      <b/>
      <u/>
      <sz val="12"/>
      <name val="Times New Roman"/>
      <family val="1"/>
    </font>
    <font>
      <b/>
      <u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0" fontId="11" fillId="0" borderId="0"/>
    <xf numFmtId="0" fontId="1" fillId="0" borderId="0"/>
    <xf numFmtId="0" fontId="13" fillId="0" borderId="0"/>
    <xf numFmtId="0" fontId="11" fillId="0" borderId="0"/>
    <xf numFmtId="0" fontId="1" fillId="0" borderId="0"/>
    <xf numFmtId="0" fontId="27" fillId="0" borderId="0"/>
  </cellStyleXfs>
  <cellXfs count="427">
    <xf numFmtId="0" fontId="0" fillId="0" borderId="0" xfId="0"/>
    <xf numFmtId="0" fontId="10" fillId="0" borderId="0" xfId="0" applyFont="1" applyFill="1" applyAlignment="1"/>
    <xf numFmtId="0" fontId="12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/>
    <xf numFmtId="0" fontId="2" fillId="0" borderId="2" xfId="0" applyFont="1" applyFill="1" applyBorder="1"/>
    <xf numFmtId="0" fontId="2" fillId="0" borderId="2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 applyAlignment="1"/>
    <xf numFmtId="3" fontId="2" fillId="0" borderId="0" xfId="0" applyNumberFormat="1" applyFont="1" applyFill="1"/>
    <xf numFmtId="0" fontId="5" fillId="0" borderId="0" xfId="0" applyFont="1" applyFill="1"/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2" xfId="0" applyFont="1" applyFill="1" applyBorder="1" applyAlignment="1"/>
    <xf numFmtId="0" fontId="2" fillId="0" borderId="3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wrapText="1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6" xfId="0" applyFont="1" applyFill="1" applyBorder="1" applyAlignment="1"/>
    <xf numFmtId="0" fontId="9" fillId="0" borderId="0" xfId="0" applyFont="1" applyFill="1" applyBorder="1" applyAlignment="1"/>
    <xf numFmtId="0" fontId="14" fillId="0" borderId="1" xfId="0" applyFont="1" applyFill="1" applyBorder="1" applyAlignment="1"/>
    <xf numFmtId="0" fontId="2" fillId="0" borderId="9" xfId="0" applyFont="1" applyFill="1" applyBorder="1" applyAlignment="1"/>
    <xf numFmtId="165" fontId="3" fillId="0" borderId="0" xfId="0" applyNumberFormat="1" applyFont="1" applyFill="1" applyBorder="1"/>
    <xf numFmtId="165" fontId="2" fillId="0" borderId="0" xfId="0" applyNumberFormat="1" applyFont="1" applyFill="1"/>
    <xf numFmtId="3" fontId="2" fillId="0" borderId="8" xfId="0" applyNumberFormat="1" applyFont="1" applyFill="1" applyBorder="1"/>
    <xf numFmtId="3" fontId="2" fillId="0" borderId="3" xfId="0" applyNumberFormat="1" applyFont="1" applyFill="1" applyBorder="1"/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5" fillId="0" borderId="0" xfId="0" applyFont="1" applyFill="1" applyAlignment="1"/>
    <xf numFmtId="0" fontId="2" fillId="0" borderId="8" xfId="0" applyFont="1" applyFill="1" applyBorder="1" applyAlignment="1">
      <alignment horizontal="center"/>
    </xf>
    <xf numFmtId="171" fontId="2" fillId="0" borderId="0" xfId="0" applyNumberFormat="1" applyFont="1" applyFill="1"/>
    <xf numFmtId="0" fontId="28" fillId="0" borderId="0" xfId="0" applyFont="1" applyFill="1"/>
    <xf numFmtId="0" fontId="29" fillId="0" borderId="0" xfId="0" applyFont="1" applyFill="1"/>
    <xf numFmtId="171" fontId="28" fillId="0" borderId="0" xfId="0" applyNumberFormat="1" applyFont="1" applyFill="1"/>
    <xf numFmtId="0" fontId="4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30" fillId="0" borderId="8" xfId="0" applyFont="1" applyFill="1" applyBorder="1"/>
    <xf numFmtId="164" fontId="2" fillId="0" borderId="0" xfId="0" applyNumberFormat="1" applyFont="1" applyFill="1"/>
    <xf numFmtId="3" fontId="2" fillId="0" borderId="8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 textRotation="180"/>
    </xf>
    <xf numFmtId="0" fontId="2" fillId="0" borderId="0" xfId="0" applyFont="1" applyFill="1" applyAlignment="1">
      <alignment vertical="center"/>
    </xf>
    <xf numFmtId="0" fontId="22" fillId="0" borderId="0" xfId="0" applyFont="1" applyFill="1"/>
    <xf numFmtId="0" fontId="20" fillId="0" borderId="2" xfId="0" applyFont="1" applyFill="1" applyBorder="1" applyAlignment="1"/>
    <xf numFmtId="0" fontId="23" fillId="0" borderId="11" xfId="0" applyFont="1" applyFill="1" applyBorder="1" applyAlignment="1"/>
    <xf numFmtId="0" fontId="22" fillId="0" borderId="0" xfId="0" applyFont="1" applyFill="1" applyBorder="1" applyAlignment="1"/>
    <xf numFmtId="0" fontId="22" fillId="0" borderId="2" xfId="0" applyFont="1" applyFill="1" applyBorder="1" applyAlignment="1"/>
    <xf numFmtId="0" fontId="22" fillId="0" borderId="1" xfId="0" applyFont="1" applyFill="1" applyBorder="1" applyAlignment="1"/>
    <xf numFmtId="0" fontId="22" fillId="0" borderId="6" xfId="0" applyFont="1" applyFill="1" applyBorder="1" applyAlignment="1"/>
    <xf numFmtId="0" fontId="22" fillId="0" borderId="9" xfId="0" applyFont="1" applyFill="1" applyBorder="1" applyAlignment="1"/>
    <xf numFmtId="3" fontId="2" fillId="0" borderId="0" xfId="0" applyNumberFormat="1" applyFont="1" applyFill="1" applyBorder="1" applyAlignment="1">
      <alignment horizontal="right" vertical="center" indent="1"/>
    </xf>
    <xf numFmtId="164" fontId="2" fillId="0" borderId="1" xfId="0" applyNumberFormat="1" applyFont="1" applyFill="1" applyBorder="1"/>
    <xf numFmtId="0" fontId="2" fillId="0" borderId="2" xfId="0" applyFont="1" applyFill="1" applyBorder="1" applyAlignment="1">
      <alignment horizontal="left" indent="1"/>
    </xf>
    <xf numFmtId="0" fontId="3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/>
    <xf numFmtId="0" fontId="3" fillId="0" borderId="2" xfId="0" applyFont="1" applyFill="1" applyBorder="1" applyAlignment="1">
      <alignment horizontal="left" vertical="top" wrapText="1" indent="1"/>
    </xf>
    <xf numFmtId="0" fontId="18" fillId="0" borderId="8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left" indent="1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8" xfId="0" quotePrefix="1" applyNumberFormat="1" applyFont="1" applyFill="1" applyBorder="1" applyAlignment="1"/>
    <xf numFmtId="164" fontId="2" fillId="0" borderId="3" xfId="0" quotePrefix="1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right"/>
    </xf>
    <xf numFmtId="169" fontId="2" fillId="0" borderId="8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169" fontId="19" fillId="0" borderId="8" xfId="0" applyNumberFormat="1" applyFont="1" applyFill="1" applyBorder="1" applyAlignment="1">
      <alignment horizontal="right"/>
    </xf>
    <xf numFmtId="0" fontId="2" fillId="0" borderId="0" xfId="0" quotePrefix="1" applyFont="1" applyFill="1" applyAlignment="1">
      <alignment vertical="center" textRotation="180"/>
    </xf>
    <xf numFmtId="0" fontId="3" fillId="0" borderId="3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71" fontId="3" fillId="0" borderId="2" xfId="0" applyNumberFormat="1" applyFont="1" applyFill="1" applyBorder="1" applyAlignment="1">
      <alignment horizontal="center" vertical="center"/>
    </xf>
    <xf numFmtId="171" fontId="3" fillId="0" borderId="8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71" fontId="9" fillId="0" borderId="8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/>
    </xf>
    <xf numFmtId="171" fontId="9" fillId="0" borderId="7" xfId="0" applyNumberFormat="1" applyFont="1" applyFill="1" applyBorder="1" applyAlignment="1">
      <alignment horizontal="center" vertical="center"/>
    </xf>
    <xf numFmtId="171" fontId="3" fillId="0" borderId="8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71" fontId="9" fillId="0" borderId="1" xfId="0" applyNumberFormat="1" applyFont="1" applyFill="1" applyBorder="1" applyAlignment="1">
      <alignment horizontal="center" vertical="center"/>
    </xf>
    <xf numFmtId="171" fontId="30" fillId="0" borderId="2" xfId="0" applyNumberFormat="1" applyFont="1" applyFill="1" applyBorder="1" applyAlignment="1">
      <alignment horizontal="center" vertical="center"/>
    </xf>
    <xf numFmtId="171" fontId="30" fillId="0" borderId="8" xfId="0" applyNumberFormat="1" applyFont="1" applyFill="1" applyBorder="1" applyAlignment="1">
      <alignment horizontal="center"/>
    </xf>
    <xf numFmtId="171" fontId="30" fillId="0" borderId="2" xfId="0" applyNumberFormat="1" applyFont="1" applyFill="1" applyBorder="1" applyAlignment="1">
      <alignment horizontal="center"/>
    </xf>
    <xf numFmtId="171" fontId="2" fillId="0" borderId="2" xfId="0" applyNumberFormat="1" applyFont="1" applyFill="1" applyBorder="1" applyAlignment="1">
      <alignment horizontal="center" vertical="center"/>
    </xf>
    <xf numFmtId="171" fontId="3" fillId="0" borderId="3" xfId="0" applyNumberFormat="1" applyFont="1" applyFill="1" applyBorder="1" applyAlignment="1">
      <alignment horizontal="center" vertical="center"/>
    </xf>
    <xf numFmtId="171" fontId="2" fillId="0" borderId="8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168" fontId="3" fillId="0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1" fontId="2" fillId="0" borderId="3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171" fontId="3" fillId="0" borderId="7" xfId="0" applyNumberFormat="1" applyFont="1" applyFill="1" applyBorder="1" applyAlignment="1">
      <alignment horizontal="center"/>
    </xf>
    <xf numFmtId="171" fontId="9" fillId="0" borderId="8" xfId="0" applyNumberFormat="1" applyFont="1" applyFill="1" applyBorder="1" applyAlignment="1">
      <alignment horizontal="center"/>
    </xf>
    <xf numFmtId="171" fontId="2" fillId="0" borderId="6" xfId="0" applyNumberFormat="1" applyFont="1" applyFill="1" applyBorder="1" applyAlignment="1">
      <alignment horizontal="center"/>
    </xf>
    <xf numFmtId="170" fontId="2" fillId="0" borderId="8" xfId="0" applyNumberFormat="1" applyFont="1" applyFill="1" applyBorder="1" applyAlignment="1">
      <alignment horizontal="center"/>
    </xf>
    <xf numFmtId="171" fontId="2" fillId="0" borderId="2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178" fontId="3" fillId="0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center"/>
    </xf>
    <xf numFmtId="169" fontId="2" fillId="0" borderId="8" xfId="0" quotePrefix="1" applyNumberFormat="1" applyFont="1" applyFill="1" applyBorder="1" applyAlignment="1"/>
    <xf numFmtId="169" fontId="2" fillId="0" borderId="1" xfId="0" applyNumberFormat="1" applyFont="1" applyFill="1" applyBorder="1"/>
    <xf numFmtId="164" fontId="2" fillId="0" borderId="9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1" fontId="0" fillId="0" borderId="0" xfId="0" applyNumberFormat="1"/>
    <xf numFmtId="1" fontId="2" fillId="0" borderId="0" xfId="0" applyNumberFormat="1" applyFont="1" applyFill="1"/>
    <xf numFmtId="0" fontId="2" fillId="0" borderId="0" xfId="0" quotePrefix="1" applyFont="1" applyFill="1" applyAlignment="1">
      <alignment horizontal="center" vertical="center" textRotation="180"/>
    </xf>
    <xf numFmtId="171" fontId="31" fillId="0" borderId="2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left" vertical="center"/>
    </xf>
    <xf numFmtId="168" fontId="2" fillId="0" borderId="8" xfId="0" applyNumberFormat="1" applyFont="1" applyFill="1" applyBorder="1" applyAlignment="1">
      <alignment horizontal="center"/>
    </xf>
    <xf numFmtId="0" fontId="0" fillId="0" borderId="0" xfId="0" applyFill="1"/>
    <xf numFmtId="171" fontId="31" fillId="0" borderId="8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/>
    </xf>
    <xf numFmtId="169" fontId="2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8" xfId="0" applyNumberFormat="1" applyFont="1" applyFill="1" applyBorder="1" applyAlignment="1">
      <alignment horizontal="right"/>
    </xf>
    <xf numFmtId="171" fontId="2" fillId="0" borderId="0" xfId="0" applyNumberFormat="1" applyFont="1" applyFill="1" applyBorder="1"/>
    <xf numFmtId="171" fontId="2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171" fontId="29" fillId="0" borderId="0" xfId="0" applyNumberFormat="1" applyFont="1" applyFill="1"/>
    <xf numFmtId="171" fontId="22" fillId="0" borderId="0" xfId="0" applyNumberFormat="1" applyFont="1" applyFill="1"/>
    <xf numFmtId="3" fontId="22" fillId="0" borderId="0" xfId="0" applyNumberFormat="1" applyFont="1" applyFill="1"/>
    <xf numFmtId="171" fontId="12" fillId="0" borderId="0" xfId="0" applyNumberFormat="1" applyFont="1" applyFill="1"/>
    <xf numFmtId="171" fontId="2" fillId="0" borderId="0" xfId="0" quotePrefix="1" applyNumberFormat="1" applyFont="1" applyFill="1" applyAlignment="1">
      <alignment horizontal="center" vertical="center" textRotation="180"/>
    </xf>
    <xf numFmtId="3" fontId="3" fillId="0" borderId="7" xfId="0" applyNumberFormat="1" applyFont="1" applyFill="1" applyBorder="1" applyAlignment="1">
      <alignment vertical="center"/>
    </xf>
    <xf numFmtId="41" fontId="2" fillId="0" borderId="0" xfId="1" applyFont="1" applyFill="1"/>
    <xf numFmtId="3" fontId="24" fillId="0" borderId="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71" fontId="5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168" fontId="2" fillId="0" borderId="3" xfId="0" applyNumberFormat="1" applyFont="1" applyFill="1" applyBorder="1" applyAlignment="1">
      <alignment horizontal="center"/>
    </xf>
    <xf numFmtId="176" fontId="16" fillId="0" borderId="8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169" fontId="2" fillId="0" borderId="1" xfId="0" quotePrefix="1" applyNumberFormat="1" applyFont="1" applyFill="1" applyBorder="1" applyAlignment="1"/>
    <xf numFmtId="164" fontId="2" fillId="0" borderId="1" xfId="0" quotePrefix="1" applyNumberFormat="1" applyFont="1" applyFill="1" applyBorder="1" applyAlignment="1"/>
    <xf numFmtId="164" fontId="2" fillId="0" borderId="9" xfId="0" quotePrefix="1" applyNumberFormat="1" applyFont="1" applyFill="1" applyBorder="1" applyAlignment="1"/>
    <xf numFmtId="0" fontId="5" fillId="0" borderId="0" xfId="0" applyFont="1" applyFill="1" applyAlignment="1">
      <alignment wrapText="1"/>
    </xf>
    <xf numFmtId="167" fontId="5" fillId="0" borderId="0" xfId="0" applyNumberFormat="1" applyFont="1" applyFill="1"/>
    <xf numFmtId="164" fontId="5" fillId="0" borderId="0" xfId="0" applyNumberFormat="1" applyFont="1" applyFill="1"/>
    <xf numFmtId="179" fontId="5" fillId="0" borderId="0" xfId="0" applyNumberFormat="1" applyFont="1" applyFill="1" applyAlignment="1"/>
    <xf numFmtId="3" fontId="2" fillId="0" borderId="8" xfId="0" applyNumberFormat="1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171" fontId="3" fillId="0" borderId="1" xfId="0" applyNumberFormat="1" applyFont="1" applyFill="1" applyBorder="1" applyAlignment="1">
      <alignment horizontal="center" vertical="center"/>
    </xf>
    <xf numFmtId="171" fontId="3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3" fillId="0" borderId="10" xfId="0" applyFont="1" applyFill="1" applyBorder="1" applyAlignment="1">
      <alignment horizontal="center"/>
    </xf>
    <xf numFmtId="0" fontId="2" fillId="0" borderId="13" xfId="0" applyFont="1" applyFill="1" applyBorder="1" applyAlignment="1"/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174" fontId="2" fillId="0" borderId="7" xfId="0" applyNumberFormat="1" applyFont="1" applyFill="1" applyBorder="1" applyAlignment="1">
      <alignment horizontal="right" indent="1"/>
    </xf>
    <xf numFmtId="3" fontId="2" fillId="0" borderId="7" xfId="0" applyNumberFormat="1" applyFont="1" applyFill="1" applyBorder="1" applyAlignment="1">
      <alignment horizontal="right"/>
    </xf>
    <xf numFmtId="174" fontId="2" fillId="0" borderId="8" xfId="0" applyNumberFormat="1" applyFont="1" applyFill="1" applyBorder="1" applyAlignment="1">
      <alignment horizontal="right" indent="1"/>
    </xf>
    <xf numFmtId="174" fontId="2" fillId="0" borderId="3" xfId="0" applyNumberFormat="1" applyFont="1" applyFill="1" applyBorder="1" applyAlignment="1">
      <alignment horizontal="right" indent="1"/>
    </xf>
    <xf numFmtId="3" fontId="3" fillId="0" borderId="10" xfId="0" applyNumberFormat="1" applyFont="1" applyFill="1" applyBorder="1" applyAlignment="1">
      <alignment horizontal="right"/>
    </xf>
    <xf numFmtId="175" fontId="2" fillId="0" borderId="8" xfId="0" applyNumberFormat="1" applyFont="1" applyFill="1" applyBorder="1" applyAlignment="1">
      <alignment horizontal="right" indent="1"/>
    </xf>
    <xf numFmtId="173" fontId="2" fillId="0" borderId="8" xfId="0" applyNumberFormat="1" applyFont="1" applyFill="1" applyBorder="1" applyAlignment="1">
      <alignment horizontal="right" indent="1"/>
    </xf>
    <xf numFmtId="171" fontId="2" fillId="0" borderId="8" xfId="0" applyNumberFormat="1" applyFont="1" applyFill="1" applyBorder="1" applyAlignment="1">
      <alignment horizontal="right" indent="1"/>
    </xf>
    <xf numFmtId="173" fontId="3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 horizontal="right" indent="1"/>
    </xf>
    <xf numFmtId="171" fontId="3" fillId="0" borderId="10" xfId="0" applyNumberFormat="1" applyFont="1" applyFill="1" applyBorder="1" applyAlignment="1">
      <alignment horizontal="right" indent="1"/>
    </xf>
    <xf numFmtId="171" fontId="2" fillId="0" borderId="0" xfId="0" applyNumberFormat="1" applyFont="1" applyFill="1" applyAlignment="1">
      <alignment horizontal="center" vertical="center"/>
    </xf>
    <xf numFmtId="3" fontId="22" fillId="0" borderId="0" xfId="0" quotePrefix="1" applyNumberFormat="1" applyFont="1" applyFill="1" applyAlignment="1">
      <alignment horizontal="center" vertical="center" textRotation="180"/>
    </xf>
    <xf numFmtId="171" fontId="12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 vertical="center" wrapText="1"/>
    </xf>
    <xf numFmtId="174" fontId="3" fillId="0" borderId="3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 indent="1"/>
    </xf>
    <xf numFmtId="3" fontId="2" fillId="0" borderId="2" xfId="0" applyNumberFormat="1" applyFont="1" applyFill="1" applyBorder="1" applyAlignment="1">
      <alignment horizontal="right" indent="1"/>
    </xf>
    <xf numFmtId="180" fontId="4" fillId="0" borderId="0" xfId="0" applyNumberFormat="1" applyFont="1" applyFill="1" applyBorder="1" applyAlignment="1">
      <alignment horizontal="left"/>
    </xf>
    <xf numFmtId="178" fontId="3" fillId="0" borderId="3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indent="3"/>
    </xf>
    <xf numFmtId="0" fontId="2" fillId="0" borderId="0" xfId="0" applyFont="1" applyFill="1" applyAlignment="1">
      <alignment horizontal="right" indent="3"/>
    </xf>
    <xf numFmtId="0" fontId="2" fillId="0" borderId="2" xfId="0" applyFont="1" applyFill="1" applyBorder="1" applyAlignment="1">
      <alignment horizontal="right" indent="3"/>
    </xf>
    <xf numFmtId="0" fontId="2" fillId="0" borderId="8" xfId="0" applyFont="1" applyFill="1" applyBorder="1" applyAlignment="1">
      <alignment vertical="center" wrapText="1"/>
    </xf>
    <xf numFmtId="3" fontId="5" fillId="0" borderId="0" xfId="0" applyNumberFormat="1" applyFont="1" applyFill="1"/>
    <xf numFmtId="0" fontId="2" fillId="0" borderId="8" xfId="0" applyFont="1" applyFill="1" applyBorder="1" applyAlignment="1">
      <alignment vertical="center" wrapText="1" readingOrder="1"/>
    </xf>
    <xf numFmtId="0" fontId="3" fillId="0" borderId="0" xfId="0" quotePrefix="1" applyFont="1" applyFill="1" applyAlignment="1">
      <alignment horizontal="center" vertical="center" textRotation="180"/>
    </xf>
    <xf numFmtId="171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8" xfId="0" quotePrefix="1" applyNumberFormat="1" applyFont="1" applyFill="1" applyBorder="1" applyAlignment="1">
      <alignment horizontal="right"/>
    </xf>
    <xf numFmtId="169" fontId="2" fillId="0" borderId="8" xfId="0" quotePrefix="1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/>
    <xf numFmtId="3" fontId="3" fillId="0" borderId="0" xfId="0" applyNumberFormat="1" applyFont="1" applyFill="1" applyAlignment="1"/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left"/>
    </xf>
    <xf numFmtId="171" fontId="30" fillId="0" borderId="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Alignment="1">
      <alignment horizontal="left"/>
    </xf>
    <xf numFmtId="3" fontId="22" fillId="0" borderId="0" xfId="0" quotePrefix="1" applyNumberFormat="1" applyFont="1" applyFill="1" applyAlignment="1">
      <alignment horizontal="center" vertical="center"/>
    </xf>
    <xf numFmtId="37" fontId="2" fillId="0" borderId="0" xfId="1" applyNumberFormat="1" applyFont="1" applyFill="1"/>
    <xf numFmtId="0" fontId="2" fillId="0" borderId="0" xfId="0" quotePrefix="1" applyFont="1" applyFill="1" applyAlignment="1">
      <alignment horizontal="center" vertical="center" textRotation="180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171" fontId="2" fillId="0" borderId="8" xfId="0" applyNumberFormat="1" applyFont="1" applyFill="1" applyBorder="1" applyAlignment="1">
      <alignment horizontal="center" vertical="center"/>
    </xf>
    <xf numFmtId="0" fontId="22" fillId="0" borderId="0" xfId="0" quotePrefix="1" applyFont="1" applyFill="1" applyAlignment="1">
      <alignment horizontal="center" vertical="center" textRotation="180"/>
    </xf>
    <xf numFmtId="3" fontId="3" fillId="0" borderId="8" xfId="0" applyNumberFormat="1" applyFont="1" applyFill="1" applyBorder="1" applyAlignment="1">
      <alignment horizontal="center" vertical="center"/>
    </xf>
    <xf numFmtId="171" fontId="0" fillId="0" borderId="0" xfId="0" applyNumberFormat="1" applyFill="1"/>
    <xf numFmtId="3" fontId="28" fillId="0" borderId="0" xfId="0" applyNumberFormat="1" applyFont="1" applyFill="1"/>
    <xf numFmtId="0" fontId="3" fillId="0" borderId="10" xfId="0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171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2" fillId="0" borderId="13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 indent="1"/>
    </xf>
    <xf numFmtId="3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 indent="1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171" fontId="2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/>
    <xf numFmtId="0" fontId="34" fillId="0" borderId="0" xfId="0" applyFont="1" applyFill="1" applyBorder="1" applyAlignment="1"/>
    <xf numFmtId="3" fontId="34" fillId="0" borderId="7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171" fontId="33" fillId="0" borderId="8" xfId="0" applyNumberFormat="1" applyFont="1" applyFill="1" applyBorder="1" applyAlignment="1">
      <alignment horizontal="center"/>
    </xf>
    <xf numFmtId="171" fontId="12" fillId="0" borderId="2" xfId="0" applyNumberFormat="1" applyFont="1" applyFill="1" applyBorder="1" applyAlignment="1">
      <alignment horizontal="center"/>
    </xf>
    <xf numFmtId="171" fontId="12" fillId="0" borderId="8" xfId="0" applyNumberFormat="1" applyFont="1" applyFill="1" applyBorder="1" applyAlignment="1">
      <alignment horizontal="center"/>
    </xf>
    <xf numFmtId="0" fontId="12" fillId="0" borderId="2" xfId="0" applyFont="1" applyFill="1" applyBorder="1" applyAlignment="1"/>
    <xf numFmtId="168" fontId="12" fillId="0" borderId="8" xfId="0" applyNumberFormat="1" applyFont="1" applyFill="1" applyBorder="1" applyAlignment="1">
      <alignment horizontal="center"/>
    </xf>
    <xf numFmtId="0" fontId="12" fillId="0" borderId="1" xfId="0" applyFont="1" applyFill="1" applyBorder="1" applyAlignment="1"/>
    <xf numFmtId="168" fontId="12" fillId="0" borderId="2" xfId="0" applyNumberFormat="1" applyFont="1" applyFill="1" applyBorder="1" applyAlignment="1">
      <alignment horizontal="center"/>
    </xf>
    <xf numFmtId="0" fontId="12" fillId="0" borderId="6" xfId="0" applyFont="1" applyFill="1" applyBorder="1" applyAlignment="1"/>
    <xf numFmtId="0" fontId="12" fillId="0" borderId="9" xfId="0" applyFont="1" applyFill="1" applyBorder="1" applyAlignment="1"/>
    <xf numFmtId="171" fontId="12" fillId="0" borderId="6" xfId="0" applyNumberFormat="1" applyFont="1" applyFill="1" applyBorder="1" applyAlignment="1">
      <alignment horizontal="center"/>
    </xf>
    <xf numFmtId="171" fontId="12" fillId="0" borderId="3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171" fontId="17" fillId="0" borderId="8" xfId="0" applyNumberFormat="1" applyFont="1" applyFill="1" applyBorder="1" applyAlignment="1">
      <alignment horizontal="center"/>
    </xf>
    <xf numFmtId="171" fontId="15" fillId="0" borderId="8" xfId="0" applyNumberFormat="1" applyFont="1" applyFill="1" applyBorder="1" applyAlignment="1">
      <alignment horizontal="center"/>
    </xf>
    <xf numFmtId="171" fontId="15" fillId="0" borderId="3" xfId="0" applyNumberFormat="1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/>
    <xf numFmtId="0" fontId="12" fillId="0" borderId="8" xfId="0" applyFont="1" applyFill="1" applyBorder="1" applyAlignment="1">
      <alignment horizontal="left" indent="2"/>
    </xf>
    <xf numFmtId="0" fontId="33" fillId="0" borderId="8" xfId="0" applyFont="1" applyFill="1" applyBorder="1" applyAlignment="1">
      <alignment wrapText="1"/>
    </xf>
    <xf numFmtId="0" fontId="12" fillId="0" borderId="3" xfId="0" applyFont="1" applyFill="1" applyBorder="1" applyAlignment="1">
      <alignment horizontal="left" indent="2"/>
    </xf>
    <xf numFmtId="0" fontId="12" fillId="0" borderId="12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38" fillId="0" borderId="0" xfId="0" applyFont="1" applyFill="1"/>
    <xf numFmtId="0" fontId="35" fillId="0" borderId="0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 wrapText="1" indent="2"/>
    </xf>
    <xf numFmtId="0" fontId="12" fillId="0" borderId="8" xfId="0" applyFont="1" applyFill="1" applyBorder="1" applyAlignment="1">
      <alignment horizontal="left" vertical="center" wrapText="1" indent="2"/>
    </xf>
    <xf numFmtId="0" fontId="12" fillId="0" borderId="8" xfId="0" quotePrefix="1" applyFont="1" applyFill="1" applyBorder="1" applyAlignment="1">
      <alignment horizontal="left" indent="2"/>
    </xf>
    <xf numFmtId="0" fontId="12" fillId="0" borderId="8" xfId="0" applyFont="1" applyFill="1" applyBorder="1" applyAlignment="1">
      <alignment horizontal="left" vertical="center" indent="2"/>
    </xf>
    <xf numFmtId="0" fontId="33" fillId="0" borderId="3" xfId="0" applyFont="1" applyFill="1" applyBorder="1" applyAlignment="1"/>
    <xf numFmtId="171" fontId="33" fillId="0" borderId="3" xfId="0" applyNumberFormat="1" applyFont="1" applyFill="1" applyBorder="1" applyAlignment="1">
      <alignment horizontal="center"/>
    </xf>
    <xf numFmtId="0" fontId="17" fillId="0" borderId="8" xfId="0" applyFont="1" applyFill="1" applyBorder="1" applyAlignment="1"/>
    <xf numFmtId="0" fontId="15" fillId="0" borderId="8" xfId="0" applyFont="1" applyFill="1" applyBorder="1" applyAlignment="1">
      <alignment horizontal="left" indent="2"/>
    </xf>
    <xf numFmtId="0" fontId="39" fillId="0" borderId="7" xfId="0" applyFont="1" applyFill="1" applyBorder="1" applyAlignment="1">
      <alignment horizontal="center" vertical="center"/>
    </xf>
    <xf numFmtId="171" fontId="39" fillId="0" borderId="1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wrapText="1"/>
    </xf>
    <xf numFmtId="0" fontId="15" fillId="0" borderId="3" xfId="0" applyFont="1" applyFill="1" applyBorder="1" applyAlignment="1">
      <alignment horizontal="left" indent="2"/>
    </xf>
    <xf numFmtId="0" fontId="12" fillId="0" borderId="0" xfId="0" quotePrefix="1" applyFont="1" applyFill="1" applyAlignment="1">
      <alignment horizontal="center" vertical="center" textRotation="180"/>
    </xf>
    <xf numFmtId="3" fontId="34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164" fontId="33" fillId="0" borderId="8" xfId="0" applyNumberFormat="1" applyFont="1" applyFill="1" applyBorder="1" applyAlignment="1">
      <alignment horizontal="center" vertical="center"/>
    </xf>
    <xf numFmtId="0" fontId="12" fillId="0" borderId="2" xfId="0" applyFont="1" applyFill="1" applyBorder="1"/>
    <xf numFmtId="0" fontId="33" fillId="0" borderId="2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wrapText="1"/>
    </xf>
    <xf numFmtId="172" fontId="33" fillId="0" borderId="8" xfId="0" applyNumberFormat="1" applyFont="1" applyFill="1" applyBorder="1" applyAlignment="1">
      <alignment horizontal="center"/>
    </xf>
    <xf numFmtId="171" fontId="33" fillId="0" borderId="8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0" fontId="33" fillId="0" borderId="3" xfId="0" applyFont="1" applyFill="1" applyBorder="1" applyAlignment="1">
      <alignment wrapText="1"/>
    </xf>
    <xf numFmtId="172" fontId="12" fillId="0" borderId="3" xfId="0" applyNumberFormat="1" applyFont="1" applyFill="1" applyBorder="1" applyAlignment="1">
      <alignment horizontal="center"/>
    </xf>
    <xf numFmtId="170" fontId="12" fillId="0" borderId="3" xfId="0" applyNumberFormat="1" applyFont="1" applyFill="1" applyBorder="1" applyAlignment="1">
      <alignment horizontal="center"/>
    </xf>
    <xf numFmtId="0" fontId="34" fillId="0" borderId="8" xfId="0" applyFont="1" applyFill="1" applyBorder="1" applyAlignment="1">
      <alignment horizontal="center"/>
    </xf>
    <xf numFmtId="171" fontId="34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/>
    <xf numFmtId="164" fontId="12" fillId="0" borderId="8" xfId="0" applyNumberFormat="1" applyFont="1" applyFill="1" applyBorder="1" applyAlignment="1">
      <alignment horizontal="center"/>
    </xf>
    <xf numFmtId="171" fontId="33" fillId="0" borderId="2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0" fontId="12" fillId="0" borderId="3" xfId="0" applyFont="1" applyFill="1" applyBorder="1" applyAlignment="1"/>
    <xf numFmtId="164" fontId="12" fillId="0" borderId="6" xfId="0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0" fontId="33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170" fontId="12" fillId="0" borderId="8" xfId="0" applyNumberFormat="1" applyFont="1" applyFill="1" applyBorder="1" applyAlignment="1">
      <alignment horizontal="center"/>
    </xf>
    <xf numFmtId="171" fontId="12" fillId="0" borderId="8" xfId="0" applyNumberFormat="1" applyFont="1" applyFill="1" applyBorder="1" applyAlignment="1">
      <alignment horizontal="center" vertical="center"/>
    </xf>
    <xf numFmtId="166" fontId="12" fillId="0" borderId="8" xfId="0" applyNumberFormat="1" applyFont="1" applyFill="1" applyBorder="1" applyAlignment="1"/>
    <xf numFmtId="3" fontId="2" fillId="0" borderId="9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171" fontId="40" fillId="0" borderId="4" xfId="0" applyNumberFormat="1" applyFont="1" applyFill="1" applyBorder="1" applyAlignment="1">
      <alignment horizontal="center" vertical="center"/>
    </xf>
    <xf numFmtId="171" fontId="40" fillId="0" borderId="7" xfId="0" applyNumberFormat="1" applyFont="1" applyFill="1" applyBorder="1" applyAlignment="1">
      <alignment horizontal="center" vertical="center"/>
    </xf>
    <xf numFmtId="171" fontId="41" fillId="0" borderId="2" xfId="0" applyNumberFormat="1" applyFont="1" applyFill="1" applyBorder="1" applyAlignment="1">
      <alignment horizontal="center" vertical="center"/>
    </xf>
    <xf numFmtId="171" fontId="41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164" fontId="12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/>
    <xf numFmtId="171" fontId="41" fillId="0" borderId="2" xfId="0" applyNumberFormat="1" applyFont="1" applyFill="1" applyBorder="1" applyAlignment="1">
      <alignment horizontal="center"/>
    </xf>
    <xf numFmtId="171" fontId="42" fillId="0" borderId="8" xfId="0" applyNumberFormat="1" applyFont="1" applyFill="1" applyBorder="1" applyAlignment="1">
      <alignment horizontal="center"/>
    </xf>
    <xf numFmtId="171" fontId="41" fillId="0" borderId="8" xfId="0" applyNumberFormat="1" applyFont="1" applyFill="1" applyBorder="1" applyAlignment="1">
      <alignment horizontal="center"/>
    </xf>
    <xf numFmtId="171" fontId="42" fillId="0" borderId="2" xfId="0" applyNumberFormat="1" applyFont="1" applyFill="1" applyBorder="1" applyAlignment="1">
      <alignment horizontal="center"/>
    </xf>
    <xf numFmtId="172" fontId="29" fillId="0" borderId="8" xfId="0" applyNumberFormat="1" applyFont="1" applyFill="1" applyBorder="1" applyAlignment="1">
      <alignment horizontal="center" vertical="center" wrapText="1"/>
    </xf>
    <xf numFmtId="3" fontId="29" fillId="0" borderId="8" xfId="0" applyNumberFormat="1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vertical="center" wrapText="1"/>
    </xf>
    <xf numFmtId="171" fontId="42" fillId="0" borderId="2" xfId="0" applyNumberFormat="1" applyFont="1" applyFill="1" applyBorder="1" applyAlignment="1">
      <alignment horizontal="center" vertical="center"/>
    </xf>
    <xf numFmtId="171" fontId="42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wrapText="1"/>
    </xf>
    <xf numFmtId="172" fontId="29" fillId="0" borderId="8" xfId="0" applyNumberFormat="1" applyFont="1" applyFill="1" applyBorder="1" applyAlignment="1">
      <alignment horizontal="center" wrapText="1"/>
    </xf>
    <xf numFmtId="0" fontId="33" fillId="0" borderId="3" xfId="0" applyFont="1" applyFill="1" applyBorder="1" applyAlignment="1">
      <alignment horizontal="left" vertical="center" wrapText="1"/>
    </xf>
    <xf numFmtId="172" fontId="29" fillId="0" borderId="3" xfId="0" applyNumberFormat="1" applyFont="1" applyFill="1" applyBorder="1" applyAlignment="1">
      <alignment horizontal="center" vertical="center" wrapText="1"/>
    </xf>
    <xf numFmtId="169" fontId="41" fillId="0" borderId="3" xfId="0" applyNumberFormat="1" applyFont="1" applyFill="1" applyBorder="1" applyAlignment="1">
      <alignment horizontal="center" vertical="center"/>
    </xf>
    <xf numFmtId="0" fontId="2" fillId="0" borderId="0" xfId="0" quotePrefix="1" applyFont="1" applyFill="1" applyAlignment="1">
      <alignment horizontal="center" vertical="center" textRotation="180"/>
    </xf>
    <xf numFmtId="0" fontId="3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17" fillId="0" borderId="0" xfId="0" quotePrefix="1" applyFont="1" applyFill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center" vertical="center" textRotation="180"/>
    </xf>
    <xf numFmtId="171" fontId="2" fillId="0" borderId="8" xfId="0" applyNumberFormat="1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22" fillId="0" borderId="0" xfId="0" quotePrefix="1" applyFont="1" applyFill="1" applyAlignment="1">
      <alignment horizontal="center" vertical="center" textRotation="180"/>
    </xf>
    <xf numFmtId="0" fontId="20" fillId="0" borderId="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2" fillId="0" borderId="0" xfId="0" quotePrefix="1" applyFont="1" applyFill="1" applyAlignment="1">
      <alignment horizontal="center" vertical="center" textRotation="180"/>
    </xf>
    <xf numFmtId="0" fontId="17" fillId="0" borderId="7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/>
    </xf>
    <xf numFmtId="3" fontId="17" fillId="0" borderId="0" xfId="0" applyNumberFormat="1" applyFont="1" applyFill="1" applyAlignment="1">
      <alignment horizontal="lef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17" fillId="0" borderId="0" xfId="0" applyNumberFormat="1" applyFont="1" applyFill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5" fillId="0" borderId="0" xfId="0" quotePrefix="1" applyFont="1" applyFill="1" applyAlignment="1">
      <alignment horizontal="center" vertical="center" textRotation="180"/>
    </xf>
    <xf numFmtId="0" fontId="3" fillId="0" borderId="0" xfId="0" applyFont="1" applyFill="1" applyAlignment="1">
      <alignment horizontal="center"/>
    </xf>
  </cellXfs>
  <cellStyles count="8">
    <cellStyle name="Comma [0]" xfId="1" builtinId="6"/>
    <cellStyle name="Normal" xfId="0" builtinId="0"/>
    <cellStyle name="Normal 2" xfId="2"/>
    <cellStyle name="Normal 2 2" xfId="3"/>
    <cellStyle name="Normal 2 2 2" xfId="4"/>
    <cellStyle name="Normal 3" xfId="5"/>
    <cellStyle name="Normal 4" xfId="6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externalLink" Target="externalLinks/externalLink15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13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externalLink" Target="externalLinks/externalLink16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mjus/Downloads/DOCUME~1/user/LOCALS~1/Temp/Table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rade%20Indicator/2009/indicator%20qr109/BOM1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maywah/Downloads/Trade%20Indicator/2009/indicator%20qr109/BOM1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mjus/Downloads/Digest%202010(Trade)/digest%202007/digest2007-%202808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igest%202010(Trade)/digest%202007/digest2007-%202808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maywah/Downloads/Digest%202010(Trade)/digest%202007/digest2007-%202808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ESI%20Q1%202021%20-%20Reena/Ext_Trade_1Qtr21%20Reen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ESI%20Q1_2021%20preety/Ext_Trade_1Qtr21%20pree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Table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maywah/Downloads/DOCUME~1/user/LOCALS~1/Temp/Tabl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mjus/Downloads/Documents%20and%20Settings/ellanah/Desktop/Indicator%20Q4%202011/Trade%20Indicator/2009/indicator%20qr109/BOM1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llanah/Desktop/Indicator%20Q4%202011/Trade%20Indicator/2009/indicator%20qr109/BOM1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maywah/Downloads/Documents%20and%20Settings/ellanah/Desktop/Indicator%20Q4%202011/Trade%20Indicator/2009/indicator%20qr109/BOM1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maywah/Downloads/Documents%20and%20Settings/ellanah/Desktop/Indicator%20Q4%202011/DOCUME~1/user/LOCALS~1/Temp/Table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mjus/Downloads/Documents%20and%20Settings/nasreen/Desktop/Table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mjus/Downloads/Trade%20Indicator/2009/indicator%20qr109/BOM1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   "/>
      <sheetName val="Table 3 cont'd"/>
      <sheetName val="Table 4 "/>
      <sheetName val="Table 4 Cont'd "/>
      <sheetName val="Table 5"/>
      <sheetName val="Table 5cont'd"/>
      <sheetName val="Table 6 "/>
      <sheetName val="Table 7"/>
      <sheetName val="Table 7 cont'd"/>
      <sheetName val="Table 8"/>
      <sheetName val="Table 8 cont'd"/>
      <sheetName val="Table 9  "/>
      <sheetName val="Table 9 cont'd"/>
      <sheetName val="Table 10"/>
      <sheetName val="Table 10 cont'd "/>
      <sheetName val="Table 10 cont'd (sec 7 - 9)"/>
      <sheetName val="Table 11 "/>
      <sheetName val="Table 12 "/>
      <sheetName val="Table 13"/>
      <sheetName val="Table 13 cont'd"/>
      <sheetName val="Table 14"/>
      <sheetName val="Table 14 cont'd"/>
      <sheetName val="Table 15"/>
      <sheetName val="Table 16"/>
      <sheetName val="Table 17&amp;18  "/>
    </sheetNames>
    <sheetDataSet>
      <sheetData sheetId="0">
        <row r="5">
          <cell r="G5">
            <v>14943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7">
          <cell r="G27">
            <v>24371</v>
          </cell>
        </row>
        <row r="28">
          <cell r="G28">
            <v>7469</v>
          </cell>
        </row>
        <row r="29">
          <cell r="G29">
            <v>161</v>
          </cell>
        </row>
        <row r="30">
          <cell r="G30">
            <v>5341</v>
          </cell>
        </row>
        <row r="31">
          <cell r="G31">
            <v>843</v>
          </cell>
        </row>
        <row r="32">
          <cell r="G32">
            <v>4</v>
          </cell>
        </row>
        <row r="33">
          <cell r="G33">
            <v>1422</v>
          </cell>
        </row>
        <row r="34">
          <cell r="G34">
            <v>449</v>
          </cell>
        </row>
        <row r="35">
          <cell r="G35">
            <v>743</v>
          </cell>
        </row>
        <row r="36">
          <cell r="G36">
            <v>5</v>
          </cell>
        </row>
        <row r="37">
          <cell r="G37">
            <v>165</v>
          </cell>
        </row>
        <row r="38">
          <cell r="G38">
            <v>29</v>
          </cell>
        </row>
        <row r="39">
          <cell r="G39">
            <v>50</v>
          </cell>
        </row>
      </sheetData>
      <sheetData sheetId="21">
        <row r="5">
          <cell r="G5">
            <v>0</v>
          </cell>
        </row>
        <row r="6">
          <cell r="G6">
            <v>177</v>
          </cell>
        </row>
        <row r="7">
          <cell r="G7">
            <v>751</v>
          </cell>
        </row>
        <row r="8">
          <cell r="G8">
            <v>5039</v>
          </cell>
        </row>
        <row r="9">
          <cell r="G9">
            <v>551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   "/>
      <sheetName val="Table 3 cont'd"/>
      <sheetName val="Table 4 "/>
      <sheetName val="Table 4 Cont'd "/>
      <sheetName val="Table 5"/>
      <sheetName val="Table 5cont'd"/>
      <sheetName val="Table 6 "/>
      <sheetName val="Table 7"/>
      <sheetName val="Table 7 cont'd"/>
      <sheetName val="Table 8"/>
      <sheetName val="Table 8 cont'd"/>
      <sheetName val="Table 9  "/>
      <sheetName val="Table 9 cont'd"/>
      <sheetName val="Table 10"/>
      <sheetName val="Table 10 cont'd "/>
      <sheetName val="Table 10 cont'd (sec 7 - 9)"/>
      <sheetName val="Table 11 "/>
      <sheetName val="Table 12 "/>
      <sheetName val="Table 13"/>
      <sheetName val="Table 13 cont'd"/>
      <sheetName val="Table 14"/>
      <sheetName val="Table 14 cont'd"/>
      <sheetName val="Table 15"/>
      <sheetName val="Table 16"/>
      <sheetName val="Table 17&amp;18  "/>
    </sheetNames>
    <sheetDataSet>
      <sheetData sheetId="0">
        <row r="6">
          <cell r="G6">
            <v>11764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Lucky Tie">
      <a:dk1>
        <a:sysClr val="windowText" lastClr="000000"/>
      </a:dk1>
      <a:lt1>
        <a:sysClr val="window" lastClr="FFFFFF"/>
      </a:lt1>
      <a:dk2>
        <a:srgbClr val="C80000"/>
      </a:dk2>
      <a:lt2>
        <a:srgbClr val="FFECEC"/>
      </a:lt2>
      <a:accent1>
        <a:srgbClr val="C93131"/>
      </a:accent1>
      <a:accent2>
        <a:srgbClr val="F58C5D"/>
      </a:accent2>
      <a:accent3>
        <a:srgbClr val="EABC33"/>
      </a:accent3>
      <a:accent4>
        <a:srgbClr val="698F9B"/>
      </a:accent4>
      <a:accent5>
        <a:srgbClr val="825397"/>
      </a:accent5>
      <a:accent6>
        <a:srgbClr val="814359"/>
      </a:accent6>
      <a:hlink>
        <a:srgbClr val="03AEC5"/>
      </a:hlink>
      <a:folHlink>
        <a:srgbClr val="8D9B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9"/>
  <sheetViews>
    <sheetView tabSelected="1" zoomScaleNormal="100" workbookViewId="0">
      <selection sqref="A1:H1"/>
    </sheetView>
  </sheetViews>
  <sheetFormatPr defaultRowHeight="12.75" x14ac:dyDescent="0.2"/>
  <cols>
    <col min="1" max="1" width="27.42578125" style="3" customWidth="1"/>
    <col min="2" max="2" width="13.5703125" style="3" customWidth="1"/>
    <col min="3" max="8" width="18.140625" style="3" customWidth="1"/>
    <col min="9" max="9" width="6.7109375" style="3" customWidth="1"/>
    <col min="10" max="16384" width="9.140625" style="3"/>
  </cols>
  <sheetData>
    <row r="1" spans="1:10" ht="23.25" customHeight="1" x14ac:dyDescent="0.2">
      <c r="A1" s="372" t="s">
        <v>383</v>
      </c>
      <c r="B1" s="372"/>
      <c r="C1" s="372"/>
      <c r="D1" s="372"/>
      <c r="E1" s="372"/>
      <c r="F1" s="372"/>
      <c r="G1" s="372"/>
      <c r="H1" s="372"/>
      <c r="I1" s="364">
        <v>8</v>
      </c>
    </row>
    <row r="2" spans="1:10" ht="18" customHeight="1" x14ac:dyDescent="0.2">
      <c r="A2" s="371" t="s">
        <v>191</v>
      </c>
      <c r="B2" s="371"/>
      <c r="C2" s="371"/>
      <c r="D2" s="371"/>
      <c r="E2" s="371"/>
      <c r="F2" s="371"/>
      <c r="G2" s="371"/>
      <c r="H2" s="371"/>
      <c r="I2" s="364"/>
    </row>
    <row r="3" spans="1:10" ht="33.75" customHeight="1" x14ac:dyDescent="0.2">
      <c r="A3" s="369"/>
      <c r="B3" s="369">
        <v>2019</v>
      </c>
      <c r="C3" s="369" t="s">
        <v>292</v>
      </c>
      <c r="D3" s="365" t="s">
        <v>292</v>
      </c>
      <c r="E3" s="366"/>
      <c r="F3" s="366"/>
      <c r="G3" s="367"/>
      <c r="H3" s="227" t="s">
        <v>359</v>
      </c>
      <c r="I3" s="364"/>
    </row>
    <row r="4" spans="1:10" ht="33.75" customHeight="1" x14ac:dyDescent="0.2">
      <c r="A4" s="370"/>
      <c r="B4" s="370"/>
      <c r="C4" s="370"/>
      <c r="D4" s="7" t="s">
        <v>295</v>
      </c>
      <c r="E4" s="7" t="s">
        <v>300</v>
      </c>
      <c r="F4" s="7" t="s">
        <v>301</v>
      </c>
      <c r="G4" s="7" t="s">
        <v>302</v>
      </c>
      <c r="H4" s="7" t="s">
        <v>295</v>
      </c>
      <c r="I4" s="364"/>
    </row>
    <row r="5" spans="1:10" ht="33.75" customHeight="1" x14ac:dyDescent="0.2">
      <c r="A5" s="14" t="s">
        <v>0</v>
      </c>
      <c r="B5" s="87">
        <v>66351</v>
      </c>
      <c r="C5" s="87">
        <f>SUM(C6:C7)</f>
        <v>60528</v>
      </c>
      <c r="D5" s="88">
        <v>15506</v>
      </c>
      <c r="E5" s="88">
        <v>9995</v>
      </c>
      <c r="F5" s="88">
        <v>17472</v>
      </c>
      <c r="G5" s="88">
        <f>C5-SUM(D5:F5)</f>
        <v>17555</v>
      </c>
      <c r="H5" s="88">
        <f>H6+H7</f>
        <v>14943</v>
      </c>
      <c r="I5" s="364"/>
      <c r="J5" s="32"/>
    </row>
    <row r="6" spans="1:10" ht="33.75" customHeight="1" x14ac:dyDescent="0.2">
      <c r="A6" s="25" t="s">
        <v>1</v>
      </c>
      <c r="B6" s="89">
        <v>52020</v>
      </c>
      <c r="C6" s="89">
        <v>47921</v>
      </c>
      <c r="D6" s="90">
        <v>11993</v>
      </c>
      <c r="E6" s="90">
        <v>7588</v>
      </c>
      <c r="F6" s="90">
        <v>14226</v>
      </c>
      <c r="G6" s="90">
        <f>C6-SUM(D6:F6)</f>
        <v>14114</v>
      </c>
      <c r="H6" s="90">
        <v>11764</v>
      </c>
      <c r="I6" s="364"/>
      <c r="J6" s="32"/>
    </row>
    <row r="7" spans="1:10" ht="33.75" customHeight="1" x14ac:dyDescent="0.2">
      <c r="A7" s="25" t="s">
        <v>57</v>
      </c>
      <c r="B7" s="89">
        <v>14331</v>
      </c>
      <c r="C7" s="89">
        <v>12607</v>
      </c>
      <c r="D7" s="90">
        <v>3513</v>
      </c>
      <c r="E7" s="90">
        <v>2407</v>
      </c>
      <c r="F7" s="90">
        <v>3246</v>
      </c>
      <c r="G7" s="90">
        <f>C7-SUM(D7:F7)</f>
        <v>3441</v>
      </c>
      <c r="H7" s="90">
        <v>3179</v>
      </c>
      <c r="I7" s="364"/>
      <c r="J7" s="32"/>
    </row>
    <row r="8" spans="1:10" ht="33.75" customHeight="1" x14ac:dyDescent="0.2">
      <c r="A8" s="14" t="s">
        <v>46</v>
      </c>
      <c r="B8" s="91">
        <v>12448</v>
      </c>
      <c r="C8" s="91">
        <v>9796</v>
      </c>
      <c r="D8" s="95">
        <v>3494</v>
      </c>
      <c r="E8" s="95">
        <v>2284</v>
      </c>
      <c r="F8" s="95">
        <v>2089</v>
      </c>
      <c r="G8" s="95">
        <f>C8-SUM(D8:F8)</f>
        <v>1929</v>
      </c>
      <c r="H8" s="95">
        <v>2410</v>
      </c>
      <c r="I8" s="364"/>
      <c r="J8" s="32"/>
    </row>
    <row r="9" spans="1:10" s="8" customFormat="1" ht="33.75" customHeight="1" x14ac:dyDescent="0.2">
      <c r="A9" s="15" t="s">
        <v>2</v>
      </c>
      <c r="B9" s="87">
        <v>78799</v>
      </c>
      <c r="C9" s="87">
        <f>C5+C8</f>
        <v>70324</v>
      </c>
      <c r="D9" s="88">
        <v>19000</v>
      </c>
      <c r="E9" s="88">
        <v>12279</v>
      </c>
      <c r="F9" s="88">
        <v>19561</v>
      </c>
      <c r="G9" s="88">
        <f>C9-SUM(D9:F9)</f>
        <v>19484</v>
      </c>
      <c r="H9" s="88">
        <f>H5+H8</f>
        <v>17353</v>
      </c>
      <c r="I9" s="364"/>
      <c r="J9" s="32"/>
    </row>
    <row r="10" spans="1:10" s="8" customFormat="1" ht="33.75" customHeight="1" x14ac:dyDescent="0.2">
      <c r="A10" s="25" t="s">
        <v>47</v>
      </c>
      <c r="B10" s="94"/>
      <c r="C10" s="94"/>
      <c r="D10" s="94"/>
      <c r="E10" s="94"/>
      <c r="F10" s="94"/>
      <c r="G10" s="94"/>
      <c r="H10" s="94"/>
      <c r="I10" s="364"/>
      <c r="J10" s="32"/>
    </row>
    <row r="11" spans="1:10" s="8" customFormat="1" ht="33.75" customHeight="1" x14ac:dyDescent="0.2">
      <c r="A11" s="25" t="s">
        <v>111</v>
      </c>
      <c r="B11" s="89">
        <v>42319</v>
      </c>
      <c r="C11" s="89">
        <v>37385</v>
      </c>
      <c r="D11" s="90">
        <v>9535</v>
      </c>
      <c r="E11" s="90">
        <v>5304</v>
      </c>
      <c r="F11" s="90">
        <v>11458</v>
      </c>
      <c r="G11" s="90">
        <f>C11-SUM(D11:F11)</f>
        <v>11088</v>
      </c>
      <c r="H11" s="90">
        <v>9435</v>
      </c>
      <c r="I11" s="364"/>
      <c r="J11" s="32"/>
    </row>
    <row r="12" spans="1:10" s="8" customFormat="1" ht="33.75" customHeight="1" x14ac:dyDescent="0.2">
      <c r="A12" s="14" t="s">
        <v>63</v>
      </c>
      <c r="B12" s="95">
        <v>198639</v>
      </c>
      <c r="C12" s="95">
        <v>166268</v>
      </c>
      <c r="D12" s="95">
        <v>44092</v>
      </c>
      <c r="E12" s="95">
        <v>34539</v>
      </c>
      <c r="F12" s="95">
        <v>40265</v>
      </c>
      <c r="G12" s="95">
        <f>C12-SUM(D12:F12)</f>
        <v>47372</v>
      </c>
      <c r="H12" s="95">
        <v>44390</v>
      </c>
      <c r="I12" s="364"/>
      <c r="J12" s="32"/>
    </row>
    <row r="13" spans="1:10" s="8" customFormat="1" ht="33.75" customHeight="1" x14ac:dyDescent="0.2">
      <c r="A13" s="25" t="s">
        <v>47</v>
      </c>
      <c r="B13" s="94"/>
      <c r="C13" s="94"/>
      <c r="D13" s="94"/>
      <c r="E13" s="94"/>
      <c r="F13" s="94"/>
      <c r="G13" s="94"/>
      <c r="H13" s="94"/>
      <c r="I13" s="364"/>
      <c r="J13" s="32"/>
    </row>
    <row r="14" spans="1:10" s="8" customFormat="1" ht="33.75" customHeight="1" x14ac:dyDescent="0.2">
      <c r="A14" s="25" t="s">
        <v>111</v>
      </c>
      <c r="B14" s="89">
        <v>24645</v>
      </c>
      <c r="C14" s="89">
        <v>19793</v>
      </c>
      <c r="D14" s="90">
        <v>4811</v>
      </c>
      <c r="E14" s="90">
        <v>3693</v>
      </c>
      <c r="F14" s="90">
        <v>5350</v>
      </c>
      <c r="G14" s="90">
        <f>C14-SUM(D14:F14)</f>
        <v>5939</v>
      </c>
      <c r="H14" s="90">
        <v>5401</v>
      </c>
      <c r="I14" s="364"/>
      <c r="J14" s="32"/>
    </row>
    <row r="15" spans="1:10" s="8" customFormat="1" ht="33.75" customHeight="1" x14ac:dyDescent="0.2">
      <c r="A15" s="16" t="s">
        <v>3</v>
      </c>
      <c r="B15" s="97">
        <v>277438</v>
      </c>
      <c r="C15" s="97">
        <f>C9+C12</f>
        <v>236592</v>
      </c>
      <c r="D15" s="98">
        <v>63092</v>
      </c>
      <c r="E15" s="98">
        <v>46818</v>
      </c>
      <c r="F15" s="98">
        <v>59826</v>
      </c>
      <c r="G15" s="98">
        <f>C15-SUM(D15:F15)</f>
        <v>66856</v>
      </c>
      <c r="H15" s="98">
        <f>H9+H12</f>
        <v>61743</v>
      </c>
      <c r="I15" s="364"/>
      <c r="J15" s="32"/>
    </row>
    <row r="16" spans="1:10" s="8" customFormat="1" ht="33.75" customHeight="1" x14ac:dyDescent="0.2">
      <c r="A16" s="17" t="s">
        <v>4</v>
      </c>
      <c r="B16" s="92">
        <v>-119840</v>
      </c>
      <c r="C16" s="92">
        <f>C9-C12</f>
        <v>-95944</v>
      </c>
      <c r="D16" s="92">
        <v>-25092</v>
      </c>
      <c r="E16" s="92">
        <v>-22260</v>
      </c>
      <c r="F16" s="92">
        <v>-20704</v>
      </c>
      <c r="G16" s="92">
        <f>C16-SUM(D16:F16)</f>
        <v>-27888</v>
      </c>
      <c r="H16" s="92">
        <f>H9-H12</f>
        <v>-27037</v>
      </c>
      <c r="I16" s="364"/>
      <c r="J16" s="32"/>
    </row>
    <row r="17" spans="1:10" ht="17.25" customHeight="1" x14ac:dyDescent="0.2">
      <c r="A17" s="368" t="s">
        <v>354</v>
      </c>
      <c r="B17" s="368"/>
      <c r="C17" s="368"/>
      <c r="D17" s="80"/>
      <c r="E17" s="80"/>
      <c r="F17" s="80"/>
      <c r="G17" s="206"/>
      <c r="H17" s="206"/>
      <c r="J17" s="32"/>
    </row>
    <row r="18" spans="1:10" x14ac:dyDescent="0.2">
      <c r="B18" s="32"/>
      <c r="C18" s="32"/>
      <c r="D18" s="32"/>
      <c r="E18" s="32"/>
      <c r="F18" s="32"/>
      <c r="G18" s="32"/>
      <c r="H18" s="32"/>
    </row>
    <row r="19" spans="1:10" x14ac:dyDescent="0.2">
      <c r="B19" s="32"/>
      <c r="C19" s="32"/>
      <c r="D19" s="32"/>
      <c r="E19" s="32"/>
      <c r="F19" s="32"/>
      <c r="G19" s="32"/>
      <c r="H19" s="32"/>
    </row>
  </sheetData>
  <mergeCells count="8">
    <mergeCell ref="I1:I16"/>
    <mergeCell ref="D3:G3"/>
    <mergeCell ref="A17:C17"/>
    <mergeCell ref="A3:A4"/>
    <mergeCell ref="C3:C4"/>
    <mergeCell ref="A2:H2"/>
    <mergeCell ref="A1:H1"/>
    <mergeCell ref="B3:B4"/>
  </mergeCells>
  <printOptions horizontalCentered="1"/>
  <pageMargins left="0.23622047244094499" right="0.23622047244094499" top="0.511811023622047" bottom="0.511811023622047" header="0" footer="0"/>
  <pageSetup paperSize="9"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zoomScaleNormal="100" workbookViewId="0">
      <selection sqref="A1:I1"/>
    </sheetView>
  </sheetViews>
  <sheetFormatPr defaultRowHeight="12.75" x14ac:dyDescent="0.2"/>
  <cols>
    <col min="1" max="1" width="18.140625" style="3" customWidth="1"/>
    <col min="2" max="2" width="27.85546875" style="3" customWidth="1"/>
    <col min="3" max="3" width="13.140625" style="3" customWidth="1"/>
    <col min="4" max="9" width="19.140625" style="3" customWidth="1"/>
    <col min="10" max="22" width="6.7109375" style="35" customWidth="1"/>
    <col min="23" max="16384" width="9.140625" style="3"/>
  </cols>
  <sheetData>
    <row r="1" spans="1:33" s="11" customFormat="1" ht="18" customHeight="1" x14ac:dyDescent="0.25">
      <c r="A1" s="377" t="s">
        <v>392</v>
      </c>
      <c r="B1" s="377"/>
      <c r="C1" s="377"/>
      <c r="D1" s="377"/>
      <c r="E1" s="377"/>
      <c r="F1" s="377"/>
      <c r="G1" s="377"/>
      <c r="H1" s="377"/>
      <c r="I1" s="377"/>
      <c r="J1" s="387">
        <v>17</v>
      </c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</row>
    <row r="2" spans="1:33" ht="18" customHeight="1" x14ac:dyDescent="0.2">
      <c r="A2" s="371" t="s">
        <v>192</v>
      </c>
      <c r="B2" s="371"/>
      <c r="C2" s="371"/>
      <c r="D2" s="371"/>
      <c r="E2" s="371"/>
      <c r="F2" s="371"/>
      <c r="G2" s="371"/>
      <c r="H2" s="371"/>
      <c r="I2" s="371"/>
      <c r="J2" s="38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</row>
    <row r="3" spans="1:33" s="52" customFormat="1" ht="35.1" customHeight="1" x14ac:dyDescent="0.2">
      <c r="A3" s="388" t="s">
        <v>5</v>
      </c>
      <c r="B3" s="389"/>
      <c r="C3" s="369">
        <v>2019</v>
      </c>
      <c r="D3" s="369" t="s">
        <v>293</v>
      </c>
      <c r="E3" s="365" t="s">
        <v>293</v>
      </c>
      <c r="F3" s="366"/>
      <c r="G3" s="366"/>
      <c r="H3" s="367"/>
      <c r="I3" s="243" t="s">
        <v>361</v>
      </c>
      <c r="J3" s="38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</row>
    <row r="4" spans="1:33" s="52" customFormat="1" ht="35.1" customHeight="1" x14ac:dyDescent="0.2">
      <c r="A4" s="390"/>
      <c r="B4" s="391"/>
      <c r="C4" s="370"/>
      <c r="D4" s="370"/>
      <c r="E4" s="7" t="s">
        <v>295</v>
      </c>
      <c r="F4" s="7" t="s">
        <v>300</v>
      </c>
      <c r="G4" s="7" t="s">
        <v>301</v>
      </c>
      <c r="H4" s="7" t="s">
        <v>302</v>
      </c>
      <c r="I4" s="7" t="s">
        <v>295</v>
      </c>
      <c r="J4" s="38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150"/>
      <c r="X4" s="150"/>
      <c r="Y4" s="150"/>
      <c r="Z4" s="150"/>
      <c r="AA4" s="150"/>
      <c r="AB4" s="150"/>
      <c r="AC4" s="150"/>
    </row>
    <row r="5" spans="1:33" s="52" customFormat="1" ht="21" customHeight="1" x14ac:dyDescent="0.2">
      <c r="A5" s="53"/>
      <c r="B5" s="54" t="s">
        <v>69</v>
      </c>
      <c r="C5" s="118">
        <v>66351</v>
      </c>
      <c r="D5" s="118">
        <v>60528</v>
      </c>
      <c r="E5" s="118">
        <v>15506</v>
      </c>
      <c r="F5" s="118">
        <v>9995</v>
      </c>
      <c r="G5" s="118">
        <v>17472</v>
      </c>
      <c r="H5" s="118">
        <v>17555</v>
      </c>
      <c r="I5" s="118">
        <f>'[15]Table 1'!G5</f>
        <v>14943</v>
      </c>
      <c r="J5" s="387"/>
      <c r="K5" s="195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</row>
    <row r="6" spans="1:33" s="52" customFormat="1" ht="21" customHeight="1" x14ac:dyDescent="0.2">
      <c r="A6" s="53" t="s">
        <v>58</v>
      </c>
      <c r="B6" s="55"/>
      <c r="C6" s="105">
        <v>29698</v>
      </c>
      <c r="D6" s="105">
        <v>27509</v>
      </c>
      <c r="E6" s="105">
        <v>6959</v>
      </c>
      <c r="F6" s="105">
        <v>4759</v>
      </c>
      <c r="G6" s="105">
        <v>7784</v>
      </c>
      <c r="H6" s="105">
        <v>8007</v>
      </c>
      <c r="I6" s="105">
        <v>6874</v>
      </c>
      <c r="J6" s="387"/>
      <c r="K6" s="195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pans="1:33" s="52" customFormat="1" ht="21" customHeight="1" x14ac:dyDescent="0.2">
      <c r="A7" s="53"/>
      <c r="B7" s="55" t="s">
        <v>29</v>
      </c>
      <c r="C7" s="113">
        <v>75</v>
      </c>
      <c r="D7" s="113">
        <v>132</v>
      </c>
      <c r="E7" s="113">
        <v>30</v>
      </c>
      <c r="F7" s="113">
        <v>21</v>
      </c>
      <c r="G7" s="113">
        <v>26</v>
      </c>
      <c r="H7" s="113">
        <v>55</v>
      </c>
      <c r="I7" s="113">
        <v>16</v>
      </c>
      <c r="J7" s="387"/>
      <c r="K7" s="195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151"/>
      <c r="X7" s="151"/>
    </row>
    <row r="8" spans="1:33" s="52" customFormat="1" ht="21" customHeight="1" x14ac:dyDescent="0.2">
      <c r="A8" s="56"/>
      <c r="B8" s="55" t="s">
        <v>6</v>
      </c>
      <c r="C8" s="113">
        <v>997</v>
      </c>
      <c r="D8" s="113">
        <v>1207</v>
      </c>
      <c r="E8" s="113">
        <v>241</v>
      </c>
      <c r="F8" s="113">
        <v>176</v>
      </c>
      <c r="G8" s="113">
        <v>344</v>
      </c>
      <c r="H8" s="113">
        <v>446</v>
      </c>
      <c r="I8" s="113">
        <v>365</v>
      </c>
      <c r="J8" s="387"/>
      <c r="K8" s="195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151"/>
      <c r="X8" s="151"/>
    </row>
    <row r="9" spans="1:33" s="52" customFormat="1" ht="21" customHeight="1" x14ac:dyDescent="0.2">
      <c r="A9" s="56"/>
      <c r="B9" s="55" t="s">
        <v>79</v>
      </c>
      <c r="C9" s="113">
        <v>262</v>
      </c>
      <c r="D9" s="113">
        <v>223</v>
      </c>
      <c r="E9" s="113">
        <v>79</v>
      </c>
      <c r="F9" s="113">
        <v>12</v>
      </c>
      <c r="G9" s="113">
        <v>58</v>
      </c>
      <c r="H9" s="113">
        <v>74</v>
      </c>
      <c r="I9" s="113">
        <v>45</v>
      </c>
      <c r="J9" s="387"/>
      <c r="K9" s="195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151"/>
      <c r="X9" s="151"/>
    </row>
    <row r="10" spans="1:33" s="52" customFormat="1" ht="21" customHeight="1" x14ac:dyDescent="0.2">
      <c r="A10" s="56"/>
      <c r="B10" s="55" t="s">
        <v>7</v>
      </c>
      <c r="C10" s="113">
        <v>6271</v>
      </c>
      <c r="D10" s="113">
        <v>4868</v>
      </c>
      <c r="E10" s="113">
        <v>1172</v>
      </c>
      <c r="F10" s="113">
        <v>996</v>
      </c>
      <c r="G10" s="113">
        <v>1332</v>
      </c>
      <c r="H10" s="113">
        <v>1368</v>
      </c>
      <c r="I10" s="113">
        <v>1219</v>
      </c>
      <c r="J10" s="387"/>
      <c r="K10" s="195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151"/>
      <c r="X10" s="151"/>
    </row>
    <row r="11" spans="1:33" s="52" customFormat="1" ht="21" customHeight="1" x14ac:dyDescent="0.2">
      <c r="A11" s="56"/>
      <c r="B11" s="55" t="s">
        <v>8</v>
      </c>
      <c r="C11" s="113">
        <v>1380</v>
      </c>
      <c r="D11" s="113">
        <v>1148</v>
      </c>
      <c r="E11" s="113">
        <v>261</v>
      </c>
      <c r="F11" s="113">
        <v>182</v>
      </c>
      <c r="G11" s="113">
        <v>328</v>
      </c>
      <c r="H11" s="113">
        <v>377</v>
      </c>
      <c r="I11" s="113">
        <v>308</v>
      </c>
      <c r="J11" s="387"/>
      <c r="K11" s="195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151"/>
      <c r="X11" s="151"/>
    </row>
    <row r="12" spans="1:33" s="52" customFormat="1" ht="21" customHeight="1" x14ac:dyDescent="0.2">
      <c r="A12" s="56"/>
      <c r="B12" s="55" t="s">
        <v>9</v>
      </c>
      <c r="C12" s="113">
        <v>3644</v>
      </c>
      <c r="D12" s="113">
        <v>3961</v>
      </c>
      <c r="E12" s="113">
        <v>904</v>
      </c>
      <c r="F12" s="113">
        <v>833</v>
      </c>
      <c r="G12" s="113">
        <v>1077</v>
      </c>
      <c r="H12" s="113">
        <v>1147</v>
      </c>
      <c r="I12" s="113">
        <v>1100</v>
      </c>
      <c r="J12" s="387"/>
      <c r="K12" s="195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151"/>
      <c r="X12" s="151"/>
    </row>
    <row r="13" spans="1:33" s="52" customFormat="1" ht="21" customHeight="1" x14ac:dyDescent="0.2">
      <c r="A13" s="56"/>
      <c r="B13" s="55" t="s">
        <v>10</v>
      </c>
      <c r="C13" s="113">
        <v>2601</v>
      </c>
      <c r="D13" s="113">
        <v>2686</v>
      </c>
      <c r="E13" s="113">
        <v>963</v>
      </c>
      <c r="F13" s="113">
        <v>304</v>
      </c>
      <c r="G13" s="113">
        <v>674</v>
      </c>
      <c r="H13" s="113">
        <v>745</v>
      </c>
      <c r="I13" s="113">
        <v>759</v>
      </c>
      <c r="J13" s="387"/>
      <c r="K13" s="195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151"/>
      <c r="X13" s="151"/>
    </row>
    <row r="14" spans="1:33" s="52" customFormat="1" ht="21" customHeight="1" x14ac:dyDescent="0.2">
      <c r="A14" s="56"/>
      <c r="B14" s="55" t="s">
        <v>11</v>
      </c>
      <c r="C14" s="113">
        <v>606</v>
      </c>
      <c r="D14" s="113">
        <v>306</v>
      </c>
      <c r="E14" s="113">
        <v>108</v>
      </c>
      <c r="F14" s="113">
        <v>24</v>
      </c>
      <c r="G14" s="113">
        <v>121</v>
      </c>
      <c r="H14" s="113">
        <v>53</v>
      </c>
      <c r="I14" s="113">
        <v>119</v>
      </c>
      <c r="J14" s="387"/>
      <c r="K14" s="195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151"/>
      <c r="X14" s="151"/>
    </row>
    <row r="15" spans="1:33" s="52" customFormat="1" ht="21" customHeight="1" x14ac:dyDescent="0.2">
      <c r="A15" s="56"/>
      <c r="B15" s="55" t="s">
        <v>14</v>
      </c>
      <c r="C15" s="113">
        <v>2937</v>
      </c>
      <c r="D15" s="113">
        <v>3415</v>
      </c>
      <c r="E15" s="113">
        <v>954</v>
      </c>
      <c r="F15" s="113">
        <v>487</v>
      </c>
      <c r="G15" s="113">
        <v>1001</v>
      </c>
      <c r="H15" s="113">
        <v>973</v>
      </c>
      <c r="I15" s="113">
        <v>726</v>
      </c>
      <c r="J15" s="387"/>
      <c r="K15" s="195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151"/>
      <c r="X15" s="151"/>
    </row>
    <row r="16" spans="1:33" s="52" customFormat="1" ht="21" customHeight="1" x14ac:dyDescent="0.2">
      <c r="A16" s="56"/>
      <c r="B16" s="55" t="s">
        <v>25</v>
      </c>
      <c r="C16" s="113">
        <v>878</v>
      </c>
      <c r="D16" s="113">
        <v>832</v>
      </c>
      <c r="E16" s="113">
        <v>208</v>
      </c>
      <c r="F16" s="113">
        <v>143</v>
      </c>
      <c r="G16" s="113">
        <v>256</v>
      </c>
      <c r="H16" s="113">
        <v>225</v>
      </c>
      <c r="I16" s="113">
        <v>199</v>
      </c>
      <c r="J16" s="387"/>
      <c r="K16" s="195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151"/>
      <c r="X16" s="151"/>
    </row>
    <row r="17" spans="1:24" s="52" customFormat="1" ht="21" customHeight="1" x14ac:dyDescent="0.2">
      <c r="A17" s="56"/>
      <c r="B17" s="55" t="s">
        <v>13</v>
      </c>
      <c r="C17" s="113">
        <v>7328</v>
      </c>
      <c r="D17" s="113">
        <v>6115</v>
      </c>
      <c r="E17" s="113">
        <v>1456</v>
      </c>
      <c r="F17" s="113">
        <v>1063</v>
      </c>
      <c r="G17" s="113">
        <v>1810</v>
      </c>
      <c r="H17" s="113">
        <v>1786</v>
      </c>
      <c r="I17" s="113">
        <v>1601</v>
      </c>
      <c r="J17" s="387"/>
      <c r="K17" s="195"/>
      <c r="L17" s="239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151"/>
      <c r="X17" s="151"/>
    </row>
    <row r="18" spans="1:24" s="52" customFormat="1" ht="21" customHeight="1" x14ac:dyDescent="0.2">
      <c r="A18" s="56"/>
      <c r="B18" s="57" t="s">
        <v>189</v>
      </c>
      <c r="C18" s="113">
        <v>2719</v>
      </c>
      <c r="D18" s="113">
        <v>2616</v>
      </c>
      <c r="E18" s="113">
        <v>583</v>
      </c>
      <c r="F18" s="113">
        <v>518</v>
      </c>
      <c r="G18" s="113">
        <v>757</v>
      </c>
      <c r="H18" s="113">
        <v>758</v>
      </c>
      <c r="I18" s="113">
        <f>I6-SUM(I7:I17)</f>
        <v>417</v>
      </c>
      <c r="J18" s="387"/>
      <c r="K18" s="239"/>
      <c r="L18" s="239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151"/>
      <c r="X18" s="151"/>
    </row>
    <row r="19" spans="1:24" s="52" customFormat="1" ht="21" customHeight="1" x14ac:dyDescent="0.2">
      <c r="A19" s="53" t="s">
        <v>59</v>
      </c>
      <c r="B19" s="57"/>
      <c r="C19" s="105">
        <v>10593</v>
      </c>
      <c r="D19" s="105">
        <v>9086</v>
      </c>
      <c r="E19" s="105">
        <v>2878</v>
      </c>
      <c r="F19" s="105">
        <v>1368</v>
      </c>
      <c r="G19" s="105">
        <v>2426</v>
      </c>
      <c r="H19" s="105">
        <v>2414</v>
      </c>
      <c r="I19" s="105">
        <v>2209</v>
      </c>
      <c r="J19" s="387"/>
      <c r="K19" s="195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151"/>
      <c r="X19" s="151"/>
    </row>
    <row r="20" spans="1:24" s="52" customFormat="1" ht="21" customHeight="1" x14ac:dyDescent="0.2">
      <c r="A20" s="53"/>
      <c r="B20" s="57" t="s">
        <v>66</v>
      </c>
      <c r="C20" s="113">
        <v>1137</v>
      </c>
      <c r="D20" s="113">
        <v>934</v>
      </c>
      <c r="E20" s="113">
        <v>252</v>
      </c>
      <c r="F20" s="113">
        <v>204</v>
      </c>
      <c r="G20" s="113">
        <v>246</v>
      </c>
      <c r="H20" s="113">
        <v>232</v>
      </c>
      <c r="I20" s="113">
        <v>182</v>
      </c>
      <c r="J20" s="387"/>
      <c r="K20" s="195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151"/>
      <c r="X20" s="151"/>
    </row>
    <row r="21" spans="1:24" s="52" customFormat="1" ht="21" customHeight="1" x14ac:dyDescent="0.2">
      <c r="A21" s="56"/>
      <c r="B21" s="57" t="s">
        <v>365</v>
      </c>
      <c r="C21" s="113">
        <v>187</v>
      </c>
      <c r="D21" s="113">
        <v>129</v>
      </c>
      <c r="E21" s="113">
        <v>19</v>
      </c>
      <c r="F21" s="113">
        <v>28</v>
      </c>
      <c r="G21" s="113">
        <v>25</v>
      </c>
      <c r="H21" s="113">
        <v>57</v>
      </c>
      <c r="I21" s="113">
        <v>58</v>
      </c>
      <c r="J21" s="387"/>
      <c r="K21" s="195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151"/>
      <c r="X21" s="151"/>
    </row>
    <row r="22" spans="1:24" s="52" customFormat="1" ht="21" customHeight="1" x14ac:dyDescent="0.2">
      <c r="A22" s="56"/>
      <c r="B22" s="57" t="s">
        <v>17</v>
      </c>
      <c r="C22" s="113">
        <v>848</v>
      </c>
      <c r="D22" s="113">
        <v>1260</v>
      </c>
      <c r="E22" s="113">
        <v>272</v>
      </c>
      <c r="F22" s="113">
        <v>190</v>
      </c>
      <c r="G22" s="113">
        <v>352</v>
      </c>
      <c r="H22" s="113">
        <v>446</v>
      </c>
      <c r="I22" s="113">
        <v>315</v>
      </c>
      <c r="J22" s="387"/>
      <c r="K22" s="195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151"/>
      <c r="X22" s="151"/>
    </row>
    <row r="23" spans="1:24" s="52" customFormat="1" ht="21" customHeight="1" x14ac:dyDescent="0.2">
      <c r="A23" s="56"/>
      <c r="B23" s="57" t="s">
        <v>24</v>
      </c>
      <c r="C23" s="113">
        <v>1203</v>
      </c>
      <c r="D23" s="113">
        <v>795</v>
      </c>
      <c r="E23" s="113">
        <v>442</v>
      </c>
      <c r="F23" s="113">
        <v>110</v>
      </c>
      <c r="G23" s="113">
        <v>138</v>
      </c>
      <c r="H23" s="113">
        <v>105</v>
      </c>
      <c r="I23" s="113">
        <v>119</v>
      </c>
      <c r="J23" s="387"/>
      <c r="K23" s="195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151"/>
      <c r="X23" s="151"/>
    </row>
    <row r="24" spans="1:24" s="52" customFormat="1" ht="21" customHeight="1" x14ac:dyDescent="0.2">
      <c r="A24" s="56"/>
      <c r="B24" s="57" t="s">
        <v>77</v>
      </c>
      <c r="C24" s="113">
        <v>95</v>
      </c>
      <c r="D24" s="113">
        <v>92</v>
      </c>
      <c r="E24" s="113">
        <v>16</v>
      </c>
      <c r="F24" s="113">
        <v>17</v>
      </c>
      <c r="G24" s="113">
        <v>22</v>
      </c>
      <c r="H24" s="113">
        <v>37</v>
      </c>
      <c r="I24" s="113">
        <v>19</v>
      </c>
      <c r="J24" s="387"/>
      <c r="K24" s="195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151"/>
      <c r="X24" s="151"/>
    </row>
    <row r="25" spans="1:24" s="52" customFormat="1" ht="21" customHeight="1" x14ac:dyDescent="0.2">
      <c r="A25" s="56"/>
      <c r="B25" s="57" t="s">
        <v>82</v>
      </c>
      <c r="C25" s="113">
        <v>9</v>
      </c>
      <c r="D25" s="113">
        <v>4</v>
      </c>
      <c r="E25" s="113">
        <v>1</v>
      </c>
      <c r="F25" s="162">
        <v>0</v>
      </c>
      <c r="G25" s="113">
        <v>1</v>
      </c>
      <c r="H25" s="113">
        <v>2</v>
      </c>
      <c r="I25" s="162">
        <v>0</v>
      </c>
      <c r="J25" s="387"/>
      <c r="K25" s="195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151"/>
      <c r="X25" s="151"/>
    </row>
    <row r="26" spans="1:24" s="52" customFormat="1" ht="21" customHeight="1" x14ac:dyDescent="0.2">
      <c r="A26" s="56"/>
      <c r="B26" s="57" t="s">
        <v>20</v>
      </c>
      <c r="C26" s="113">
        <v>1206</v>
      </c>
      <c r="D26" s="113">
        <v>866</v>
      </c>
      <c r="E26" s="113">
        <v>254</v>
      </c>
      <c r="F26" s="113">
        <v>251</v>
      </c>
      <c r="G26" s="113">
        <v>236</v>
      </c>
      <c r="H26" s="113">
        <v>125</v>
      </c>
      <c r="I26" s="113">
        <v>128</v>
      </c>
      <c r="J26" s="387"/>
      <c r="K26" s="195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151"/>
      <c r="X26" s="151"/>
    </row>
    <row r="27" spans="1:24" s="52" customFormat="1" ht="21" customHeight="1" x14ac:dyDescent="0.2">
      <c r="A27" s="56"/>
      <c r="B27" s="57" t="s">
        <v>78</v>
      </c>
      <c r="C27" s="113">
        <v>652</v>
      </c>
      <c r="D27" s="113">
        <v>697</v>
      </c>
      <c r="E27" s="113">
        <v>144</v>
      </c>
      <c r="F27" s="113">
        <v>159</v>
      </c>
      <c r="G27" s="113">
        <v>256</v>
      </c>
      <c r="H27" s="113">
        <v>138</v>
      </c>
      <c r="I27" s="113">
        <v>85</v>
      </c>
      <c r="J27" s="387"/>
      <c r="K27" s="195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151"/>
      <c r="X27" s="151"/>
    </row>
    <row r="28" spans="1:24" s="52" customFormat="1" ht="21" customHeight="1" x14ac:dyDescent="0.2">
      <c r="A28" s="56"/>
      <c r="B28" s="57" t="s">
        <v>34</v>
      </c>
      <c r="C28" s="113">
        <v>200</v>
      </c>
      <c r="D28" s="113">
        <v>229</v>
      </c>
      <c r="E28" s="113">
        <v>56</v>
      </c>
      <c r="F28" s="113">
        <v>74</v>
      </c>
      <c r="G28" s="113">
        <v>54</v>
      </c>
      <c r="H28" s="113">
        <v>45</v>
      </c>
      <c r="I28" s="113">
        <v>281</v>
      </c>
      <c r="J28" s="387"/>
      <c r="K28" s="195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151"/>
      <c r="X28" s="151"/>
    </row>
    <row r="29" spans="1:24" s="52" customFormat="1" ht="21" customHeight="1" x14ac:dyDescent="0.2">
      <c r="A29" s="58"/>
      <c r="B29" s="59" t="s">
        <v>189</v>
      </c>
      <c r="C29" s="117">
        <v>5056</v>
      </c>
      <c r="D29" s="117">
        <v>4080</v>
      </c>
      <c r="E29" s="117">
        <v>1422</v>
      </c>
      <c r="F29" s="117">
        <v>335</v>
      </c>
      <c r="G29" s="117">
        <v>1096</v>
      </c>
      <c r="H29" s="117">
        <v>1227</v>
      </c>
      <c r="I29" s="117">
        <f>I19-SUM(I20:I28)</f>
        <v>1022</v>
      </c>
      <c r="J29" s="387"/>
      <c r="K29" s="239"/>
      <c r="L29" s="239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151"/>
      <c r="X29" s="151"/>
    </row>
    <row r="30" spans="1:24" ht="18" customHeight="1" x14ac:dyDescent="0.2">
      <c r="A30" s="9" t="s">
        <v>367</v>
      </c>
      <c r="B30" s="43"/>
      <c r="J30" s="387"/>
      <c r="K30" s="195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151"/>
      <c r="X30" s="151"/>
    </row>
    <row r="31" spans="1:24" ht="18" customHeight="1" x14ac:dyDescent="0.2">
      <c r="B31" s="31"/>
      <c r="C31" s="32"/>
      <c r="D31" s="32"/>
      <c r="E31" s="32"/>
      <c r="F31" s="32"/>
      <c r="G31" s="32"/>
      <c r="H31" s="32"/>
      <c r="I31" s="32"/>
    </row>
  </sheetData>
  <mergeCells count="7">
    <mergeCell ref="J1:J30"/>
    <mergeCell ref="A3:B4"/>
    <mergeCell ref="E3:H3"/>
    <mergeCell ref="D3:D4"/>
    <mergeCell ref="A2:I2"/>
    <mergeCell ref="A1:I1"/>
    <mergeCell ref="C3:C4"/>
  </mergeCells>
  <printOptions horizontalCentered="1"/>
  <pageMargins left="0.25" right="0.25" top="0.5" bottom="0.5" header="0" footer="0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zoomScaleNormal="100" workbookViewId="0">
      <selection sqref="A1:H1"/>
    </sheetView>
  </sheetViews>
  <sheetFormatPr defaultRowHeight="12.75" x14ac:dyDescent="0.2"/>
  <cols>
    <col min="1" max="1" width="12.5703125" style="3" customWidth="1"/>
    <col min="2" max="2" width="30.42578125" style="3" customWidth="1"/>
    <col min="3" max="3" width="12.140625" style="3" customWidth="1"/>
    <col min="4" max="7" width="19.5703125" style="3" customWidth="1"/>
    <col min="8" max="8" width="22.5703125" style="3" customWidth="1"/>
    <col min="9" max="9" width="19.5703125" style="3" customWidth="1"/>
    <col min="10" max="10" width="6.7109375" style="35" customWidth="1"/>
    <col min="11" max="16384" width="9.140625" style="3"/>
  </cols>
  <sheetData>
    <row r="1" spans="1:10" s="11" customFormat="1" ht="18" customHeight="1" x14ac:dyDescent="0.25">
      <c r="A1" s="377" t="s">
        <v>393</v>
      </c>
      <c r="B1" s="377"/>
      <c r="C1" s="377"/>
      <c r="D1" s="377"/>
      <c r="E1" s="377"/>
      <c r="F1" s="377"/>
      <c r="G1" s="377"/>
      <c r="H1" s="377"/>
      <c r="I1" s="245"/>
      <c r="J1" s="387">
        <v>18</v>
      </c>
    </row>
    <row r="2" spans="1:10" ht="18" customHeight="1" x14ac:dyDescent="0.2">
      <c r="A2" s="371" t="s">
        <v>192</v>
      </c>
      <c r="B2" s="371"/>
      <c r="C2" s="371"/>
      <c r="D2" s="371"/>
      <c r="E2" s="371"/>
      <c r="F2" s="371"/>
      <c r="G2" s="371"/>
      <c r="H2" s="371"/>
      <c r="I2" s="371"/>
      <c r="J2" s="387"/>
    </row>
    <row r="3" spans="1:10" s="52" customFormat="1" ht="35.1" customHeight="1" x14ac:dyDescent="0.2">
      <c r="A3" s="388" t="s">
        <v>5</v>
      </c>
      <c r="B3" s="389"/>
      <c r="C3" s="369">
        <v>2019</v>
      </c>
      <c r="D3" s="369" t="s">
        <v>293</v>
      </c>
      <c r="E3" s="365" t="s">
        <v>293</v>
      </c>
      <c r="F3" s="366"/>
      <c r="G3" s="366"/>
      <c r="H3" s="367"/>
      <c r="I3" s="243" t="s">
        <v>361</v>
      </c>
      <c r="J3" s="387"/>
    </row>
    <row r="4" spans="1:10" s="52" customFormat="1" ht="35.1" customHeight="1" x14ac:dyDescent="0.2">
      <c r="A4" s="390"/>
      <c r="B4" s="391"/>
      <c r="C4" s="370"/>
      <c r="D4" s="370"/>
      <c r="E4" s="7" t="s">
        <v>295</v>
      </c>
      <c r="F4" s="7" t="s">
        <v>300</v>
      </c>
      <c r="G4" s="7" t="s">
        <v>301</v>
      </c>
      <c r="H4" s="7" t="s">
        <v>302</v>
      </c>
      <c r="I4" s="7" t="s">
        <v>295</v>
      </c>
      <c r="J4" s="387"/>
    </row>
    <row r="5" spans="1:10" s="52" customFormat="1" ht="25.5" customHeight="1" x14ac:dyDescent="0.2">
      <c r="A5" s="53" t="s">
        <v>60</v>
      </c>
      <c r="B5" s="57"/>
      <c r="C5" s="105">
        <v>17908</v>
      </c>
      <c r="D5" s="105">
        <v>17221</v>
      </c>
      <c r="E5" s="105">
        <v>3912</v>
      </c>
      <c r="F5" s="105">
        <v>2676</v>
      </c>
      <c r="G5" s="105">
        <v>5039</v>
      </c>
      <c r="H5" s="105">
        <v>5594</v>
      </c>
      <c r="I5" s="105">
        <v>4628</v>
      </c>
      <c r="J5" s="387"/>
    </row>
    <row r="6" spans="1:10" s="52" customFormat="1" ht="25.5" customHeight="1" x14ac:dyDescent="0.2">
      <c r="A6" s="56"/>
      <c r="B6" s="57" t="s">
        <v>36</v>
      </c>
      <c r="C6" s="113">
        <v>179</v>
      </c>
      <c r="D6" s="113">
        <v>193</v>
      </c>
      <c r="E6" s="113">
        <v>17</v>
      </c>
      <c r="F6" s="113">
        <v>48</v>
      </c>
      <c r="G6" s="113">
        <v>76</v>
      </c>
      <c r="H6" s="113">
        <v>52</v>
      </c>
      <c r="I6" s="113">
        <v>66</v>
      </c>
      <c r="J6" s="387"/>
    </row>
    <row r="7" spans="1:10" s="52" customFormat="1" ht="25.5" customHeight="1" x14ac:dyDescent="0.2">
      <c r="A7" s="56"/>
      <c r="B7" s="57" t="s">
        <v>45</v>
      </c>
      <c r="C7" s="113">
        <v>20</v>
      </c>
      <c r="D7" s="113">
        <v>16</v>
      </c>
      <c r="E7" s="113">
        <v>8</v>
      </c>
      <c r="F7" s="113">
        <v>0.6</v>
      </c>
      <c r="G7" s="113">
        <v>2</v>
      </c>
      <c r="H7" s="113">
        <v>5.4</v>
      </c>
      <c r="I7" s="113">
        <v>3</v>
      </c>
      <c r="J7" s="387"/>
    </row>
    <row r="8" spans="1:10" s="52" customFormat="1" ht="25.5" customHeight="1" x14ac:dyDescent="0.2">
      <c r="A8" s="56"/>
      <c r="B8" s="57" t="s">
        <v>18</v>
      </c>
      <c r="C8" s="113">
        <v>1961</v>
      </c>
      <c r="D8" s="113">
        <v>1914</v>
      </c>
      <c r="E8" s="113">
        <v>531</v>
      </c>
      <c r="F8" s="113">
        <v>303</v>
      </c>
      <c r="G8" s="113">
        <v>337</v>
      </c>
      <c r="H8" s="113">
        <v>743</v>
      </c>
      <c r="I8" s="113">
        <v>485</v>
      </c>
      <c r="J8" s="387"/>
    </row>
    <row r="9" spans="1:10" s="52" customFormat="1" ht="25.5" customHeight="1" x14ac:dyDescent="0.2">
      <c r="A9" s="56"/>
      <c r="B9" s="57" t="s">
        <v>72</v>
      </c>
      <c r="C9" s="113">
        <v>4684</v>
      </c>
      <c r="D9" s="113">
        <v>4150</v>
      </c>
      <c r="E9" s="113">
        <v>1098</v>
      </c>
      <c r="F9" s="113">
        <v>864</v>
      </c>
      <c r="G9" s="113">
        <v>1006</v>
      </c>
      <c r="H9" s="113">
        <v>1182</v>
      </c>
      <c r="I9" s="113">
        <v>1045</v>
      </c>
      <c r="J9" s="387"/>
    </row>
    <row r="10" spans="1:10" s="52" customFormat="1" ht="25.5" customHeight="1" x14ac:dyDescent="0.2">
      <c r="A10" s="56"/>
      <c r="B10" s="57" t="s">
        <v>80</v>
      </c>
      <c r="C10" s="113">
        <v>366</v>
      </c>
      <c r="D10" s="113">
        <v>315</v>
      </c>
      <c r="E10" s="113">
        <v>57</v>
      </c>
      <c r="F10" s="113">
        <v>84</v>
      </c>
      <c r="G10" s="113">
        <v>100</v>
      </c>
      <c r="H10" s="113">
        <v>74</v>
      </c>
      <c r="I10" s="113">
        <v>79</v>
      </c>
      <c r="J10" s="387"/>
    </row>
    <row r="11" spans="1:10" s="52" customFormat="1" ht="25.5" customHeight="1" x14ac:dyDescent="0.2">
      <c r="A11" s="56"/>
      <c r="B11" s="57" t="s">
        <v>39</v>
      </c>
      <c r="C11" s="113">
        <v>144</v>
      </c>
      <c r="D11" s="113">
        <v>119</v>
      </c>
      <c r="E11" s="113">
        <v>20</v>
      </c>
      <c r="F11" s="113">
        <v>28</v>
      </c>
      <c r="G11" s="113">
        <v>17</v>
      </c>
      <c r="H11" s="113">
        <v>54</v>
      </c>
      <c r="I11" s="113">
        <v>37</v>
      </c>
      <c r="J11" s="387"/>
    </row>
    <row r="12" spans="1:10" s="52" customFormat="1" ht="25.5" customHeight="1" x14ac:dyDescent="0.2">
      <c r="A12" s="56"/>
      <c r="B12" s="57" t="s">
        <v>12</v>
      </c>
      <c r="C12" s="113">
        <v>1715</v>
      </c>
      <c r="D12" s="113">
        <v>1680</v>
      </c>
      <c r="E12" s="113">
        <v>261</v>
      </c>
      <c r="F12" s="113">
        <v>297</v>
      </c>
      <c r="G12" s="113">
        <v>406</v>
      </c>
      <c r="H12" s="113">
        <v>716</v>
      </c>
      <c r="I12" s="113">
        <v>550</v>
      </c>
      <c r="J12" s="387"/>
    </row>
    <row r="13" spans="1:10" s="52" customFormat="1" ht="25.5" customHeight="1" x14ac:dyDescent="0.2">
      <c r="A13" s="56"/>
      <c r="B13" s="57" t="s">
        <v>19</v>
      </c>
      <c r="C13" s="113">
        <v>982</v>
      </c>
      <c r="D13" s="113">
        <v>928</v>
      </c>
      <c r="E13" s="113">
        <v>182</v>
      </c>
      <c r="F13" s="113">
        <v>187</v>
      </c>
      <c r="G13" s="113">
        <v>346</v>
      </c>
      <c r="H13" s="113">
        <v>213</v>
      </c>
      <c r="I13" s="113">
        <v>224</v>
      </c>
      <c r="J13" s="387"/>
    </row>
    <row r="14" spans="1:10" s="52" customFormat="1" ht="25.5" customHeight="1" x14ac:dyDescent="0.2">
      <c r="A14" s="56"/>
      <c r="B14" s="57" t="s">
        <v>70</v>
      </c>
      <c r="C14" s="113">
        <v>6948</v>
      </c>
      <c r="D14" s="113">
        <v>7187</v>
      </c>
      <c r="E14" s="113">
        <v>1495</v>
      </c>
      <c r="F14" s="113">
        <v>745</v>
      </c>
      <c r="G14" s="113">
        <v>2573</v>
      </c>
      <c r="H14" s="113">
        <v>2374</v>
      </c>
      <c r="I14" s="113">
        <v>1933</v>
      </c>
      <c r="J14" s="387"/>
    </row>
    <row r="15" spans="1:10" s="52" customFormat="1" ht="25.5" customHeight="1" x14ac:dyDescent="0.2">
      <c r="A15" s="56"/>
      <c r="B15" s="57" t="s">
        <v>43</v>
      </c>
      <c r="C15" s="113">
        <v>26</v>
      </c>
      <c r="D15" s="113">
        <v>13</v>
      </c>
      <c r="E15" s="113">
        <v>11</v>
      </c>
      <c r="F15" s="113">
        <v>2</v>
      </c>
      <c r="G15" s="162">
        <v>0</v>
      </c>
      <c r="H15" s="162">
        <v>0</v>
      </c>
      <c r="I15" s="162">
        <v>0</v>
      </c>
      <c r="J15" s="387"/>
    </row>
    <row r="16" spans="1:10" s="52" customFormat="1" ht="25.5" customHeight="1" x14ac:dyDescent="0.2">
      <c r="A16" s="56"/>
      <c r="B16" s="57" t="s">
        <v>189</v>
      </c>
      <c r="C16" s="113">
        <v>883</v>
      </c>
      <c r="D16" s="113">
        <v>706</v>
      </c>
      <c r="E16" s="113">
        <v>232</v>
      </c>
      <c r="F16" s="113">
        <v>117.40000000000009</v>
      </c>
      <c r="G16" s="113">
        <v>176</v>
      </c>
      <c r="H16" s="113">
        <v>180.59999999999991</v>
      </c>
      <c r="I16" s="113">
        <f>I5-SUM(I6:I15)</f>
        <v>206</v>
      </c>
      <c r="J16" s="387"/>
    </row>
    <row r="17" spans="1:10" s="52" customFormat="1" ht="25.5" customHeight="1" x14ac:dyDescent="0.2">
      <c r="A17" s="53" t="s">
        <v>61</v>
      </c>
      <c r="B17" s="57"/>
      <c r="C17" s="105">
        <v>7542</v>
      </c>
      <c r="D17" s="105">
        <v>6291</v>
      </c>
      <c r="E17" s="105">
        <v>1658</v>
      </c>
      <c r="F17" s="105">
        <v>1112</v>
      </c>
      <c r="G17" s="105">
        <v>2076</v>
      </c>
      <c r="H17" s="105">
        <v>1445</v>
      </c>
      <c r="I17" s="105">
        <v>1158</v>
      </c>
      <c r="J17" s="387"/>
    </row>
    <row r="18" spans="1:10" s="52" customFormat="1" ht="25.5" customHeight="1" x14ac:dyDescent="0.2">
      <c r="A18" s="56"/>
      <c r="B18" s="57" t="s">
        <v>16</v>
      </c>
      <c r="C18" s="113">
        <v>266</v>
      </c>
      <c r="D18" s="113">
        <v>210</v>
      </c>
      <c r="E18" s="113">
        <v>58</v>
      </c>
      <c r="F18" s="113">
        <v>36</v>
      </c>
      <c r="G18" s="113">
        <v>76</v>
      </c>
      <c r="H18" s="113">
        <v>40</v>
      </c>
      <c r="I18" s="113">
        <v>48</v>
      </c>
      <c r="J18" s="387"/>
    </row>
    <row r="19" spans="1:10" s="52" customFormat="1" ht="25.5" customHeight="1" x14ac:dyDescent="0.2">
      <c r="A19" s="56"/>
      <c r="B19" s="57" t="s">
        <v>22</v>
      </c>
      <c r="C19" s="113">
        <v>7106</v>
      </c>
      <c r="D19" s="113">
        <v>5844</v>
      </c>
      <c r="E19" s="113">
        <v>1572</v>
      </c>
      <c r="F19" s="113">
        <v>1053</v>
      </c>
      <c r="G19" s="113">
        <v>1924</v>
      </c>
      <c r="H19" s="113">
        <v>1295</v>
      </c>
      <c r="I19" s="113">
        <v>1083</v>
      </c>
      <c r="J19" s="387"/>
    </row>
    <row r="20" spans="1:10" s="52" customFormat="1" ht="25.5" customHeight="1" x14ac:dyDescent="0.2">
      <c r="A20" s="56"/>
      <c r="B20" s="57" t="s">
        <v>83</v>
      </c>
      <c r="C20" s="113">
        <v>67</v>
      </c>
      <c r="D20" s="113">
        <v>62</v>
      </c>
      <c r="E20" s="113">
        <v>10</v>
      </c>
      <c r="F20" s="113">
        <v>1</v>
      </c>
      <c r="G20" s="113">
        <v>30</v>
      </c>
      <c r="H20" s="113">
        <v>21</v>
      </c>
      <c r="I20" s="113">
        <v>2</v>
      </c>
      <c r="J20" s="387"/>
    </row>
    <row r="21" spans="1:10" s="52" customFormat="1" ht="25.5" customHeight="1" x14ac:dyDescent="0.2">
      <c r="A21" s="56"/>
      <c r="B21" s="57" t="s">
        <v>189</v>
      </c>
      <c r="C21" s="113">
        <v>103</v>
      </c>
      <c r="D21" s="113">
        <v>175</v>
      </c>
      <c r="E21" s="113">
        <v>18</v>
      </c>
      <c r="F21" s="113">
        <v>22</v>
      </c>
      <c r="G21" s="113">
        <v>46</v>
      </c>
      <c r="H21" s="113">
        <v>89</v>
      </c>
      <c r="I21" s="113">
        <f>I17-SUM(I18:I20)</f>
        <v>25</v>
      </c>
      <c r="J21" s="387"/>
    </row>
    <row r="22" spans="1:10" s="52" customFormat="1" ht="25.5" customHeight="1" x14ac:dyDescent="0.2">
      <c r="A22" s="53" t="s">
        <v>62</v>
      </c>
      <c r="B22" s="57"/>
      <c r="C22" s="105">
        <v>610</v>
      </c>
      <c r="D22" s="105">
        <v>421</v>
      </c>
      <c r="E22" s="105">
        <v>99</v>
      </c>
      <c r="F22" s="105">
        <v>80</v>
      </c>
      <c r="G22" s="105">
        <v>147</v>
      </c>
      <c r="H22" s="105">
        <v>95</v>
      </c>
      <c r="I22" s="105">
        <v>74</v>
      </c>
      <c r="J22" s="387"/>
    </row>
    <row r="23" spans="1:10" s="52" customFormat="1" ht="25.5" customHeight="1" x14ac:dyDescent="0.2">
      <c r="A23" s="56"/>
      <c r="B23" s="57" t="s">
        <v>15</v>
      </c>
      <c r="C23" s="113">
        <v>501</v>
      </c>
      <c r="D23" s="113">
        <v>329</v>
      </c>
      <c r="E23" s="113">
        <v>56</v>
      </c>
      <c r="F23" s="113">
        <v>77</v>
      </c>
      <c r="G23" s="113">
        <v>112</v>
      </c>
      <c r="H23" s="113">
        <v>84</v>
      </c>
      <c r="I23" s="113">
        <v>60</v>
      </c>
      <c r="J23" s="387"/>
    </row>
    <row r="24" spans="1:10" s="52" customFormat="1" ht="25.5" customHeight="1" x14ac:dyDescent="0.2">
      <c r="A24" s="56"/>
      <c r="B24" s="55" t="s">
        <v>81</v>
      </c>
      <c r="C24" s="113">
        <v>105</v>
      </c>
      <c r="D24" s="113">
        <v>88</v>
      </c>
      <c r="E24" s="113">
        <v>43</v>
      </c>
      <c r="F24" s="113">
        <v>2</v>
      </c>
      <c r="G24" s="113">
        <v>35</v>
      </c>
      <c r="H24" s="113">
        <v>8</v>
      </c>
      <c r="I24" s="113">
        <v>13</v>
      </c>
      <c r="J24" s="387"/>
    </row>
    <row r="25" spans="1:10" s="52" customFormat="1" ht="25.5" customHeight="1" x14ac:dyDescent="0.2">
      <c r="A25" s="58"/>
      <c r="B25" s="59" t="s">
        <v>189</v>
      </c>
      <c r="C25" s="117">
        <v>4</v>
      </c>
      <c r="D25" s="117">
        <v>4</v>
      </c>
      <c r="E25" s="127">
        <v>0</v>
      </c>
      <c r="F25" s="160">
        <v>1</v>
      </c>
      <c r="G25" s="127">
        <v>0</v>
      </c>
      <c r="H25" s="117">
        <v>3</v>
      </c>
      <c r="I25" s="117">
        <f>I22-SUM(I23:I24)</f>
        <v>1</v>
      </c>
      <c r="J25" s="387"/>
    </row>
    <row r="26" spans="1:10" ht="18" customHeight="1" x14ac:dyDescent="0.2">
      <c r="A26" s="9" t="s">
        <v>366</v>
      </c>
      <c r="B26" s="43"/>
      <c r="J26" s="387"/>
    </row>
    <row r="27" spans="1:10" ht="12" customHeight="1" x14ac:dyDescent="0.2"/>
    <row r="29" spans="1:10" x14ac:dyDescent="0.2">
      <c r="C29" s="39"/>
    </row>
  </sheetData>
  <mergeCells count="7">
    <mergeCell ref="J1:J26"/>
    <mergeCell ref="A3:B4"/>
    <mergeCell ref="E3:H3"/>
    <mergeCell ref="A1:H1"/>
    <mergeCell ref="D3:D4"/>
    <mergeCell ref="A2:I2"/>
    <mergeCell ref="C3:C4"/>
  </mergeCells>
  <printOptions horizontalCentered="1"/>
  <pageMargins left="0.25" right="0.25" top="0.25" bottom="0.25" header="0" footer="0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Normal="100" workbookViewId="0">
      <selection sqref="A1:I1"/>
    </sheetView>
  </sheetViews>
  <sheetFormatPr defaultRowHeight="15" x14ac:dyDescent="0.25"/>
  <cols>
    <col min="1" max="1" width="11.42578125" style="2" customWidth="1"/>
    <col min="2" max="2" width="29.28515625" style="2" customWidth="1"/>
    <col min="3" max="3" width="12" style="2" customWidth="1"/>
    <col min="4" max="9" width="20.28515625" style="2" customWidth="1"/>
    <col min="10" max="10" width="6.7109375" style="36" customWidth="1"/>
    <col min="11" max="11" width="8.28515625" style="36" bestFit="1" customWidth="1"/>
    <col min="12" max="12" width="18.140625" style="2" customWidth="1"/>
    <col min="13" max="16384" width="9.140625" style="2"/>
  </cols>
  <sheetData>
    <row r="1" spans="1:17" s="1" customFormat="1" ht="22.5" customHeight="1" x14ac:dyDescent="0.3">
      <c r="A1" s="376" t="s">
        <v>394</v>
      </c>
      <c r="B1" s="376"/>
      <c r="C1" s="376"/>
      <c r="D1" s="376"/>
      <c r="E1" s="376"/>
      <c r="F1" s="376"/>
      <c r="G1" s="376"/>
      <c r="H1" s="376"/>
      <c r="I1" s="376"/>
      <c r="J1" s="364">
        <v>19</v>
      </c>
      <c r="K1" s="241"/>
    </row>
    <row r="2" spans="1:17" ht="15.95" customHeight="1" x14ac:dyDescent="0.25">
      <c r="A2" s="371" t="s">
        <v>192</v>
      </c>
      <c r="B2" s="371"/>
      <c r="C2" s="371"/>
      <c r="D2" s="371"/>
      <c r="E2" s="371"/>
      <c r="F2" s="371"/>
      <c r="G2" s="371"/>
      <c r="H2" s="371"/>
      <c r="I2" s="371"/>
      <c r="J2" s="364"/>
      <c r="K2" s="241"/>
    </row>
    <row r="3" spans="1:17" ht="27.95" customHeight="1" x14ac:dyDescent="0.25">
      <c r="A3" s="392" t="s">
        <v>5</v>
      </c>
      <c r="B3" s="393"/>
      <c r="C3" s="369">
        <v>2019</v>
      </c>
      <c r="D3" s="369" t="s">
        <v>292</v>
      </c>
      <c r="E3" s="365" t="s">
        <v>292</v>
      </c>
      <c r="F3" s="366"/>
      <c r="G3" s="366"/>
      <c r="H3" s="367"/>
      <c r="I3" s="243" t="s">
        <v>359</v>
      </c>
      <c r="J3" s="364"/>
      <c r="K3" s="241"/>
    </row>
    <row r="4" spans="1:17" ht="27.95" customHeight="1" x14ac:dyDescent="0.25">
      <c r="A4" s="394"/>
      <c r="B4" s="395"/>
      <c r="C4" s="370"/>
      <c r="D4" s="370"/>
      <c r="E4" s="7" t="s">
        <v>295</v>
      </c>
      <c r="F4" s="7" t="s">
        <v>300</v>
      </c>
      <c r="G4" s="7" t="s">
        <v>301</v>
      </c>
      <c r="H4" s="7" t="s">
        <v>302</v>
      </c>
      <c r="I4" s="7" t="s">
        <v>295</v>
      </c>
      <c r="J4" s="364"/>
      <c r="K4" s="241"/>
      <c r="L4" s="153"/>
      <c r="M4" s="153"/>
      <c r="N4" s="153"/>
      <c r="O4" s="153"/>
    </row>
    <row r="5" spans="1:17" ht="22.5" customHeight="1" x14ac:dyDescent="0.25">
      <c r="A5" s="18"/>
      <c r="B5" s="28" t="s">
        <v>69</v>
      </c>
      <c r="C5" s="120">
        <v>52020</v>
      </c>
      <c r="D5" s="120">
        <v>47921</v>
      </c>
      <c r="E5" s="120">
        <v>11993</v>
      </c>
      <c r="F5" s="120">
        <v>7588</v>
      </c>
      <c r="G5" s="120">
        <v>14226</v>
      </c>
      <c r="H5" s="120">
        <v>14114</v>
      </c>
      <c r="I5" s="120">
        <f>'[16]Table 1'!G6</f>
        <v>11764</v>
      </c>
      <c r="J5" s="364"/>
      <c r="K5" s="196"/>
      <c r="L5" s="152"/>
      <c r="M5" s="152"/>
      <c r="N5" s="152"/>
      <c r="O5" s="152"/>
    </row>
    <row r="6" spans="1:17" ht="22.5" customHeight="1" x14ac:dyDescent="0.25">
      <c r="A6" s="18" t="s">
        <v>58</v>
      </c>
      <c r="B6" s="26"/>
      <c r="C6" s="105">
        <v>27361</v>
      </c>
      <c r="D6" s="105">
        <v>25612</v>
      </c>
      <c r="E6" s="105">
        <v>6651</v>
      </c>
      <c r="F6" s="105">
        <v>4406</v>
      </c>
      <c r="G6" s="105">
        <v>7270</v>
      </c>
      <c r="H6" s="105">
        <v>7285</v>
      </c>
      <c r="I6" s="105">
        <v>6568</v>
      </c>
      <c r="J6" s="364"/>
      <c r="K6" s="196"/>
      <c r="L6" s="152"/>
      <c r="M6" s="152"/>
      <c r="N6" s="152"/>
      <c r="O6" s="152"/>
      <c r="P6" s="152"/>
      <c r="Q6" s="152"/>
    </row>
    <row r="7" spans="1:17" ht="22.5" customHeight="1" x14ac:dyDescent="0.25">
      <c r="A7" s="18"/>
      <c r="B7" s="26" t="s">
        <v>29</v>
      </c>
      <c r="C7" s="113">
        <v>63</v>
      </c>
      <c r="D7" s="113">
        <v>111</v>
      </c>
      <c r="E7" s="113">
        <v>28</v>
      </c>
      <c r="F7" s="113">
        <v>17</v>
      </c>
      <c r="G7" s="113">
        <v>17</v>
      </c>
      <c r="H7" s="113">
        <v>49</v>
      </c>
      <c r="I7" s="113">
        <v>11</v>
      </c>
      <c r="J7" s="364"/>
      <c r="K7" s="196"/>
      <c r="L7" s="152"/>
    </row>
    <row r="8" spans="1:17" ht="22.5" customHeight="1" x14ac:dyDescent="0.25">
      <c r="A8" s="6"/>
      <c r="B8" s="26" t="s">
        <v>6</v>
      </c>
      <c r="C8" s="113">
        <v>950</v>
      </c>
      <c r="D8" s="113">
        <v>1110</v>
      </c>
      <c r="E8" s="113">
        <v>235</v>
      </c>
      <c r="F8" s="113">
        <v>173</v>
      </c>
      <c r="G8" s="113">
        <v>328</v>
      </c>
      <c r="H8" s="113">
        <v>374</v>
      </c>
      <c r="I8" s="113">
        <v>265</v>
      </c>
      <c r="J8" s="364"/>
      <c r="K8" s="196"/>
      <c r="L8" s="152"/>
    </row>
    <row r="9" spans="1:17" ht="22.5" customHeight="1" x14ac:dyDescent="0.25">
      <c r="A9" s="6"/>
      <c r="B9" s="26" t="s">
        <v>79</v>
      </c>
      <c r="C9" s="113">
        <v>259</v>
      </c>
      <c r="D9" s="113">
        <v>212</v>
      </c>
      <c r="E9" s="113">
        <v>79</v>
      </c>
      <c r="F9" s="113">
        <v>12</v>
      </c>
      <c r="G9" s="113">
        <v>58</v>
      </c>
      <c r="H9" s="113">
        <v>63</v>
      </c>
      <c r="I9" s="113">
        <v>44</v>
      </c>
      <c r="J9" s="364"/>
      <c r="K9" s="196"/>
      <c r="L9" s="152"/>
    </row>
    <row r="10" spans="1:17" ht="22.5" customHeight="1" x14ac:dyDescent="0.25">
      <c r="A10" s="6"/>
      <c r="B10" s="26" t="s">
        <v>7</v>
      </c>
      <c r="C10" s="113">
        <v>5177</v>
      </c>
      <c r="D10" s="113">
        <v>4213</v>
      </c>
      <c r="E10" s="113">
        <v>1077</v>
      </c>
      <c r="F10" s="113">
        <v>800</v>
      </c>
      <c r="G10" s="113">
        <v>1122</v>
      </c>
      <c r="H10" s="113">
        <v>1214</v>
      </c>
      <c r="I10" s="113">
        <v>1142</v>
      </c>
      <c r="J10" s="364"/>
      <c r="K10" s="196"/>
      <c r="L10" s="152"/>
    </row>
    <row r="11" spans="1:17" ht="22.5" customHeight="1" x14ac:dyDescent="0.25">
      <c r="A11" s="6"/>
      <c r="B11" s="26" t="s">
        <v>8</v>
      </c>
      <c r="C11" s="113">
        <v>1276</v>
      </c>
      <c r="D11" s="113">
        <v>1070</v>
      </c>
      <c r="E11" s="113">
        <v>236</v>
      </c>
      <c r="F11" s="113">
        <v>172</v>
      </c>
      <c r="G11" s="113">
        <v>290</v>
      </c>
      <c r="H11" s="113">
        <v>372</v>
      </c>
      <c r="I11" s="113">
        <v>291</v>
      </c>
      <c r="J11" s="364"/>
      <c r="K11" s="196"/>
      <c r="L11" s="152"/>
    </row>
    <row r="12" spans="1:17" ht="22.5" customHeight="1" x14ac:dyDescent="0.25">
      <c r="A12" s="6"/>
      <c r="B12" s="26" t="s">
        <v>9</v>
      </c>
      <c r="C12" s="113">
        <v>3591</v>
      </c>
      <c r="D12" s="113">
        <v>3937</v>
      </c>
      <c r="E12" s="113">
        <v>895</v>
      </c>
      <c r="F12" s="113">
        <v>833</v>
      </c>
      <c r="G12" s="113">
        <v>1068</v>
      </c>
      <c r="H12" s="113">
        <v>1141</v>
      </c>
      <c r="I12" s="113">
        <v>1078</v>
      </c>
      <c r="J12" s="364"/>
      <c r="K12" s="196"/>
      <c r="L12" s="152"/>
    </row>
    <row r="13" spans="1:17" ht="22.5" customHeight="1" x14ac:dyDescent="0.25">
      <c r="A13" s="6"/>
      <c r="B13" s="26" t="s">
        <v>10</v>
      </c>
      <c r="C13" s="113">
        <v>2518</v>
      </c>
      <c r="D13" s="113">
        <v>2634</v>
      </c>
      <c r="E13" s="113">
        <v>957</v>
      </c>
      <c r="F13" s="113">
        <v>300</v>
      </c>
      <c r="G13" s="113">
        <v>666</v>
      </c>
      <c r="H13" s="113">
        <v>711</v>
      </c>
      <c r="I13" s="113">
        <v>756</v>
      </c>
      <c r="J13" s="364"/>
      <c r="K13" s="196"/>
      <c r="L13" s="152"/>
    </row>
    <row r="14" spans="1:17" ht="22.5" customHeight="1" x14ac:dyDescent="0.25">
      <c r="A14" s="6"/>
      <c r="B14" s="26" t="s">
        <v>11</v>
      </c>
      <c r="C14" s="113">
        <v>522</v>
      </c>
      <c r="D14" s="113">
        <v>274</v>
      </c>
      <c r="E14" s="113">
        <v>108</v>
      </c>
      <c r="F14" s="113">
        <v>24</v>
      </c>
      <c r="G14" s="113">
        <v>120</v>
      </c>
      <c r="H14" s="113">
        <v>22</v>
      </c>
      <c r="I14" s="113">
        <v>97</v>
      </c>
      <c r="J14" s="364"/>
      <c r="K14" s="196"/>
      <c r="L14" s="152"/>
    </row>
    <row r="15" spans="1:17" ht="22.5" customHeight="1" x14ac:dyDescent="0.25">
      <c r="A15" s="6"/>
      <c r="B15" s="26" t="s">
        <v>14</v>
      </c>
      <c r="C15" s="113">
        <v>2530</v>
      </c>
      <c r="D15" s="113">
        <v>3016</v>
      </c>
      <c r="E15" s="113">
        <v>912</v>
      </c>
      <c r="F15" s="113">
        <v>415</v>
      </c>
      <c r="G15" s="113">
        <v>912</v>
      </c>
      <c r="H15" s="113">
        <v>777</v>
      </c>
      <c r="I15" s="113">
        <v>716</v>
      </c>
      <c r="J15" s="364"/>
      <c r="K15" s="196"/>
      <c r="L15" s="152"/>
    </row>
    <row r="16" spans="1:17" ht="22.5" customHeight="1" x14ac:dyDescent="0.25">
      <c r="A16" s="6"/>
      <c r="B16" s="26" t="s">
        <v>25</v>
      </c>
      <c r="C16" s="113">
        <v>834</v>
      </c>
      <c r="D16" s="113">
        <v>805</v>
      </c>
      <c r="E16" s="113">
        <v>199</v>
      </c>
      <c r="F16" s="113">
        <v>140</v>
      </c>
      <c r="G16" s="113">
        <v>246</v>
      </c>
      <c r="H16" s="113">
        <v>220</v>
      </c>
      <c r="I16" s="113">
        <v>194</v>
      </c>
      <c r="J16" s="364"/>
      <c r="K16" s="196"/>
      <c r="L16" s="152"/>
    </row>
    <row r="17" spans="1:12" ht="22.5" customHeight="1" x14ac:dyDescent="0.25">
      <c r="A17" s="6"/>
      <c r="B17" s="26" t="s">
        <v>13</v>
      </c>
      <c r="C17" s="113">
        <v>7181</v>
      </c>
      <c r="D17" s="113">
        <v>5974</v>
      </c>
      <c r="E17" s="113">
        <v>1418</v>
      </c>
      <c r="F17" s="113">
        <v>1037</v>
      </c>
      <c r="G17" s="113">
        <v>1766</v>
      </c>
      <c r="H17" s="113">
        <v>1753</v>
      </c>
      <c r="I17" s="113">
        <v>1575</v>
      </c>
      <c r="J17" s="364"/>
      <c r="K17" s="196"/>
      <c r="L17" s="152"/>
    </row>
    <row r="18" spans="1:12" ht="22.5" customHeight="1" x14ac:dyDescent="0.25">
      <c r="A18" s="6"/>
      <c r="B18" s="4" t="s">
        <v>189</v>
      </c>
      <c r="C18" s="113">
        <v>2460</v>
      </c>
      <c r="D18" s="113">
        <v>2256</v>
      </c>
      <c r="E18" s="113">
        <v>507</v>
      </c>
      <c r="F18" s="113">
        <v>483</v>
      </c>
      <c r="G18" s="113">
        <v>677</v>
      </c>
      <c r="H18" s="113">
        <v>589</v>
      </c>
      <c r="I18" s="113">
        <f>I6-SUM(I7:I17)</f>
        <v>399</v>
      </c>
      <c r="J18" s="364"/>
      <c r="K18" s="196"/>
      <c r="L18" s="152"/>
    </row>
    <row r="19" spans="1:12" ht="22.5" customHeight="1" x14ac:dyDescent="0.25">
      <c r="A19" s="18" t="s">
        <v>59</v>
      </c>
      <c r="B19" s="4"/>
      <c r="C19" s="105">
        <v>5794</v>
      </c>
      <c r="D19" s="105">
        <v>4794</v>
      </c>
      <c r="E19" s="105">
        <v>1303</v>
      </c>
      <c r="F19" s="105">
        <v>531</v>
      </c>
      <c r="G19" s="105">
        <v>1530</v>
      </c>
      <c r="H19" s="105">
        <v>1430</v>
      </c>
      <c r="I19" s="105">
        <v>787</v>
      </c>
      <c r="J19" s="364"/>
      <c r="K19" s="196"/>
      <c r="L19" s="152"/>
    </row>
    <row r="20" spans="1:12" ht="22.5" customHeight="1" x14ac:dyDescent="0.25">
      <c r="A20" s="18"/>
      <c r="B20" s="4" t="s">
        <v>66</v>
      </c>
      <c r="C20" s="113">
        <v>609</v>
      </c>
      <c r="D20" s="113">
        <v>582</v>
      </c>
      <c r="E20" s="113">
        <v>102</v>
      </c>
      <c r="F20" s="113">
        <v>115</v>
      </c>
      <c r="G20" s="113">
        <v>194</v>
      </c>
      <c r="H20" s="113">
        <v>171</v>
      </c>
      <c r="I20" s="113">
        <v>161</v>
      </c>
      <c r="J20" s="364"/>
      <c r="K20" s="196"/>
      <c r="L20" s="152"/>
    </row>
    <row r="21" spans="1:12" ht="22.5" customHeight="1" x14ac:dyDescent="0.25">
      <c r="A21" s="6"/>
      <c r="B21" s="4" t="s">
        <v>368</v>
      </c>
      <c r="C21" s="113">
        <v>112</v>
      </c>
      <c r="D21" s="123">
        <v>76</v>
      </c>
      <c r="E21" s="113">
        <v>17</v>
      </c>
      <c r="F21" s="113">
        <v>22</v>
      </c>
      <c r="G21" s="113">
        <v>19</v>
      </c>
      <c r="H21" s="113">
        <v>18</v>
      </c>
      <c r="I21" s="113">
        <v>12</v>
      </c>
      <c r="J21" s="364"/>
      <c r="K21" s="196"/>
      <c r="L21" s="152"/>
    </row>
    <row r="22" spans="1:12" ht="22.5" customHeight="1" x14ac:dyDescent="0.25">
      <c r="A22" s="6"/>
      <c r="B22" s="4" t="s">
        <v>17</v>
      </c>
      <c r="C22" s="113">
        <v>614</v>
      </c>
      <c r="D22" s="113">
        <v>1034</v>
      </c>
      <c r="E22" s="113">
        <v>213</v>
      </c>
      <c r="F22" s="113">
        <v>142</v>
      </c>
      <c r="G22" s="113">
        <v>322</v>
      </c>
      <c r="H22" s="113">
        <v>357</v>
      </c>
      <c r="I22" s="113">
        <v>281</v>
      </c>
      <c r="J22" s="364"/>
      <c r="K22" s="196"/>
      <c r="L22" s="152"/>
    </row>
    <row r="23" spans="1:12" ht="22.5" customHeight="1" x14ac:dyDescent="0.25">
      <c r="A23" s="6"/>
      <c r="B23" s="4" t="s">
        <v>24</v>
      </c>
      <c r="C23" s="113">
        <v>259</v>
      </c>
      <c r="D23" s="113">
        <v>154</v>
      </c>
      <c r="E23" s="113">
        <v>35</v>
      </c>
      <c r="F23" s="113">
        <v>32</v>
      </c>
      <c r="G23" s="113">
        <v>46</v>
      </c>
      <c r="H23" s="113">
        <v>41</v>
      </c>
      <c r="I23" s="113">
        <v>18</v>
      </c>
      <c r="J23" s="364"/>
      <c r="K23" s="196"/>
      <c r="L23" s="152"/>
    </row>
    <row r="24" spans="1:12" ht="22.5" customHeight="1" x14ac:dyDescent="0.25">
      <c r="A24" s="6"/>
      <c r="B24" s="4" t="s">
        <v>77</v>
      </c>
      <c r="C24" s="113">
        <v>7</v>
      </c>
      <c r="D24" s="113">
        <v>11</v>
      </c>
      <c r="E24" s="113">
        <v>4</v>
      </c>
      <c r="F24" s="113">
        <v>5</v>
      </c>
      <c r="G24" s="113">
        <v>1</v>
      </c>
      <c r="H24" s="113">
        <v>1</v>
      </c>
      <c r="I24" s="113">
        <v>3</v>
      </c>
      <c r="J24" s="364"/>
      <c r="K24" s="196"/>
      <c r="L24" s="152"/>
    </row>
    <row r="25" spans="1:12" ht="22.5" customHeight="1" x14ac:dyDescent="0.25">
      <c r="A25" s="6"/>
      <c r="B25" s="4" t="s">
        <v>82</v>
      </c>
      <c r="C25" s="113">
        <v>5</v>
      </c>
      <c r="D25" s="113">
        <v>3</v>
      </c>
      <c r="E25" s="113">
        <v>1</v>
      </c>
      <c r="F25" s="122">
        <v>0</v>
      </c>
      <c r="G25" s="113">
        <v>1</v>
      </c>
      <c r="H25" s="113">
        <v>1</v>
      </c>
      <c r="I25" s="113">
        <v>1</v>
      </c>
      <c r="J25" s="364"/>
      <c r="K25" s="196"/>
      <c r="L25" s="152"/>
    </row>
    <row r="26" spans="1:12" ht="22.5" customHeight="1" x14ac:dyDescent="0.25">
      <c r="A26" s="6"/>
      <c r="B26" s="4" t="s">
        <v>20</v>
      </c>
      <c r="C26" s="113">
        <v>118</v>
      </c>
      <c r="D26" s="113">
        <v>159</v>
      </c>
      <c r="E26" s="113">
        <v>36</v>
      </c>
      <c r="F26" s="113">
        <v>27</v>
      </c>
      <c r="G26" s="113">
        <v>44</v>
      </c>
      <c r="H26" s="113">
        <v>52</v>
      </c>
      <c r="I26" s="113">
        <v>73</v>
      </c>
      <c r="J26" s="364"/>
      <c r="K26" s="196"/>
      <c r="L26" s="152"/>
    </row>
    <row r="27" spans="1:12" ht="22.5" customHeight="1" x14ac:dyDescent="0.25">
      <c r="A27" s="6"/>
      <c r="B27" s="4" t="s">
        <v>78</v>
      </c>
      <c r="C27" s="113">
        <v>25</v>
      </c>
      <c r="D27" s="113">
        <v>12</v>
      </c>
      <c r="E27" s="113">
        <v>3</v>
      </c>
      <c r="F27" s="113">
        <v>3</v>
      </c>
      <c r="G27" s="113">
        <v>3</v>
      </c>
      <c r="H27" s="113">
        <v>3</v>
      </c>
      <c r="I27" s="113">
        <v>6</v>
      </c>
      <c r="J27" s="364"/>
      <c r="K27" s="196"/>
      <c r="L27" s="152"/>
    </row>
    <row r="28" spans="1:12" ht="22.5" customHeight="1" x14ac:dyDescent="0.25">
      <c r="A28" s="6"/>
      <c r="B28" s="4" t="s">
        <v>34</v>
      </c>
      <c r="C28" s="113">
        <v>41</v>
      </c>
      <c r="D28" s="113">
        <v>115</v>
      </c>
      <c r="E28" s="113">
        <v>18</v>
      </c>
      <c r="F28" s="113">
        <v>25</v>
      </c>
      <c r="G28" s="113">
        <v>34</v>
      </c>
      <c r="H28" s="113">
        <v>38</v>
      </c>
      <c r="I28" s="113">
        <v>18</v>
      </c>
      <c r="J28" s="364"/>
      <c r="K28" s="196"/>
      <c r="L28" s="152"/>
    </row>
    <row r="29" spans="1:12" ht="22.5" customHeight="1" x14ac:dyDescent="0.25">
      <c r="A29" s="27"/>
      <c r="B29" s="30" t="s">
        <v>189</v>
      </c>
      <c r="C29" s="117">
        <v>4004</v>
      </c>
      <c r="D29" s="117">
        <v>2648</v>
      </c>
      <c r="E29" s="117">
        <v>874</v>
      </c>
      <c r="F29" s="117">
        <v>160</v>
      </c>
      <c r="G29" s="117">
        <v>866</v>
      </c>
      <c r="H29" s="117">
        <v>748</v>
      </c>
      <c r="I29" s="117">
        <f>I19-SUM(I20:I28)</f>
        <v>214</v>
      </c>
      <c r="J29" s="364"/>
      <c r="K29" s="196"/>
      <c r="L29" s="152"/>
    </row>
    <row r="30" spans="1:12" ht="15" customHeight="1" x14ac:dyDescent="0.25">
      <c r="A30" s="66" t="s">
        <v>369</v>
      </c>
      <c r="B30" s="43"/>
      <c r="C30" s="3"/>
      <c r="D30" s="3"/>
      <c r="E30" s="3"/>
      <c r="F30" s="3"/>
      <c r="G30" s="3"/>
      <c r="H30" s="3"/>
      <c r="I30" s="3"/>
      <c r="J30" s="364"/>
      <c r="K30" s="196"/>
    </row>
  </sheetData>
  <mergeCells count="7">
    <mergeCell ref="J1:J30"/>
    <mergeCell ref="A3:B4"/>
    <mergeCell ref="E3:H3"/>
    <mergeCell ref="D3:D4"/>
    <mergeCell ref="A1:I1"/>
    <mergeCell ref="A2:I2"/>
    <mergeCell ref="C3:C4"/>
  </mergeCells>
  <printOptions horizontalCentered="1"/>
  <pageMargins left="0.25" right="0.25" top="0.5" bottom="0.5" header="0" footer="0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Normal="100" workbookViewId="0">
      <selection sqref="A1:H1"/>
    </sheetView>
  </sheetViews>
  <sheetFormatPr defaultRowHeight="12.75" x14ac:dyDescent="0.2"/>
  <cols>
    <col min="1" max="1" width="12" style="138" customWidth="1"/>
    <col min="2" max="2" width="32.85546875" style="138" customWidth="1"/>
    <col min="3" max="3" width="12" customWidth="1"/>
    <col min="4" max="9" width="19.7109375" style="138" customWidth="1"/>
    <col min="10" max="10" width="6.7109375" style="138" customWidth="1"/>
    <col min="11" max="16384" width="9.140625" style="138"/>
  </cols>
  <sheetData>
    <row r="1" spans="1:11" ht="15.95" customHeight="1" x14ac:dyDescent="0.25">
      <c r="A1" s="377" t="s">
        <v>395</v>
      </c>
      <c r="B1" s="377"/>
      <c r="C1" s="377"/>
      <c r="D1" s="377"/>
      <c r="E1" s="377"/>
      <c r="F1" s="377"/>
      <c r="G1" s="377"/>
      <c r="H1" s="377"/>
      <c r="I1" s="245"/>
      <c r="J1" s="364">
        <v>20</v>
      </c>
    </row>
    <row r="2" spans="1:11" ht="15.95" customHeight="1" x14ac:dyDescent="0.2">
      <c r="A2" s="371" t="s">
        <v>192</v>
      </c>
      <c r="B2" s="371"/>
      <c r="C2" s="371"/>
      <c r="D2" s="371"/>
      <c r="E2" s="371"/>
      <c r="F2" s="371"/>
      <c r="G2" s="371"/>
      <c r="H2" s="371"/>
      <c r="I2" s="371"/>
      <c r="J2" s="364"/>
    </row>
    <row r="3" spans="1:11" ht="27.95" customHeight="1" x14ac:dyDescent="0.2">
      <c r="A3" s="392" t="s">
        <v>5</v>
      </c>
      <c r="B3" s="393"/>
      <c r="C3" s="369">
        <v>2019</v>
      </c>
      <c r="D3" s="369" t="s">
        <v>292</v>
      </c>
      <c r="E3" s="365" t="s">
        <v>292</v>
      </c>
      <c r="F3" s="366"/>
      <c r="G3" s="366"/>
      <c r="H3" s="367"/>
      <c r="I3" s="243" t="s">
        <v>359</v>
      </c>
      <c r="J3" s="364"/>
    </row>
    <row r="4" spans="1:11" ht="27.95" customHeight="1" x14ac:dyDescent="0.2">
      <c r="A4" s="394"/>
      <c r="B4" s="395"/>
      <c r="C4" s="370"/>
      <c r="D4" s="370"/>
      <c r="E4" s="7" t="s">
        <v>295</v>
      </c>
      <c r="F4" s="7" t="s">
        <v>300</v>
      </c>
      <c r="G4" s="7" t="s">
        <v>301</v>
      </c>
      <c r="H4" s="7" t="s">
        <v>302</v>
      </c>
      <c r="I4" s="7" t="s">
        <v>295</v>
      </c>
      <c r="J4" s="364"/>
    </row>
    <row r="5" spans="1:11" ht="25.5" customHeight="1" x14ac:dyDescent="0.2">
      <c r="A5" s="67" t="s">
        <v>60</v>
      </c>
      <c r="B5" s="131"/>
      <c r="C5" s="105">
        <v>12030</v>
      </c>
      <c r="D5" s="105">
        <v>12075</v>
      </c>
      <c r="E5" s="105">
        <v>2537</v>
      </c>
      <c r="F5" s="105">
        <v>1632</v>
      </c>
      <c r="G5" s="105">
        <v>3780</v>
      </c>
      <c r="H5" s="105">
        <v>4126</v>
      </c>
      <c r="I5" s="105">
        <v>3335</v>
      </c>
      <c r="J5" s="364"/>
      <c r="K5" s="249"/>
    </row>
    <row r="6" spans="1:11" ht="25.5" customHeight="1" x14ac:dyDescent="0.2">
      <c r="A6" s="6"/>
      <c r="B6" s="4" t="s">
        <v>36</v>
      </c>
      <c r="C6" s="113">
        <v>89</v>
      </c>
      <c r="D6" s="113">
        <v>88</v>
      </c>
      <c r="E6" s="113">
        <v>8</v>
      </c>
      <c r="F6" s="113">
        <v>27</v>
      </c>
      <c r="G6" s="113">
        <v>31</v>
      </c>
      <c r="H6" s="113">
        <v>22</v>
      </c>
      <c r="I6" s="113">
        <v>49</v>
      </c>
      <c r="J6" s="364"/>
      <c r="K6" s="249"/>
    </row>
    <row r="7" spans="1:11" ht="25.5" customHeight="1" x14ac:dyDescent="0.2">
      <c r="A7" s="6"/>
      <c r="B7" s="4" t="s">
        <v>45</v>
      </c>
      <c r="C7" s="113">
        <v>14</v>
      </c>
      <c r="D7" s="113">
        <v>13</v>
      </c>
      <c r="E7" s="113">
        <v>7</v>
      </c>
      <c r="F7" s="125">
        <v>0</v>
      </c>
      <c r="G7" s="113">
        <v>1</v>
      </c>
      <c r="H7" s="113">
        <v>5</v>
      </c>
      <c r="I7" s="113">
        <v>3</v>
      </c>
      <c r="J7" s="364"/>
      <c r="K7" s="249"/>
    </row>
    <row r="8" spans="1:11" ht="25.5" customHeight="1" x14ac:dyDescent="0.2">
      <c r="A8" s="6"/>
      <c r="B8" s="4" t="s">
        <v>18</v>
      </c>
      <c r="C8" s="113">
        <v>1439</v>
      </c>
      <c r="D8" s="113">
        <v>1549</v>
      </c>
      <c r="E8" s="113">
        <v>337</v>
      </c>
      <c r="F8" s="113">
        <v>265</v>
      </c>
      <c r="G8" s="113">
        <v>258</v>
      </c>
      <c r="H8" s="113">
        <v>689</v>
      </c>
      <c r="I8" s="113">
        <v>451</v>
      </c>
      <c r="J8" s="364"/>
      <c r="K8" s="249"/>
    </row>
    <row r="9" spans="1:11" ht="25.5" customHeight="1" x14ac:dyDescent="0.2">
      <c r="A9" s="6"/>
      <c r="B9" s="4" t="s">
        <v>72</v>
      </c>
      <c r="C9" s="113">
        <v>2622</v>
      </c>
      <c r="D9" s="113">
        <v>2595</v>
      </c>
      <c r="E9" s="113">
        <v>573</v>
      </c>
      <c r="F9" s="113">
        <v>538</v>
      </c>
      <c r="G9" s="113">
        <v>644</v>
      </c>
      <c r="H9" s="113">
        <v>840</v>
      </c>
      <c r="I9" s="113">
        <v>668</v>
      </c>
      <c r="J9" s="364"/>
      <c r="K9" s="249"/>
    </row>
    <row r="10" spans="1:11" ht="25.5" customHeight="1" x14ac:dyDescent="0.2">
      <c r="A10" s="6"/>
      <c r="B10" s="4" t="s">
        <v>80</v>
      </c>
      <c r="C10" s="113">
        <v>177</v>
      </c>
      <c r="D10" s="113">
        <v>202</v>
      </c>
      <c r="E10" s="113">
        <v>26</v>
      </c>
      <c r="F10" s="113">
        <v>62</v>
      </c>
      <c r="G10" s="113">
        <v>70</v>
      </c>
      <c r="H10" s="113">
        <v>44</v>
      </c>
      <c r="I10" s="113">
        <v>54</v>
      </c>
      <c r="J10" s="364"/>
      <c r="K10" s="249"/>
    </row>
    <row r="11" spans="1:11" ht="25.5" customHeight="1" x14ac:dyDescent="0.2">
      <c r="A11" s="6"/>
      <c r="B11" s="4" t="s">
        <v>39</v>
      </c>
      <c r="C11" s="113">
        <v>2</v>
      </c>
      <c r="D11" s="113">
        <v>5</v>
      </c>
      <c r="E11" s="125">
        <v>0</v>
      </c>
      <c r="F11" s="113">
        <v>2</v>
      </c>
      <c r="G11" s="113">
        <v>2</v>
      </c>
      <c r="H11" s="113">
        <v>1</v>
      </c>
      <c r="I11" s="113">
        <v>12</v>
      </c>
      <c r="J11" s="364"/>
      <c r="K11" s="249"/>
    </row>
    <row r="12" spans="1:11" ht="25.5" customHeight="1" x14ac:dyDescent="0.2">
      <c r="A12" s="6"/>
      <c r="B12" s="4" t="s">
        <v>12</v>
      </c>
      <c r="C12" s="113">
        <v>719</v>
      </c>
      <c r="D12" s="113">
        <v>733</v>
      </c>
      <c r="E12" s="113">
        <v>130</v>
      </c>
      <c r="F12" s="113">
        <v>147</v>
      </c>
      <c r="G12" s="113">
        <v>214</v>
      </c>
      <c r="H12" s="113">
        <v>242</v>
      </c>
      <c r="I12" s="113">
        <v>172</v>
      </c>
      <c r="J12" s="364"/>
      <c r="K12" s="249"/>
    </row>
    <row r="13" spans="1:11" ht="25.5" customHeight="1" x14ac:dyDescent="0.2">
      <c r="A13" s="6"/>
      <c r="B13" s="4" t="s">
        <v>19</v>
      </c>
      <c r="C13" s="113">
        <v>378</v>
      </c>
      <c r="D13" s="113">
        <v>417</v>
      </c>
      <c r="E13" s="113">
        <v>84</v>
      </c>
      <c r="F13" s="113">
        <v>85</v>
      </c>
      <c r="G13" s="113">
        <v>175</v>
      </c>
      <c r="H13" s="113">
        <v>73</v>
      </c>
      <c r="I13" s="113">
        <v>91</v>
      </c>
      <c r="J13" s="364"/>
      <c r="K13" s="249"/>
    </row>
    <row r="14" spans="1:11" ht="25.5" customHeight="1" x14ac:dyDescent="0.2">
      <c r="A14" s="6"/>
      <c r="B14" s="4" t="s">
        <v>70</v>
      </c>
      <c r="C14" s="113">
        <v>6023</v>
      </c>
      <c r="D14" s="113">
        <v>6017</v>
      </c>
      <c r="E14" s="113">
        <v>1249</v>
      </c>
      <c r="F14" s="113">
        <v>438</v>
      </c>
      <c r="G14" s="113">
        <v>2261</v>
      </c>
      <c r="H14" s="113">
        <v>2069</v>
      </c>
      <c r="I14" s="113">
        <v>1731</v>
      </c>
      <c r="J14" s="364"/>
      <c r="K14" s="249"/>
    </row>
    <row r="15" spans="1:11" ht="25.5" customHeight="1" x14ac:dyDescent="0.2">
      <c r="A15" s="6"/>
      <c r="B15" s="4" t="s">
        <v>43</v>
      </c>
      <c r="C15" s="113">
        <v>5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364"/>
      <c r="K15" s="249"/>
    </row>
    <row r="16" spans="1:11" ht="25.5" customHeight="1" x14ac:dyDescent="0.2">
      <c r="A16" s="6"/>
      <c r="B16" s="4" t="s">
        <v>189</v>
      </c>
      <c r="C16" s="113">
        <v>562</v>
      </c>
      <c r="D16" s="113">
        <v>456</v>
      </c>
      <c r="E16" s="113">
        <v>123</v>
      </c>
      <c r="F16" s="113">
        <v>68</v>
      </c>
      <c r="G16" s="113">
        <v>124</v>
      </c>
      <c r="H16" s="113">
        <v>141</v>
      </c>
      <c r="I16" s="113">
        <f>I5-SUM(I6:I15)</f>
        <v>104</v>
      </c>
      <c r="J16" s="364"/>
      <c r="K16" s="249"/>
    </row>
    <row r="17" spans="1:11" ht="25.5" customHeight="1" x14ac:dyDescent="0.2">
      <c r="A17" s="18" t="s">
        <v>61</v>
      </c>
      <c r="B17" s="4"/>
      <c r="C17" s="105">
        <v>6519</v>
      </c>
      <c r="D17" s="105">
        <v>5217</v>
      </c>
      <c r="E17" s="105">
        <v>1454</v>
      </c>
      <c r="F17" s="105">
        <v>974</v>
      </c>
      <c r="G17" s="105">
        <v>1558</v>
      </c>
      <c r="H17" s="105">
        <v>1231</v>
      </c>
      <c r="I17" s="105">
        <v>1017</v>
      </c>
      <c r="J17" s="364"/>
      <c r="K17" s="249"/>
    </row>
    <row r="18" spans="1:11" ht="25.5" customHeight="1" x14ac:dyDescent="0.2">
      <c r="A18" s="6"/>
      <c r="B18" s="4" t="s">
        <v>16</v>
      </c>
      <c r="C18" s="113">
        <v>263</v>
      </c>
      <c r="D18" s="113">
        <v>203</v>
      </c>
      <c r="E18" s="113">
        <v>57</v>
      </c>
      <c r="F18" s="113">
        <v>32</v>
      </c>
      <c r="G18" s="113">
        <v>76</v>
      </c>
      <c r="H18" s="113">
        <v>38</v>
      </c>
      <c r="I18" s="113">
        <v>39</v>
      </c>
      <c r="J18" s="364"/>
      <c r="K18" s="249"/>
    </row>
    <row r="19" spans="1:11" ht="25.5" customHeight="1" x14ac:dyDescent="0.2">
      <c r="A19" s="6"/>
      <c r="B19" s="4" t="s">
        <v>22</v>
      </c>
      <c r="C19" s="113">
        <v>6111</v>
      </c>
      <c r="D19" s="113">
        <v>4812</v>
      </c>
      <c r="E19" s="113">
        <v>1371</v>
      </c>
      <c r="F19" s="113">
        <v>923</v>
      </c>
      <c r="G19" s="113">
        <v>1420</v>
      </c>
      <c r="H19" s="113">
        <v>1098</v>
      </c>
      <c r="I19" s="113">
        <v>955</v>
      </c>
      <c r="J19" s="364"/>
      <c r="K19" s="249"/>
    </row>
    <row r="20" spans="1:11" ht="25.5" customHeight="1" x14ac:dyDescent="0.2">
      <c r="A20" s="6"/>
      <c r="B20" s="4" t="s">
        <v>83</v>
      </c>
      <c r="C20" s="113">
        <v>67</v>
      </c>
      <c r="D20" s="113">
        <v>48</v>
      </c>
      <c r="E20" s="113">
        <v>10</v>
      </c>
      <c r="F20" s="113">
        <v>1</v>
      </c>
      <c r="G20" s="113">
        <v>30</v>
      </c>
      <c r="H20" s="113">
        <v>7</v>
      </c>
      <c r="I20" s="113">
        <v>2</v>
      </c>
      <c r="J20" s="364"/>
      <c r="K20" s="249"/>
    </row>
    <row r="21" spans="1:11" ht="25.5" customHeight="1" x14ac:dyDescent="0.2">
      <c r="A21" s="6"/>
      <c r="B21" s="4" t="s">
        <v>189</v>
      </c>
      <c r="C21" s="113">
        <v>78</v>
      </c>
      <c r="D21" s="113">
        <v>154</v>
      </c>
      <c r="E21" s="113">
        <v>16</v>
      </c>
      <c r="F21" s="113">
        <v>18</v>
      </c>
      <c r="G21" s="113">
        <v>32</v>
      </c>
      <c r="H21" s="113">
        <v>88</v>
      </c>
      <c r="I21" s="113">
        <f>I17-SUM(I18:I20)</f>
        <v>21</v>
      </c>
      <c r="J21" s="364"/>
      <c r="K21" s="249"/>
    </row>
    <row r="22" spans="1:11" ht="25.5" customHeight="1" x14ac:dyDescent="0.2">
      <c r="A22" s="18" t="s">
        <v>62</v>
      </c>
      <c r="B22" s="4"/>
      <c r="C22" s="105">
        <v>316</v>
      </c>
      <c r="D22" s="105">
        <v>223</v>
      </c>
      <c r="E22" s="105">
        <v>48</v>
      </c>
      <c r="F22" s="105">
        <v>45</v>
      </c>
      <c r="G22" s="105">
        <v>88</v>
      </c>
      <c r="H22" s="105">
        <v>42</v>
      </c>
      <c r="I22" s="105">
        <v>57</v>
      </c>
      <c r="J22" s="364"/>
      <c r="K22" s="249"/>
    </row>
    <row r="23" spans="1:11" ht="25.5" customHeight="1" x14ac:dyDescent="0.2">
      <c r="A23" s="6"/>
      <c r="B23" s="4" t="s">
        <v>15</v>
      </c>
      <c r="C23" s="113">
        <v>231</v>
      </c>
      <c r="D23" s="113">
        <v>191</v>
      </c>
      <c r="E23" s="113">
        <v>34</v>
      </c>
      <c r="F23" s="113">
        <v>42</v>
      </c>
      <c r="G23" s="113">
        <v>81</v>
      </c>
      <c r="H23" s="113">
        <v>34</v>
      </c>
      <c r="I23" s="113">
        <v>51</v>
      </c>
      <c r="J23" s="364"/>
      <c r="K23" s="249"/>
    </row>
    <row r="24" spans="1:11" ht="25.5" customHeight="1" x14ac:dyDescent="0.2">
      <c r="A24" s="6"/>
      <c r="B24" s="29" t="s">
        <v>81</v>
      </c>
      <c r="C24" s="113">
        <v>84</v>
      </c>
      <c r="D24" s="113">
        <v>31</v>
      </c>
      <c r="E24" s="113">
        <v>14</v>
      </c>
      <c r="F24" s="113">
        <v>2</v>
      </c>
      <c r="G24" s="113">
        <v>7</v>
      </c>
      <c r="H24" s="113">
        <v>8</v>
      </c>
      <c r="I24" s="113">
        <v>6</v>
      </c>
      <c r="J24" s="364"/>
      <c r="K24" s="249"/>
    </row>
    <row r="25" spans="1:11" ht="25.5" customHeight="1" x14ac:dyDescent="0.2">
      <c r="A25" s="27"/>
      <c r="B25" s="30" t="s">
        <v>189</v>
      </c>
      <c r="C25" s="117">
        <v>1</v>
      </c>
      <c r="D25" s="117">
        <v>1</v>
      </c>
      <c r="E25" s="207">
        <v>0</v>
      </c>
      <c r="F25" s="160">
        <v>1</v>
      </c>
      <c r="G25" s="207">
        <v>0</v>
      </c>
      <c r="H25" s="207">
        <v>0</v>
      </c>
      <c r="I25" s="207">
        <v>0</v>
      </c>
      <c r="J25" s="364"/>
      <c r="K25" s="249"/>
    </row>
    <row r="26" spans="1:11" s="2" customFormat="1" ht="15" customHeight="1" x14ac:dyDescent="0.25">
      <c r="A26" s="66" t="s">
        <v>370</v>
      </c>
      <c r="B26" s="43"/>
      <c r="C26" s="3"/>
      <c r="D26" s="3"/>
      <c r="E26" s="3"/>
      <c r="F26" s="3"/>
      <c r="G26" s="3"/>
      <c r="H26" s="3"/>
      <c r="I26" s="3"/>
      <c r="J26" s="138"/>
      <c r="K26" s="249"/>
    </row>
    <row r="27" spans="1:11" x14ac:dyDescent="0.2">
      <c r="A27" s="3"/>
      <c r="F27" s="249"/>
      <c r="G27" s="249"/>
    </row>
    <row r="29" spans="1:11" ht="15.95" customHeight="1" x14ac:dyDescent="0.2"/>
  </sheetData>
  <mergeCells count="7">
    <mergeCell ref="A2:I2"/>
    <mergeCell ref="J1:J25"/>
    <mergeCell ref="A3:B4"/>
    <mergeCell ref="E3:H3"/>
    <mergeCell ref="A1:H1"/>
    <mergeCell ref="D3:D4"/>
    <mergeCell ref="C3:C4"/>
  </mergeCells>
  <printOptions horizontalCentered="1"/>
  <pageMargins left="0.25" right="0.25" top="0.5" bottom="0.5" header="0" footer="0"/>
  <pageSetup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zoomScaleNormal="100" workbookViewId="0">
      <selection sqref="A1:I1"/>
    </sheetView>
  </sheetViews>
  <sheetFormatPr defaultRowHeight="12" x14ac:dyDescent="0.2"/>
  <cols>
    <col min="1" max="1" width="13.5703125" style="13" customWidth="1"/>
    <col min="2" max="2" width="37.5703125" style="13" customWidth="1"/>
    <col min="3" max="3" width="11.140625" style="143" customWidth="1"/>
    <col min="4" max="9" width="20.42578125" style="143" customWidth="1"/>
    <col min="10" max="11" width="6.7109375" style="13" customWidth="1"/>
    <col min="12" max="16384" width="9.140625" style="13"/>
  </cols>
  <sheetData>
    <row r="1" spans="1:21" s="37" customFormat="1" ht="15.95" customHeight="1" x14ac:dyDescent="0.25">
      <c r="A1" s="377" t="s">
        <v>396</v>
      </c>
      <c r="B1" s="377"/>
      <c r="C1" s="377"/>
      <c r="D1" s="377"/>
      <c r="E1" s="377"/>
      <c r="F1" s="377"/>
      <c r="G1" s="377"/>
      <c r="H1" s="377"/>
      <c r="I1" s="377"/>
      <c r="J1" s="364">
        <v>21</v>
      </c>
      <c r="K1" s="134"/>
    </row>
    <row r="2" spans="1:21" ht="15.95" customHeight="1" x14ac:dyDescent="0.2">
      <c r="A2" s="371" t="s">
        <v>192</v>
      </c>
      <c r="B2" s="371"/>
      <c r="C2" s="371"/>
      <c r="D2" s="371"/>
      <c r="E2" s="371"/>
      <c r="F2" s="371"/>
      <c r="G2" s="371"/>
      <c r="H2" s="371"/>
      <c r="I2" s="371"/>
      <c r="J2" s="364"/>
      <c r="K2" s="134"/>
    </row>
    <row r="3" spans="1:21" ht="27.95" customHeight="1" x14ac:dyDescent="0.2">
      <c r="A3" s="392" t="s">
        <v>5</v>
      </c>
      <c r="B3" s="396"/>
      <c r="C3" s="369">
        <v>2019</v>
      </c>
      <c r="D3" s="369" t="s">
        <v>292</v>
      </c>
      <c r="E3" s="375" t="s">
        <v>292</v>
      </c>
      <c r="F3" s="375"/>
      <c r="G3" s="375"/>
      <c r="H3" s="375"/>
      <c r="I3" s="232" t="s">
        <v>359</v>
      </c>
      <c r="J3" s="364"/>
      <c r="K3" s="134"/>
    </row>
    <row r="4" spans="1:21" ht="27.95" customHeight="1" x14ac:dyDescent="0.2">
      <c r="A4" s="397"/>
      <c r="B4" s="398"/>
      <c r="C4" s="370"/>
      <c r="D4" s="370"/>
      <c r="E4" s="7" t="s">
        <v>295</v>
      </c>
      <c r="F4" s="7" t="s">
        <v>300</v>
      </c>
      <c r="G4" s="7" t="s">
        <v>301</v>
      </c>
      <c r="H4" s="7" t="s">
        <v>302</v>
      </c>
      <c r="I4" s="7" t="s">
        <v>295</v>
      </c>
      <c r="J4" s="364"/>
      <c r="K4" s="134"/>
    </row>
    <row r="5" spans="1:21" s="2" customFormat="1" ht="24.75" customHeight="1" x14ac:dyDescent="0.25">
      <c r="A5" s="266"/>
      <c r="B5" s="267" t="s">
        <v>69</v>
      </c>
      <c r="C5" s="268">
        <v>14331</v>
      </c>
      <c r="D5" s="268">
        <v>12607</v>
      </c>
      <c r="E5" s="268">
        <v>3513</v>
      </c>
      <c r="F5" s="268">
        <v>2407</v>
      </c>
      <c r="G5" s="268">
        <v>3246</v>
      </c>
      <c r="H5" s="268">
        <v>3441</v>
      </c>
      <c r="I5" s="268">
        <f>'Table 1'!H7</f>
        <v>3179</v>
      </c>
      <c r="J5" s="364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</row>
    <row r="6" spans="1:21" s="2" customFormat="1" ht="24.75" customHeight="1" x14ac:dyDescent="0.25">
      <c r="A6" s="266" t="s">
        <v>58</v>
      </c>
      <c r="B6" s="270"/>
      <c r="C6" s="271">
        <v>2337</v>
      </c>
      <c r="D6" s="271">
        <v>1897</v>
      </c>
      <c r="E6" s="271">
        <v>307</v>
      </c>
      <c r="F6" s="271">
        <v>352</v>
      </c>
      <c r="G6" s="271">
        <v>514</v>
      </c>
      <c r="H6" s="271">
        <v>724</v>
      </c>
      <c r="I6" s="271">
        <v>306</v>
      </c>
      <c r="J6" s="364"/>
      <c r="K6" s="269"/>
      <c r="L6" s="152"/>
      <c r="M6" s="152"/>
      <c r="N6" s="152"/>
      <c r="O6" s="152"/>
      <c r="P6" s="152"/>
      <c r="Q6" s="152"/>
    </row>
    <row r="7" spans="1:21" s="2" customFormat="1" ht="24.75" customHeight="1" x14ac:dyDescent="0.25">
      <c r="A7" s="266"/>
      <c r="B7" s="270" t="s">
        <v>29</v>
      </c>
      <c r="C7" s="272">
        <v>12</v>
      </c>
      <c r="D7" s="272">
        <v>21</v>
      </c>
      <c r="E7" s="273">
        <v>2</v>
      </c>
      <c r="F7" s="273">
        <v>4</v>
      </c>
      <c r="G7" s="273">
        <v>9</v>
      </c>
      <c r="H7" s="273">
        <v>6</v>
      </c>
      <c r="I7" s="273">
        <v>5</v>
      </c>
      <c r="J7" s="364"/>
      <c r="K7" s="269"/>
    </row>
    <row r="8" spans="1:21" s="2" customFormat="1" ht="24.75" customHeight="1" x14ac:dyDescent="0.25">
      <c r="A8" s="274"/>
      <c r="B8" s="270" t="s">
        <v>6</v>
      </c>
      <c r="C8" s="272">
        <v>47</v>
      </c>
      <c r="D8" s="272">
        <v>97</v>
      </c>
      <c r="E8" s="273">
        <v>6</v>
      </c>
      <c r="F8" s="273">
        <v>3</v>
      </c>
      <c r="G8" s="273">
        <v>16</v>
      </c>
      <c r="H8" s="273">
        <v>72</v>
      </c>
      <c r="I8" s="273">
        <v>99</v>
      </c>
      <c r="J8" s="364"/>
      <c r="K8" s="269"/>
    </row>
    <row r="9" spans="1:21" s="2" customFormat="1" ht="24.75" customHeight="1" x14ac:dyDescent="0.25">
      <c r="A9" s="274"/>
      <c r="B9" s="270" t="s">
        <v>79</v>
      </c>
      <c r="C9" s="272">
        <v>3</v>
      </c>
      <c r="D9" s="272">
        <v>11</v>
      </c>
      <c r="E9" s="273">
        <v>1</v>
      </c>
      <c r="F9" s="275">
        <v>0</v>
      </c>
      <c r="G9" s="275">
        <v>0</v>
      </c>
      <c r="H9" s="273">
        <v>10</v>
      </c>
      <c r="I9" s="275">
        <v>0</v>
      </c>
      <c r="J9" s="364"/>
      <c r="K9" s="269"/>
    </row>
    <row r="10" spans="1:21" s="2" customFormat="1" ht="24.75" customHeight="1" x14ac:dyDescent="0.25">
      <c r="A10" s="274"/>
      <c r="B10" s="270" t="s">
        <v>7</v>
      </c>
      <c r="C10" s="272">
        <v>1094</v>
      </c>
      <c r="D10" s="272">
        <v>656</v>
      </c>
      <c r="E10" s="273">
        <v>95</v>
      </c>
      <c r="F10" s="273">
        <v>196</v>
      </c>
      <c r="G10" s="273">
        <v>210</v>
      </c>
      <c r="H10" s="273">
        <v>155</v>
      </c>
      <c r="I10" s="273">
        <v>77</v>
      </c>
      <c r="J10" s="364"/>
      <c r="K10" s="269"/>
    </row>
    <row r="11" spans="1:21" s="2" customFormat="1" ht="24.75" customHeight="1" x14ac:dyDescent="0.25">
      <c r="A11" s="274"/>
      <c r="B11" s="270" t="s">
        <v>8</v>
      </c>
      <c r="C11" s="272">
        <v>104</v>
      </c>
      <c r="D11" s="272">
        <v>79</v>
      </c>
      <c r="E11" s="273">
        <v>25</v>
      </c>
      <c r="F11" s="273">
        <v>10</v>
      </c>
      <c r="G11" s="273">
        <v>39</v>
      </c>
      <c r="H11" s="273">
        <v>5</v>
      </c>
      <c r="I11" s="273">
        <v>17</v>
      </c>
      <c r="J11" s="364"/>
      <c r="K11" s="269"/>
    </row>
    <row r="12" spans="1:21" s="2" customFormat="1" ht="24.75" customHeight="1" x14ac:dyDescent="0.25">
      <c r="A12" s="274"/>
      <c r="B12" s="270" t="s">
        <v>9</v>
      </c>
      <c r="C12" s="272">
        <v>53</v>
      </c>
      <c r="D12" s="272">
        <v>23</v>
      </c>
      <c r="E12" s="273">
        <v>9</v>
      </c>
      <c r="F12" s="275">
        <v>0</v>
      </c>
      <c r="G12" s="273">
        <v>9</v>
      </c>
      <c r="H12" s="273">
        <v>5</v>
      </c>
      <c r="I12" s="273">
        <v>22</v>
      </c>
      <c r="J12" s="364"/>
      <c r="K12" s="269"/>
    </row>
    <row r="13" spans="1:21" s="2" customFormat="1" ht="24.75" customHeight="1" x14ac:dyDescent="0.25">
      <c r="A13" s="274"/>
      <c r="B13" s="270" t="s">
        <v>10</v>
      </c>
      <c r="C13" s="272">
        <v>83</v>
      </c>
      <c r="D13" s="272">
        <v>52</v>
      </c>
      <c r="E13" s="273">
        <v>6</v>
      </c>
      <c r="F13" s="273">
        <v>3</v>
      </c>
      <c r="G13" s="273">
        <v>8</v>
      </c>
      <c r="H13" s="273">
        <v>35</v>
      </c>
      <c r="I13" s="273">
        <v>3</v>
      </c>
      <c r="J13" s="364"/>
      <c r="K13" s="269"/>
    </row>
    <row r="14" spans="1:21" s="2" customFormat="1" ht="24.75" customHeight="1" x14ac:dyDescent="0.25">
      <c r="A14" s="274"/>
      <c r="B14" s="270" t="s">
        <v>11</v>
      </c>
      <c r="C14" s="272">
        <v>84</v>
      </c>
      <c r="D14" s="272">
        <v>32</v>
      </c>
      <c r="E14" s="275">
        <v>0</v>
      </c>
      <c r="F14" s="275">
        <v>0</v>
      </c>
      <c r="G14" s="273">
        <v>1</v>
      </c>
      <c r="H14" s="273">
        <v>31</v>
      </c>
      <c r="I14" s="273">
        <v>22</v>
      </c>
      <c r="J14" s="364"/>
      <c r="K14" s="269"/>
    </row>
    <row r="15" spans="1:21" s="2" customFormat="1" ht="24.75" customHeight="1" x14ac:dyDescent="0.25">
      <c r="A15" s="274"/>
      <c r="B15" s="270" t="s">
        <v>14</v>
      </c>
      <c r="C15" s="272">
        <v>407</v>
      </c>
      <c r="D15" s="272">
        <v>399</v>
      </c>
      <c r="E15" s="273">
        <v>41</v>
      </c>
      <c r="F15" s="273">
        <v>72</v>
      </c>
      <c r="G15" s="273">
        <v>89</v>
      </c>
      <c r="H15" s="273">
        <v>197</v>
      </c>
      <c r="I15" s="273">
        <v>10</v>
      </c>
      <c r="J15" s="364"/>
      <c r="K15" s="269"/>
    </row>
    <row r="16" spans="1:21" s="2" customFormat="1" ht="24.75" customHeight="1" x14ac:dyDescent="0.25">
      <c r="A16" s="274"/>
      <c r="B16" s="270" t="s">
        <v>25</v>
      </c>
      <c r="C16" s="272">
        <v>44</v>
      </c>
      <c r="D16" s="272">
        <v>26</v>
      </c>
      <c r="E16" s="273">
        <v>9</v>
      </c>
      <c r="F16" s="273">
        <v>3</v>
      </c>
      <c r="G16" s="273">
        <v>10</v>
      </c>
      <c r="H16" s="273">
        <v>4</v>
      </c>
      <c r="I16" s="273">
        <v>5</v>
      </c>
      <c r="J16" s="364"/>
      <c r="K16" s="269"/>
    </row>
    <row r="17" spans="1:11" s="2" customFormat="1" ht="24.75" customHeight="1" x14ac:dyDescent="0.25">
      <c r="A17" s="274"/>
      <c r="B17" s="270" t="s">
        <v>13</v>
      </c>
      <c r="C17" s="272">
        <v>147</v>
      </c>
      <c r="D17" s="272">
        <v>141</v>
      </c>
      <c r="E17" s="273">
        <v>38</v>
      </c>
      <c r="F17" s="273">
        <v>26</v>
      </c>
      <c r="G17" s="273">
        <v>44</v>
      </c>
      <c r="H17" s="273">
        <v>33</v>
      </c>
      <c r="I17" s="273">
        <v>25</v>
      </c>
      <c r="J17" s="364"/>
      <c r="K17" s="269"/>
    </row>
    <row r="18" spans="1:11" s="2" customFormat="1" ht="24.75" customHeight="1" x14ac:dyDescent="0.25">
      <c r="A18" s="274"/>
      <c r="B18" s="276" t="s">
        <v>189</v>
      </c>
      <c r="C18" s="272">
        <v>259</v>
      </c>
      <c r="D18" s="272">
        <v>360</v>
      </c>
      <c r="E18" s="273">
        <v>75</v>
      </c>
      <c r="F18" s="273">
        <v>35</v>
      </c>
      <c r="G18" s="273">
        <v>79</v>
      </c>
      <c r="H18" s="273">
        <v>171</v>
      </c>
      <c r="I18" s="273">
        <f>I6-SUM(I7:I17)</f>
        <v>21</v>
      </c>
      <c r="J18" s="364"/>
      <c r="K18" s="269"/>
    </row>
    <row r="19" spans="1:11" s="2" customFormat="1" ht="24.75" customHeight="1" x14ac:dyDescent="0.25">
      <c r="A19" s="266" t="s">
        <v>59</v>
      </c>
      <c r="B19" s="270"/>
      <c r="C19" s="271">
        <v>4800</v>
      </c>
      <c r="D19" s="271">
        <v>4291</v>
      </c>
      <c r="E19" s="271">
        <v>1575</v>
      </c>
      <c r="F19" s="271">
        <v>838</v>
      </c>
      <c r="G19" s="271">
        <v>896</v>
      </c>
      <c r="H19" s="271">
        <v>982</v>
      </c>
      <c r="I19" s="271">
        <v>1421</v>
      </c>
      <c r="J19" s="364"/>
      <c r="K19" s="269"/>
    </row>
    <row r="20" spans="1:11" s="2" customFormat="1" ht="24.75" customHeight="1" x14ac:dyDescent="0.25">
      <c r="A20" s="266"/>
      <c r="B20" s="270" t="s">
        <v>66</v>
      </c>
      <c r="C20" s="272">
        <v>528</v>
      </c>
      <c r="D20" s="272">
        <v>352</v>
      </c>
      <c r="E20" s="273">
        <v>149</v>
      </c>
      <c r="F20" s="273">
        <v>88</v>
      </c>
      <c r="G20" s="273">
        <v>51</v>
      </c>
      <c r="H20" s="273">
        <v>64</v>
      </c>
      <c r="I20" s="273">
        <v>21</v>
      </c>
      <c r="J20" s="364"/>
      <c r="K20" s="269"/>
    </row>
    <row r="21" spans="1:11" s="2" customFormat="1" ht="24.75" customHeight="1" x14ac:dyDescent="0.25">
      <c r="A21" s="274"/>
      <c r="B21" s="270" t="s">
        <v>406</v>
      </c>
      <c r="C21" s="272">
        <v>74</v>
      </c>
      <c r="D21" s="272">
        <v>53</v>
      </c>
      <c r="E21" s="273">
        <v>2</v>
      </c>
      <c r="F21" s="273">
        <v>6</v>
      </c>
      <c r="G21" s="273">
        <v>6</v>
      </c>
      <c r="H21" s="273">
        <v>39</v>
      </c>
      <c r="I21" s="273">
        <v>46</v>
      </c>
      <c r="J21" s="364"/>
      <c r="K21" s="269"/>
    </row>
    <row r="22" spans="1:11" s="2" customFormat="1" ht="24.75" customHeight="1" x14ac:dyDescent="0.25">
      <c r="A22" s="274"/>
      <c r="B22" s="270" t="s">
        <v>17</v>
      </c>
      <c r="C22" s="272">
        <v>235</v>
      </c>
      <c r="D22" s="272">
        <v>226</v>
      </c>
      <c r="E22" s="273">
        <v>59</v>
      </c>
      <c r="F22" s="273">
        <v>48</v>
      </c>
      <c r="G22" s="273">
        <v>30</v>
      </c>
      <c r="H22" s="273">
        <v>89</v>
      </c>
      <c r="I22" s="273">
        <v>34</v>
      </c>
      <c r="J22" s="364"/>
      <c r="K22" s="269"/>
    </row>
    <row r="23" spans="1:11" s="2" customFormat="1" ht="24.75" customHeight="1" x14ac:dyDescent="0.25">
      <c r="A23" s="274"/>
      <c r="B23" s="270" t="s">
        <v>24</v>
      </c>
      <c r="C23" s="272">
        <v>944</v>
      </c>
      <c r="D23" s="272">
        <v>641</v>
      </c>
      <c r="E23" s="273">
        <v>407</v>
      </c>
      <c r="F23" s="273">
        <v>77</v>
      </c>
      <c r="G23" s="273">
        <v>92</v>
      </c>
      <c r="H23" s="273">
        <v>65</v>
      </c>
      <c r="I23" s="273">
        <v>101</v>
      </c>
      <c r="J23" s="364"/>
      <c r="K23" s="269"/>
    </row>
    <row r="24" spans="1:11" s="2" customFormat="1" ht="24.75" customHeight="1" x14ac:dyDescent="0.25">
      <c r="A24" s="274"/>
      <c r="B24" s="270" t="s">
        <v>77</v>
      </c>
      <c r="C24" s="272">
        <v>87</v>
      </c>
      <c r="D24" s="272">
        <v>82</v>
      </c>
      <c r="E24" s="273">
        <v>12</v>
      </c>
      <c r="F24" s="273">
        <v>12</v>
      </c>
      <c r="G24" s="273">
        <v>21</v>
      </c>
      <c r="H24" s="273">
        <v>37</v>
      </c>
      <c r="I24" s="273">
        <v>16</v>
      </c>
      <c r="J24" s="364"/>
      <c r="K24" s="269"/>
    </row>
    <row r="25" spans="1:11" s="2" customFormat="1" ht="24.75" customHeight="1" x14ac:dyDescent="0.25">
      <c r="A25" s="274"/>
      <c r="B25" s="270" t="s">
        <v>82</v>
      </c>
      <c r="C25" s="272">
        <v>4</v>
      </c>
      <c r="D25" s="277">
        <v>0</v>
      </c>
      <c r="E25" s="277">
        <v>0</v>
      </c>
      <c r="F25" s="277">
        <v>0</v>
      </c>
      <c r="G25" s="277">
        <v>0</v>
      </c>
      <c r="H25" s="275">
        <v>0</v>
      </c>
      <c r="I25" s="275">
        <v>0</v>
      </c>
      <c r="J25" s="364"/>
      <c r="K25" s="269"/>
    </row>
    <row r="26" spans="1:11" s="2" customFormat="1" ht="24.75" customHeight="1" x14ac:dyDescent="0.25">
      <c r="A26" s="274"/>
      <c r="B26" s="270" t="s">
        <v>20</v>
      </c>
      <c r="C26" s="272">
        <v>1088</v>
      </c>
      <c r="D26" s="272">
        <v>707</v>
      </c>
      <c r="E26" s="273">
        <v>218</v>
      </c>
      <c r="F26" s="273">
        <v>224</v>
      </c>
      <c r="G26" s="273">
        <v>192</v>
      </c>
      <c r="H26" s="273">
        <v>73</v>
      </c>
      <c r="I26" s="273">
        <v>54</v>
      </c>
      <c r="J26" s="364"/>
      <c r="K26" s="269"/>
    </row>
    <row r="27" spans="1:11" s="2" customFormat="1" ht="24.75" customHeight="1" x14ac:dyDescent="0.25">
      <c r="A27" s="274"/>
      <c r="B27" s="270" t="s">
        <v>78</v>
      </c>
      <c r="C27" s="272">
        <v>627</v>
      </c>
      <c r="D27" s="272">
        <v>685</v>
      </c>
      <c r="E27" s="273">
        <v>140</v>
      </c>
      <c r="F27" s="273">
        <v>156</v>
      </c>
      <c r="G27" s="273">
        <v>253</v>
      </c>
      <c r="H27" s="273">
        <v>136</v>
      </c>
      <c r="I27" s="273">
        <v>79</v>
      </c>
      <c r="J27" s="364"/>
      <c r="K27" s="269"/>
    </row>
    <row r="28" spans="1:11" s="2" customFormat="1" ht="24.75" customHeight="1" x14ac:dyDescent="0.25">
      <c r="A28" s="274"/>
      <c r="B28" s="270" t="s">
        <v>34</v>
      </c>
      <c r="C28" s="272">
        <v>159</v>
      </c>
      <c r="D28" s="272">
        <v>115</v>
      </c>
      <c r="E28" s="273">
        <v>38</v>
      </c>
      <c r="F28" s="273">
        <v>50</v>
      </c>
      <c r="G28" s="273">
        <v>19</v>
      </c>
      <c r="H28" s="273">
        <v>8</v>
      </c>
      <c r="I28" s="273">
        <v>264</v>
      </c>
      <c r="J28" s="364"/>
      <c r="K28" s="269"/>
    </row>
    <row r="29" spans="1:11" s="2" customFormat="1" ht="24.75" customHeight="1" x14ac:dyDescent="0.25">
      <c r="A29" s="278"/>
      <c r="B29" s="279" t="s">
        <v>189</v>
      </c>
      <c r="C29" s="280">
        <v>1054</v>
      </c>
      <c r="D29" s="280">
        <v>1430</v>
      </c>
      <c r="E29" s="281">
        <v>550</v>
      </c>
      <c r="F29" s="281">
        <v>177</v>
      </c>
      <c r="G29" s="281">
        <v>232</v>
      </c>
      <c r="H29" s="281">
        <v>471</v>
      </c>
      <c r="I29" s="281">
        <f>I19-SUM(I20:I28)</f>
        <v>806</v>
      </c>
      <c r="J29" s="364"/>
      <c r="K29" s="269"/>
    </row>
    <row r="30" spans="1:11" ht="19.5" customHeight="1" x14ac:dyDescent="0.2">
      <c r="A30" s="66" t="s">
        <v>427</v>
      </c>
      <c r="B30" s="43"/>
      <c r="C30" s="44"/>
      <c r="D30" s="44"/>
      <c r="E30" s="44"/>
      <c r="F30" s="44"/>
      <c r="G30" s="44"/>
      <c r="H30" s="44"/>
      <c r="I30" s="44"/>
      <c r="J30" s="364"/>
      <c r="K30" s="197"/>
    </row>
    <row r="31" spans="1:11" ht="12.75" x14ac:dyDescent="0.2">
      <c r="A31" s="3"/>
    </row>
  </sheetData>
  <mergeCells count="7">
    <mergeCell ref="J1:J30"/>
    <mergeCell ref="A3:B4"/>
    <mergeCell ref="E3:H3"/>
    <mergeCell ref="D3:D4"/>
    <mergeCell ref="A2:I2"/>
    <mergeCell ref="A1:I1"/>
    <mergeCell ref="C3:C4"/>
  </mergeCells>
  <printOptions horizontalCentered="1"/>
  <pageMargins left="0.5" right="0.5" top="0.5" bottom="0.5" header="0" footer="0"/>
  <pageSetup paperSize="9" scale="7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selection sqref="A1:I1"/>
    </sheetView>
  </sheetViews>
  <sheetFormatPr defaultRowHeight="12" x14ac:dyDescent="0.2"/>
  <cols>
    <col min="1" max="1" width="12.28515625" style="13" customWidth="1"/>
    <col min="2" max="2" width="28" style="13" customWidth="1"/>
    <col min="3" max="3" width="11.7109375" style="143" customWidth="1"/>
    <col min="4" max="9" width="18.5703125" style="143" customWidth="1"/>
    <col min="10" max="10" width="6.7109375" style="13" customWidth="1"/>
    <col min="11" max="16384" width="9.140625" style="13"/>
  </cols>
  <sheetData>
    <row r="1" spans="1:10" s="37" customFormat="1" ht="15.95" customHeight="1" x14ac:dyDescent="0.25">
      <c r="A1" s="377" t="s">
        <v>397</v>
      </c>
      <c r="B1" s="377"/>
      <c r="C1" s="377"/>
      <c r="D1" s="377"/>
      <c r="E1" s="377"/>
      <c r="F1" s="377"/>
      <c r="G1" s="377"/>
      <c r="H1" s="377"/>
      <c r="I1" s="377"/>
      <c r="J1" s="364">
        <v>22</v>
      </c>
    </row>
    <row r="2" spans="1:10" ht="15.95" customHeight="1" x14ac:dyDescent="0.2">
      <c r="A2" s="371" t="s">
        <v>192</v>
      </c>
      <c r="B2" s="371"/>
      <c r="C2" s="371"/>
      <c r="D2" s="371"/>
      <c r="E2" s="371"/>
      <c r="F2" s="371"/>
      <c r="G2" s="371"/>
      <c r="H2" s="371"/>
      <c r="I2" s="371"/>
      <c r="J2" s="364"/>
    </row>
    <row r="3" spans="1:10" ht="27.95" customHeight="1" x14ac:dyDescent="0.2">
      <c r="A3" s="392" t="s">
        <v>5</v>
      </c>
      <c r="B3" s="396"/>
      <c r="C3" s="369">
        <v>2019</v>
      </c>
      <c r="D3" s="369" t="s">
        <v>292</v>
      </c>
      <c r="E3" s="375" t="s">
        <v>292</v>
      </c>
      <c r="F3" s="375"/>
      <c r="G3" s="375"/>
      <c r="H3" s="375"/>
      <c r="I3" s="232" t="s">
        <v>359</v>
      </c>
      <c r="J3" s="364"/>
    </row>
    <row r="4" spans="1:10" ht="27.95" customHeight="1" x14ac:dyDescent="0.2">
      <c r="A4" s="397"/>
      <c r="B4" s="398"/>
      <c r="C4" s="370"/>
      <c r="D4" s="370"/>
      <c r="E4" s="7" t="s">
        <v>295</v>
      </c>
      <c r="F4" s="7" t="s">
        <v>300</v>
      </c>
      <c r="G4" s="7" t="s">
        <v>301</v>
      </c>
      <c r="H4" s="7" t="s">
        <v>302</v>
      </c>
      <c r="I4" s="7" t="s">
        <v>295</v>
      </c>
      <c r="J4" s="364"/>
    </row>
    <row r="5" spans="1:10" ht="25.5" customHeight="1" x14ac:dyDescent="0.2">
      <c r="A5" s="18" t="s">
        <v>60</v>
      </c>
      <c r="B5" s="26"/>
      <c r="C5" s="105">
        <v>5877</v>
      </c>
      <c r="D5" s="105">
        <v>5147</v>
      </c>
      <c r="E5" s="119">
        <v>1375</v>
      </c>
      <c r="F5" s="119">
        <v>1044</v>
      </c>
      <c r="G5" s="119">
        <v>1259</v>
      </c>
      <c r="H5" s="119">
        <v>1469</v>
      </c>
      <c r="I5" s="119">
        <v>1294</v>
      </c>
      <c r="J5" s="364"/>
    </row>
    <row r="6" spans="1:10" ht="25.5" customHeight="1" x14ac:dyDescent="0.2">
      <c r="A6" s="6"/>
      <c r="B6" s="26" t="s">
        <v>36</v>
      </c>
      <c r="C6" s="123">
        <v>90</v>
      </c>
      <c r="D6" s="123">
        <v>105</v>
      </c>
      <c r="E6" s="113">
        <v>9</v>
      </c>
      <c r="F6" s="113">
        <v>20</v>
      </c>
      <c r="G6" s="113">
        <v>46</v>
      </c>
      <c r="H6" s="113">
        <v>30</v>
      </c>
      <c r="I6" s="113">
        <v>16</v>
      </c>
      <c r="J6" s="364"/>
    </row>
    <row r="7" spans="1:10" ht="25.5" customHeight="1" x14ac:dyDescent="0.2">
      <c r="A7" s="6"/>
      <c r="B7" s="26" t="s">
        <v>45</v>
      </c>
      <c r="C7" s="123">
        <v>6</v>
      </c>
      <c r="D7" s="123">
        <v>4</v>
      </c>
      <c r="E7" s="113">
        <v>1</v>
      </c>
      <c r="F7" s="137">
        <v>0</v>
      </c>
      <c r="G7" s="113">
        <v>2</v>
      </c>
      <c r="H7" s="113">
        <v>1</v>
      </c>
      <c r="I7" s="137">
        <v>0</v>
      </c>
      <c r="J7" s="364"/>
    </row>
    <row r="8" spans="1:10" ht="25.5" customHeight="1" x14ac:dyDescent="0.2">
      <c r="A8" s="6"/>
      <c r="B8" s="26" t="s">
        <v>18</v>
      </c>
      <c r="C8" s="123">
        <v>522</v>
      </c>
      <c r="D8" s="123">
        <v>365</v>
      </c>
      <c r="E8" s="113">
        <v>194</v>
      </c>
      <c r="F8" s="113">
        <v>38</v>
      </c>
      <c r="G8" s="113">
        <v>79</v>
      </c>
      <c r="H8" s="113">
        <v>54</v>
      </c>
      <c r="I8" s="113">
        <v>34</v>
      </c>
      <c r="J8" s="364"/>
    </row>
    <row r="9" spans="1:10" ht="25.5" customHeight="1" x14ac:dyDescent="0.2">
      <c r="A9" s="6"/>
      <c r="B9" s="26" t="s">
        <v>72</v>
      </c>
      <c r="C9" s="123">
        <v>2062</v>
      </c>
      <c r="D9" s="123">
        <v>1555</v>
      </c>
      <c r="E9" s="113">
        <v>525</v>
      </c>
      <c r="F9" s="113">
        <v>325</v>
      </c>
      <c r="G9" s="113">
        <v>362</v>
      </c>
      <c r="H9" s="113">
        <v>343</v>
      </c>
      <c r="I9" s="113">
        <v>377</v>
      </c>
      <c r="J9" s="364"/>
    </row>
    <row r="10" spans="1:10" ht="25.5" customHeight="1" x14ac:dyDescent="0.2">
      <c r="A10" s="6"/>
      <c r="B10" s="26" t="s">
        <v>80</v>
      </c>
      <c r="C10" s="123">
        <v>189</v>
      </c>
      <c r="D10" s="123">
        <v>113</v>
      </c>
      <c r="E10" s="113">
        <v>31</v>
      </c>
      <c r="F10" s="113">
        <v>23</v>
      </c>
      <c r="G10" s="113">
        <v>30</v>
      </c>
      <c r="H10" s="113">
        <v>29</v>
      </c>
      <c r="I10" s="113">
        <v>26</v>
      </c>
      <c r="J10" s="364"/>
    </row>
    <row r="11" spans="1:10" ht="25.5" customHeight="1" x14ac:dyDescent="0.2">
      <c r="A11" s="6"/>
      <c r="B11" s="4" t="s">
        <v>39</v>
      </c>
      <c r="C11" s="123">
        <v>142</v>
      </c>
      <c r="D11" s="123">
        <v>114</v>
      </c>
      <c r="E11" s="113">
        <v>19</v>
      </c>
      <c r="F11" s="113">
        <v>26</v>
      </c>
      <c r="G11" s="113">
        <v>15</v>
      </c>
      <c r="H11" s="113">
        <v>54</v>
      </c>
      <c r="I11" s="113">
        <v>25</v>
      </c>
      <c r="J11" s="364"/>
    </row>
    <row r="12" spans="1:10" ht="25.5" customHeight="1" x14ac:dyDescent="0.2">
      <c r="A12" s="6"/>
      <c r="B12" s="26" t="s">
        <v>12</v>
      </c>
      <c r="C12" s="123">
        <v>997</v>
      </c>
      <c r="D12" s="123">
        <v>947</v>
      </c>
      <c r="E12" s="113">
        <v>131</v>
      </c>
      <c r="F12" s="113">
        <v>150</v>
      </c>
      <c r="G12" s="113">
        <v>192</v>
      </c>
      <c r="H12" s="113">
        <v>474</v>
      </c>
      <c r="I12" s="113">
        <v>378</v>
      </c>
      <c r="J12" s="364"/>
    </row>
    <row r="13" spans="1:10" ht="25.5" customHeight="1" x14ac:dyDescent="0.2">
      <c r="A13" s="6"/>
      <c r="B13" s="26" t="s">
        <v>19</v>
      </c>
      <c r="C13" s="123">
        <v>604</v>
      </c>
      <c r="D13" s="123">
        <v>511</v>
      </c>
      <c r="E13" s="113">
        <v>99</v>
      </c>
      <c r="F13" s="113">
        <v>102</v>
      </c>
      <c r="G13" s="113">
        <v>171</v>
      </c>
      <c r="H13" s="113">
        <v>139</v>
      </c>
      <c r="I13" s="113">
        <v>132</v>
      </c>
      <c r="J13" s="364"/>
    </row>
    <row r="14" spans="1:10" ht="25.5" customHeight="1" x14ac:dyDescent="0.2">
      <c r="A14" s="6"/>
      <c r="B14" s="26" t="s">
        <v>70</v>
      </c>
      <c r="C14" s="123">
        <v>925</v>
      </c>
      <c r="D14" s="123">
        <v>1170</v>
      </c>
      <c r="E14" s="113">
        <v>246</v>
      </c>
      <c r="F14" s="113">
        <v>308</v>
      </c>
      <c r="G14" s="113">
        <v>311</v>
      </c>
      <c r="H14" s="113">
        <v>305</v>
      </c>
      <c r="I14" s="113">
        <v>203</v>
      </c>
      <c r="J14" s="364"/>
    </row>
    <row r="15" spans="1:10" ht="25.5" customHeight="1" x14ac:dyDescent="0.2">
      <c r="A15" s="6"/>
      <c r="B15" s="26" t="s">
        <v>43</v>
      </c>
      <c r="C15" s="123">
        <v>21</v>
      </c>
      <c r="D15" s="123">
        <v>13</v>
      </c>
      <c r="E15" s="113">
        <v>11</v>
      </c>
      <c r="F15" s="113">
        <v>2</v>
      </c>
      <c r="G15" s="137">
        <v>0</v>
      </c>
      <c r="H15" s="137">
        <v>0</v>
      </c>
      <c r="I15" s="137">
        <v>0</v>
      </c>
      <c r="J15" s="364"/>
    </row>
    <row r="16" spans="1:10" ht="25.5" customHeight="1" x14ac:dyDescent="0.2">
      <c r="A16" s="6"/>
      <c r="B16" s="4" t="s">
        <v>189</v>
      </c>
      <c r="C16" s="123">
        <v>319</v>
      </c>
      <c r="D16" s="123">
        <v>250</v>
      </c>
      <c r="E16" s="113">
        <v>109</v>
      </c>
      <c r="F16" s="113">
        <v>50</v>
      </c>
      <c r="G16" s="113">
        <v>51</v>
      </c>
      <c r="H16" s="113">
        <v>40</v>
      </c>
      <c r="I16" s="113">
        <f>I5-SUM(I6:I15)</f>
        <v>103</v>
      </c>
      <c r="J16" s="364"/>
    </row>
    <row r="17" spans="1:10" ht="25.5" customHeight="1" x14ac:dyDescent="0.2">
      <c r="A17" s="18" t="s">
        <v>61</v>
      </c>
      <c r="B17" s="26"/>
      <c r="C17" s="105">
        <v>1023</v>
      </c>
      <c r="D17" s="105">
        <v>1073</v>
      </c>
      <c r="E17" s="105">
        <v>205</v>
      </c>
      <c r="F17" s="105">
        <v>138</v>
      </c>
      <c r="G17" s="105">
        <v>518</v>
      </c>
      <c r="H17" s="105">
        <v>212</v>
      </c>
      <c r="I17" s="105">
        <v>141</v>
      </c>
      <c r="J17" s="364"/>
    </row>
    <row r="18" spans="1:10" ht="25.5" customHeight="1" x14ac:dyDescent="0.2">
      <c r="A18" s="6"/>
      <c r="B18" s="26" t="s">
        <v>16</v>
      </c>
      <c r="C18" s="123">
        <v>2</v>
      </c>
      <c r="D18" s="123">
        <v>7</v>
      </c>
      <c r="E18" s="113">
        <v>2</v>
      </c>
      <c r="F18" s="113">
        <v>4</v>
      </c>
      <c r="G18" s="137">
        <v>0</v>
      </c>
      <c r="H18" s="113">
        <v>1</v>
      </c>
      <c r="I18" s="113">
        <v>9</v>
      </c>
      <c r="J18" s="364"/>
    </row>
    <row r="19" spans="1:10" ht="25.5" customHeight="1" x14ac:dyDescent="0.2">
      <c r="A19" s="6"/>
      <c r="B19" s="26" t="s">
        <v>22</v>
      </c>
      <c r="C19" s="123">
        <v>995</v>
      </c>
      <c r="D19" s="123">
        <v>1032</v>
      </c>
      <c r="E19" s="113">
        <v>201</v>
      </c>
      <c r="F19" s="113">
        <v>130</v>
      </c>
      <c r="G19" s="113">
        <v>504</v>
      </c>
      <c r="H19" s="113">
        <v>197</v>
      </c>
      <c r="I19" s="113">
        <v>127</v>
      </c>
      <c r="J19" s="364"/>
    </row>
    <row r="20" spans="1:10" ht="25.5" customHeight="1" x14ac:dyDescent="0.2">
      <c r="A20" s="6"/>
      <c r="B20" s="4" t="s">
        <v>189</v>
      </c>
      <c r="C20" s="123">
        <v>26</v>
      </c>
      <c r="D20" s="123">
        <v>34</v>
      </c>
      <c r="E20" s="113">
        <v>2</v>
      </c>
      <c r="F20" s="113">
        <v>4</v>
      </c>
      <c r="G20" s="113">
        <v>14</v>
      </c>
      <c r="H20" s="113">
        <v>14</v>
      </c>
      <c r="I20" s="113">
        <f>I17-SUM(I18:I19)</f>
        <v>5</v>
      </c>
      <c r="J20" s="364"/>
    </row>
    <row r="21" spans="1:10" ht="25.5" customHeight="1" x14ac:dyDescent="0.2">
      <c r="A21" s="18" t="s">
        <v>62</v>
      </c>
      <c r="B21" s="26"/>
      <c r="C21" s="105">
        <v>294</v>
      </c>
      <c r="D21" s="105">
        <v>199</v>
      </c>
      <c r="E21" s="105">
        <v>51</v>
      </c>
      <c r="F21" s="105">
        <v>35</v>
      </c>
      <c r="G21" s="105">
        <v>59</v>
      </c>
      <c r="H21" s="105">
        <v>54</v>
      </c>
      <c r="I21" s="105">
        <v>17</v>
      </c>
      <c r="J21" s="364"/>
    </row>
    <row r="22" spans="1:10" ht="25.5" customHeight="1" x14ac:dyDescent="0.2">
      <c r="A22" s="6"/>
      <c r="B22" s="26" t="s">
        <v>15</v>
      </c>
      <c r="C22" s="123">
        <v>270</v>
      </c>
      <c r="D22" s="123">
        <v>138</v>
      </c>
      <c r="E22" s="113">
        <v>22</v>
      </c>
      <c r="F22" s="113">
        <v>35</v>
      </c>
      <c r="G22" s="113">
        <v>31</v>
      </c>
      <c r="H22" s="113">
        <v>50</v>
      </c>
      <c r="I22" s="113">
        <v>10</v>
      </c>
      <c r="J22" s="364"/>
    </row>
    <row r="23" spans="1:10" ht="25.5" customHeight="1" x14ac:dyDescent="0.2">
      <c r="A23" s="6"/>
      <c r="B23" s="4" t="s">
        <v>81</v>
      </c>
      <c r="C23" s="123">
        <v>20</v>
      </c>
      <c r="D23" s="123">
        <v>58</v>
      </c>
      <c r="E23" s="113">
        <v>29</v>
      </c>
      <c r="F23" s="137">
        <v>0</v>
      </c>
      <c r="G23" s="113">
        <v>27</v>
      </c>
      <c r="H23" s="113">
        <v>2</v>
      </c>
      <c r="I23" s="113">
        <v>7</v>
      </c>
      <c r="J23" s="364"/>
    </row>
    <row r="24" spans="1:10" ht="25.5" customHeight="1" x14ac:dyDescent="0.2">
      <c r="A24" s="27"/>
      <c r="B24" s="30" t="s">
        <v>189</v>
      </c>
      <c r="C24" s="121">
        <v>4</v>
      </c>
      <c r="D24" s="121">
        <v>3</v>
      </c>
      <c r="E24" s="161">
        <v>0</v>
      </c>
      <c r="F24" s="161">
        <v>0</v>
      </c>
      <c r="G24" s="117">
        <v>1</v>
      </c>
      <c r="H24" s="117">
        <v>2</v>
      </c>
      <c r="I24" s="161">
        <f>I21-SUM(I22:I23)</f>
        <v>0</v>
      </c>
      <c r="J24" s="364"/>
    </row>
    <row r="25" spans="1:10" ht="19.5" customHeight="1" x14ac:dyDescent="0.2">
      <c r="A25" s="66" t="s">
        <v>371</v>
      </c>
      <c r="B25" s="43"/>
      <c r="C25" s="44"/>
      <c r="D25" s="44"/>
      <c r="E25" s="44"/>
      <c r="F25" s="44"/>
      <c r="G25" s="44"/>
      <c r="H25" s="44"/>
      <c r="I25" s="44"/>
      <c r="J25" s="364"/>
    </row>
    <row r="26" spans="1:10" ht="15.95" customHeight="1" x14ac:dyDescent="0.2">
      <c r="A26" s="3"/>
      <c r="E26" s="159"/>
      <c r="F26" s="159"/>
      <c r="G26" s="159"/>
      <c r="H26" s="159"/>
      <c r="I26" s="159"/>
    </row>
    <row r="27" spans="1:10" ht="15.95" customHeight="1" x14ac:dyDescent="0.2"/>
    <row r="28" spans="1:10" ht="15" customHeight="1" x14ac:dyDescent="0.2"/>
  </sheetData>
  <mergeCells count="7">
    <mergeCell ref="J1:J25"/>
    <mergeCell ref="A3:B4"/>
    <mergeCell ref="E3:H3"/>
    <mergeCell ref="D3:D4"/>
    <mergeCell ref="A1:I1"/>
    <mergeCell ref="A2:I2"/>
    <mergeCell ref="C3:C4"/>
  </mergeCells>
  <printOptions horizontalCentered="1"/>
  <pageMargins left="0.5" right="0.5" top="0.5" bottom="0.5" header="0" footer="0"/>
  <pageSetup paperSize="9" scale="8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sqref="A1:H1"/>
    </sheetView>
  </sheetViews>
  <sheetFormatPr defaultRowHeight="12.75" x14ac:dyDescent="0.2"/>
  <cols>
    <col min="1" max="1" width="62.140625" style="298" customWidth="1"/>
    <col min="2" max="2" width="11.7109375" style="298" customWidth="1"/>
    <col min="3" max="8" width="18" style="298" customWidth="1"/>
    <col min="9" max="9" width="6.7109375" style="298" customWidth="1"/>
    <col min="10" max="16384" width="9.140625" style="298"/>
  </cols>
  <sheetData>
    <row r="1" spans="1:9" s="2" customFormat="1" ht="18" customHeight="1" x14ac:dyDescent="0.25">
      <c r="A1" s="377" t="s">
        <v>398</v>
      </c>
      <c r="B1" s="377"/>
      <c r="C1" s="377"/>
      <c r="D1" s="377"/>
      <c r="E1" s="377"/>
      <c r="F1" s="377"/>
      <c r="G1" s="377"/>
      <c r="H1" s="377"/>
      <c r="I1" s="399">
        <v>23</v>
      </c>
    </row>
    <row r="2" spans="1:9" s="2" customFormat="1" ht="18" customHeight="1" x14ac:dyDescent="0.25">
      <c r="A2" s="403" t="s">
        <v>193</v>
      </c>
      <c r="B2" s="403"/>
      <c r="C2" s="403"/>
      <c r="D2" s="403"/>
      <c r="E2" s="403"/>
      <c r="F2" s="403"/>
      <c r="G2" s="403"/>
      <c r="H2" s="403"/>
      <c r="I2" s="399"/>
    </row>
    <row r="3" spans="1:9" s="2" customFormat="1" ht="20.25" customHeight="1" x14ac:dyDescent="0.25">
      <c r="A3" s="400" t="s">
        <v>208</v>
      </c>
      <c r="B3" s="400">
        <v>2019</v>
      </c>
      <c r="C3" s="400" t="s">
        <v>413</v>
      </c>
      <c r="D3" s="402" t="s">
        <v>413</v>
      </c>
      <c r="E3" s="402"/>
      <c r="F3" s="402"/>
      <c r="G3" s="402"/>
      <c r="H3" s="284" t="s">
        <v>414</v>
      </c>
      <c r="I3" s="399"/>
    </row>
    <row r="4" spans="1:9" s="2" customFormat="1" ht="20.25" customHeight="1" x14ac:dyDescent="0.25">
      <c r="A4" s="401"/>
      <c r="B4" s="401"/>
      <c r="C4" s="401"/>
      <c r="D4" s="285" t="s">
        <v>415</v>
      </c>
      <c r="E4" s="285" t="s">
        <v>416</v>
      </c>
      <c r="F4" s="285" t="s">
        <v>417</v>
      </c>
      <c r="G4" s="285" t="s">
        <v>418</v>
      </c>
      <c r="H4" s="285" t="s">
        <v>415</v>
      </c>
      <c r="I4" s="399"/>
    </row>
    <row r="5" spans="1:9" s="158" customFormat="1" ht="27.75" customHeight="1" x14ac:dyDescent="0.2">
      <c r="A5" s="308" t="s">
        <v>68</v>
      </c>
      <c r="B5" s="309">
        <v>198639</v>
      </c>
      <c r="C5" s="309">
        <v>166268</v>
      </c>
      <c r="D5" s="309">
        <v>44092</v>
      </c>
      <c r="E5" s="309">
        <v>34539</v>
      </c>
      <c r="F5" s="309">
        <v>40265</v>
      </c>
      <c r="G5" s="309">
        <v>47372</v>
      </c>
      <c r="H5" s="309">
        <f>'Table 1'!H12</f>
        <v>44390</v>
      </c>
      <c r="I5" s="399"/>
    </row>
    <row r="6" spans="1:9" s="158" customFormat="1" ht="27.75" customHeight="1" x14ac:dyDescent="0.25">
      <c r="A6" s="306" t="s">
        <v>27</v>
      </c>
      <c r="B6" s="286">
        <v>35827</v>
      </c>
      <c r="C6" s="286">
        <v>36000</v>
      </c>
      <c r="D6" s="286">
        <v>7681</v>
      </c>
      <c r="E6" s="286">
        <v>9394</v>
      </c>
      <c r="F6" s="286">
        <v>9416</v>
      </c>
      <c r="G6" s="286">
        <v>9509</v>
      </c>
      <c r="H6" s="286">
        <v>8943</v>
      </c>
      <c r="I6" s="399"/>
    </row>
    <row r="7" spans="1:9" s="2" customFormat="1" ht="27.75" customHeight="1" x14ac:dyDescent="0.25">
      <c r="A7" s="307" t="s">
        <v>207</v>
      </c>
      <c r="B7" s="287">
        <v>3056</v>
      </c>
      <c r="C7" s="287">
        <v>2936</v>
      </c>
      <c r="D7" s="287">
        <v>667</v>
      </c>
      <c r="E7" s="287">
        <v>837</v>
      </c>
      <c r="F7" s="287">
        <v>671</v>
      </c>
      <c r="G7" s="287">
        <v>761</v>
      </c>
      <c r="H7" s="287">
        <v>535</v>
      </c>
      <c r="I7" s="399"/>
    </row>
    <row r="8" spans="1:9" s="2" customFormat="1" ht="27.75" customHeight="1" x14ac:dyDescent="0.25">
      <c r="A8" s="307" t="s">
        <v>206</v>
      </c>
      <c r="B8" s="287">
        <v>3919</v>
      </c>
      <c r="C8" s="287">
        <v>4399</v>
      </c>
      <c r="D8" s="287">
        <v>980</v>
      </c>
      <c r="E8" s="287">
        <v>1162</v>
      </c>
      <c r="F8" s="287">
        <v>1038</v>
      </c>
      <c r="G8" s="287">
        <v>1219</v>
      </c>
      <c r="H8" s="287">
        <v>968</v>
      </c>
      <c r="I8" s="399"/>
    </row>
    <row r="9" spans="1:9" s="2" customFormat="1" ht="27.75" customHeight="1" x14ac:dyDescent="0.25">
      <c r="A9" s="307" t="s">
        <v>205</v>
      </c>
      <c r="B9" s="287">
        <v>9989</v>
      </c>
      <c r="C9" s="287">
        <v>9387</v>
      </c>
      <c r="D9" s="287">
        <v>2119</v>
      </c>
      <c r="E9" s="287">
        <v>1968</v>
      </c>
      <c r="F9" s="287">
        <v>2858</v>
      </c>
      <c r="G9" s="287">
        <v>2442</v>
      </c>
      <c r="H9" s="287">
        <v>2362</v>
      </c>
      <c r="I9" s="399"/>
    </row>
    <row r="10" spans="1:9" s="2" customFormat="1" ht="27.75" customHeight="1" x14ac:dyDescent="0.25">
      <c r="A10" s="307" t="s">
        <v>204</v>
      </c>
      <c r="B10" s="287">
        <v>1602</v>
      </c>
      <c r="C10" s="287">
        <v>1276</v>
      </c>
      <c r="D10" s="287">
        <v>307</v>
      </c>
      <c r="E10" s="287">
        <v>323</v>
      </c>
      <c r="F10" s="287">
        <v>340</v>
      </c>
      <c r="G10" s="287">
        <v>306</v>
      </c>
      <c r="H10" s="287">
        <v>793</v>
      </c>
      <c r="I10" s="399"/>
    </row>
    <row r="11" spans="1:9" s="2" customFormat="1" ht="27.75" customHeight="1" x14ac:dyDescent="0.25">
      <c r="A11" s="307" t="s">
        <v>203</v>
      </c>
      <c r="B11" s="287">
        <v>1740</v>
      </c>
      <c r="C11" s="287">
        <v>2155</v>
      </c>
      <c r="D11" s="287">
        <v>458</v>
      </c>
      <c r="E11" s="287">
        <v>837</v>
      </c>
      <c r="F11" s="287">
        <v>457</v>
      </c>
      <c r="G11" s="287">
        <v>403</v>
      </c>
      <c r="H11" s="287">
        <v>351</v>
      </c>
      <c r="I11" s="399"/>
    </row>
    <row r="12" spans="1:9" s="2" customFormat="1" ht="27.75" customHeight="1" x14ac:dyDescent="0.25">
      <c r="A12" s="307" t="s">
        <v>202</v>
      </c>
      <c r="B12" s="287">
        <v>13</v>
      </c>
      <c r="C12" s="287">
        <v>16</v>
      </c>
      <c r="D12" s="287">
        <v>4</v>
      </c>
      <c r="E12" s="287">
        <v>6</v>
      </c>
      <c r="F12" s="287">
        <v>3</v>
      </c>
      <c r="G12" s="287">
        <v>3</v>
      </c>
      <c r="H12" s="287">
        <v>3</v>
      </c>
      <c r="I12" s="399"/>
    </row>
    <row r="13" spans="1:9" s="2" customFormat="1" ht="27.75" customHeight="1" x14ac:dyDescent="0.25">
      <c r="A13" s="307" t="s">
        <v>201</v>
      </c>
      <c r="B13" s="287">
        <v>1935</v>
      </c>
      <c r="C13" s="287">
        <v>2229</v>
      </c>
      <c r="D13" s="287">
        <v>420</v>
      </c>
      <c r="E13" s="287">
        <v>534</v>
      </c>
      <c r="F13" s="287">
        <v>591</v>
      </c>
      <c r="G13" s="287">
        <v>684</v>
      </c>
      <c r="H13" s="287">
        <v>494</v>
      </c>
      <c r="I13" s="399"/>
    </row>
    <row r="14" spans="1:9" s="2" customFormat="1" ht="27.75" customHeight="1" x14ac:dyDescent="0.25">
      <c r="A14" s="307" t="s">
        <v>200</v>
      </c>
      <c r="B14" s="287">
        <v>3864</v>
      </c>
      <c r="C14" s="287">
        <v>4116</v>
      </c>
      <c r="D14" s="287">
        <v>1048</v>
      </c>
      <c r="E14" s="287">
        <v>1352</v>
      </c>
      <c r="F14" s="287">
        <v>844</v>
      </c>
      <c r="G14" s="287">
        <v>872</v>
      </c>
      <c r="H14" s="287">
        <v>1041</v>
      </c>
      <c r="I14" s="399"/>
    </row>
    <row r="15" spans="1:9" s="2" customFormat="1" ht="27.75" customHeight="1" x14ac:dyDescent="0.25">
      <c r="A15" s="307" t="s">
        <v>195</v>
      </c>
      <c r="B15" s="287">
        <v>9709</v>
      </c>
      <c r="C15" s="287">
        <v>9486</v>
      </c>
      <c r="D15" s="287">
        <v>1678</v>
      </c>
      <c r="E15" s="287">
        <v>2375</v>
      </c>
      <c r="F15" s="287">
        <v>2614</v>
      </c>
      <c r="G15" s="287">
        <v>2819</v>
      </c>
      <c r="H15" s="287">
        <f>H6-SUM(H7:H14)</f>
        <v>2396</v>
      </c>
      <c r="I15" s="399"/>
    </row>
    <row r="16" spans="1:9" s="158" customFormat="1" ht="27.75" customHeight="1" x14ac:dyDescent="0.25">
      <c r="A16" s="306" t="s">
        <v>31</v>
      </c>
      <c r="B16" s="286">
        <v>4053</v>
      </c>
      <c r="C16" s="286">
        <v>3618</v>
      </c>
      <c r="D16" s="286">
        <v>695</v>
      </c>
      <c r="E16" s="286">
        <v>1042</v>
      </c>
      <c r="F16" s="286">
        <v>800</v>
      </c>
      <c r="G16" s="286">
        <v>1081</v>
      </c>
      <c r="H16" s="286">
        <v>773</v>
      </c>
      <c r="I16" s="399"/>
    </row>
    <row r="17" spans="1:9" s="2" customFormat="1" ht="27.75" customHeight="1" x14ac:dyDescent="0.25">
      <c r="A17" s="307" t="s">
        <v>199</v>
      </c>
      <c r="B17" s="287">
        <v>1876</v>
      </c>
      <c r="C17" s="287">
        <v>1529</v>
      </c>
      <c r="D17" s="287">
        <v>359</v>
      </c>
      <c r="E17" s="287">
        <v>381</v>
      </c>
      <c r="F17" s="287">
        <v>300</v>
      </c>
      <c r="G17" s="287">
        <v>489</v>
      </c>
      <c r="H17" s="287">
        <v>345</v>
      </c>
      <c r="I17" s="399"/>
    </row>
    <row r="18" spans="1:9" s="2" customFormat="1" ht="27.75" customHeight="1" x14ac:dyDescent="0.25">
      <c r="A18" s="307" t="s">
        <v>198</v>
      </c>
      <c r="B18" s="287">
        <v>2177</v>
      </c>
      <c r="C18" s="287">
        <v>2089</v>
      </c>
      <c r="D18" s="287">
        <v>336</v>
      </c>
      <c r="E18" s="287">
        <v>661</v>
      </c>
      <c r="F18" s="287">
        <v>500</v>
      </c>
      <c r="G18" s="287">
        <v>592</v>
      </c>
      <c r="H18" s="287">
        <v>428</v>
      </c>
      <c r="I18" s="399"/>
    </row>
    <row r="19" spans="1:9" s="158" customFormat="1" ht="27.75" customHeight="1" x14ac:dyDescent="0.25">
      <c r="A19" s="310" t="s">
        <v>28</v>
      </c>
      <c r="B19" s="286">
        <v>4998</v>
      </c>
      <c r="C19" s="286">
        <v>3871</v>
      </c>
      <c r="D19" s="286">
        <v>1079</v>
      </c>
      <c r="E19" s="286">
        <v>779</v>
      </c>
      <c r="F19" s="286">
        <v>918</v>
      </c>
      <c r="G19" s="286">
        <v>1095</v>
      </c>
      <c r="H19" s="286">
        <v>1054</v>
      </c>
      <c r="I19" s="399"/>
    </row>
    <row r="20" spans="1:9" s="2" customFormat="1" ht="27.75" customHeight="1" x14ac:dyDescent="0.25">
      <c r="A20" s="307" t="s">
        <v>197</v>
      </c>
      <c r="B20" s="287">
        <v>998</v>
      </c>
      <c r="C20" s="287">
        <v>864</v>
      </c>
      <c r="D20" s="287">
        <v>195</v>
      </c>
      <c r="E20" s="287">
        <v>166</v>
      </c>
      <c r="F20" s="287">
        <v>236</v>
      </c>
      <c r="G20" s="287">
        <v>267</v>
      </c>
      <c r="H20" s="287">
        <v>218</v>
      </c>
      <c r="I20" s="399"/>
    </row>
    <row r="21" spans="1:9" s="2" customFormat="1" ht="27.75" customHeight="1" x14ac:dyDescent="0.25">
      <c r="A21" s="307" t="s">
        <v>196</v>
      </c>
      <c r="B21" s="287">
        <v>2493</v>
      </c>
      <c r="C21" s="287">
        <v>1517</v>
      </c>
      <c r="D21" s="287">
        <v>443</v>
      </c>
      <c r="E21" s="287">
        <v>338</v>
      </c>
      <c r="F21" s="287">
        <v>278</v>
      </c>
      <c r="G21" s="287">
        <v>458</v>
      </c>
      <c r="H21" s="287">
        <v>424</v>
      </c>
      <c r="I21" s="399"/>
    </row>
    <row r="22" spans="1:9" s="2" customFormat="1" ht="27.75" customHeight="1" x14ac:dyDescent="0.25">
      <c r="A22" s="307" t="s">
        <v>195</v>
      </c>
      <c r="B22" s="287">
        <v>1507</v>
      </c>
      <c r="C22" s="287">
        <v>1490</v>
      </c>
      <c r="D22" s="287">
        <v>441</v>
      </c>
      <c r="E22" s="287">
        <v>275</v>
      </c>
      <c r="F22" s="287">
        <v>404</v>
      </c>
      <c r="G22" s="287">
        <v>370</v>
      </c>
      <c r="H22" s="287">
        <f>H19-SUM(H20:H21)</f>
        <v>412</v>
      </c>
      <c r="I22" s="399"/>
    </row>
    <row r="23" spans="1:9" s="2" customFormat="1" ht="27.75" customHeight="1" x14ac:dyDescent="0.25">
      <c r="A23" s="306" t="s">
        <v>211</v>
      </c>
      <c r="B23" s="286">
        <v>36373</v>
      </c>
      <c r="C23" s="286">
        <v>24902</v>
      </c>
      <c r="D23" s="286">
        <v>10624</v>
      </c>
      <c r="E23" s="286">
        <v>3989</v>
      </c>
      <c r="F23" s="286">
        <v>4676</v>
      </c>
      <c r="G23" s="286">
        <v>5613</v>
      </c>
      <c r="H23" s="286">
        <v>7800</v>
      </c>
      <c r="I23" s="399"/>
    </row>
    <row r="24" spans="1:9" ht="27.75" customHeight="1" x14ac:dyDescent="0.25">
      <c r="A24" s="307" t="s">
        <v>210</v>
      </c>
      <c r="B24" s="287">
        <v>30645</v>
      </c>
      <c r="C24" s="287">
        <v>20876</v>
      </c>
      <c r="D24" s="287">
        <v>9295</v>
      </c>
      <c r="E24" s="287">
        <v>2865</v>
      </c>
      <c r="F24" s="287">
        <v>4053</v>
      </c>
      <c r="G24" s="287">
        <v>4663</v>
      </c>
      <c r="H24" s="287">
        <v>6189</v>
      </c>
      <c r="I24" s="399"/>
    </row>
    <row r="25" spans="1:9" ht="27.75" customHeight="1" x14ac:dyDescent="0.25">
      <c r="A25" s="307" t="s">
        <v>209</v>
      </c>
      <c r="B25" s="287">
        <v>3100</v>
      </c>
      <c r="C25" s="287">
        <v>1385</v>
      </c>
      <c r="D25" s="287">
        <v>508</v>
      </c>
      <c r="E25" s="287">
        <v>247</v>
      </c>
      <c r="F25" s="287">
        <v>347</v>
      </c>
      <c r="G25" s="287">
        <v>283</v>
      </c>
      <c r="H25" s="287">
        <v>609</v>
      </c>
      <c r="I25" s="399"/>
    </row>
    <row r="26" spans="1:9" ht="27.75" customHeight="1" x14ac:dyDescent="0.25">
      <c r="A26" s="311" t="s">
        <v>195</v>
      </c>
      <c r="B26" s="288">
        <v>2628</v>
      </c>
      <c r="C26" s="288">
        <v>2641</v>
      </c>
      <c r="D26" s="288">
        <v>821</v>
      </c>
      <c r="E26" s="288">
        <v>877</v>
      </c>
      <c r="F26" s="288">
        <v>276</v>
      </c>
      <c r="G26" s="288">
        <v>667</v>
      </c>
      <c r="H26" s="288">
        <f>H23-SUM(H24:H25)</f>
        <v>1002</v>
      </c>
      <c r="I26" s="399"/>
    </row>
    <row r="27" spans="1:9" ht="18" customHeight="1" x14ac:dyDescent="0.25">
      <c r="A27" s="295" t="s">
        <v>420</v>
      </c>
      <c r="B27" s="296"/>
      <c r="C27" s="299"/>
      <c r="D27" s="299"/>
      <c r="E27" s="299"/>
      <c r="F27" s="299"/>
      <c r="G27" s="299"/>
      <c r="H27" s="299"/>
      <c r="I27" s="399"/>
    </row>
  </sheetData>
  <mergeCells count="7">
    <mergeCell ref="I1:I27"/>
    <mergeCell ref="A3:A4"/>
    <mergeCell ref="D3:G3"/>
    <mergeCell ref="C3:C4"/>
    <mergeCell ref="A1:H1"/>
    <mergeCell ref="A2:H2"/>
    <mergeCell ref="B3:B4"/>
  </mergeCells>
  <pageMargins left="0.7" right="0.7" top="0.75" bottom="0.75" header="0.3" footer="0.3"/>
  <pageSetup paperSize="9"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Normal="100" workbookViewId="0">
      <selection sqref="A1:H1"/>
    </sheetView>
  </sheetViews>
  <sheetFormatPr defaultRowHeight="15" x14ac:dyDescent="0.25"/>
  <cols>
    <col min="1" max="1" width="52.140625" style="2" customWidth="1"/>
    <col min="2" max="2" width="12.140625" style="2" customWidth="1"/>
    <col min="3" max="8" width="18" style="2" customWidth="1"/>
    <col min="9" max="9" width="6.7109375" style="2" customWidth="1"/>
    <col min="10" max="16384" width="9.140625" style="2"/>
  </cols>
  <sheetData>
    <row r="1" spans="1:9" ht="18" customHeight="1" x14ac:dyDescent="0.25">
      <c r="A1" s="405" t="s">
        <v>399</v>
      </c>
      <c r="B1" s="405"/>
      <c r="C1" s="405"/>
      <c r="D1" s="405"/>
      <c r="E1" s="405"/>
      <c r="F1" s="405"/>
      <c r="G1" s="405"/>
      <c r="H1" s="405"/>
      <c r="I1" s="399">
        <v>24</v>
      </c>
    </row>
    <row r="2" spans="1:9" ht="18" customHeight="1" x14ac:dyDescent="0.25">
      <c r="A2" s="403" t="s">
        <v>193</v>
      </c>
      <c r="B2" s="403"/>
      <c r="C2" s="403"/>
      <c r="D2" s="403"/>
      <c r="E2" s="403"/>
      <c r="F2" s="403"/>
      <c r="G2" s="403"/>
      <c r="H2" s="403"/>
      <c r="I2" s="399"/>
    </row>
    <row r="3" spans="1:9" ht="24" customHeight="1" x14ac:dyDescent="0.25">
      <c r="A3" s="289" t="s">
        <v>208</v>
      </c>
      <c r="B3" s="381">
        <v>2019</v>
      </c>
      <c r="C3" s="381" t="s">
        <v>407</v>
      </c>
      <c r="D3" s="404" t="s">
        <v>407</v>
      </c>
      <c r="E3" s="404"/>
      <c r="F3" s="404"/>
      <c r="G3" s="404"/>
      <c r="H3" s="282" t="s">
        <v>408</v>
      </c>
      <c r="I3" s="399"/>
    </row>
    <row r="4" spans="1:9" ht="22.5" customHeight="1" x14ac:dyDescent="0.25">
      <c r="A4" s="290"/>
      <c r="B4" s="382"/>
      <c r="C4" s="382"/>
      <c r="D4" s="283" t="s">
        <v>409</v>
      </c>
      <c r="E4" s="283" t="s">
        <v>410</v>
      </c>
      <c r="F4" s="283" t="s">
        <v>411</v>
      </c>
      <c r="G4" s="283" t="s">
        <v>412</v>
      </c>
      <c r="H4" s="283" t="s">
        <v>409</v>
      </c>
      <c r="I4" s="399"/>
    </row>
    <row r="5" spans="1:9" s="158" customFormat="1" ht="28.5" customHeight="1" x14ac:dyDescent="0.2">
      <c r="A5" s="291" t="s">
        <v>318</v>
      </c>
      <c r="B5" s="271">
        <v>1296</v>
      </c>
      <c r="C5" s="271">
        <v>1412</v>
      </c>
      <c r="D5" s="271">
        <v>349</v>
      </c>
      <c r="E5" s="271">
        <v>463</v>
      </c>
      <c r="F5" s="271">
        <v>327</v>
      </c>
      <c r="G5" s="271">
        <v>273</v>
      </c>
      <c r="H5" s="271">
        <v>373</v>
      </c>
      <c r="I5" s="399"/>
    </row>
    <row r="6" spans="1:9" ht="28.5" customHeight="1" x14ac:dyDescent="0.25">
      <c r="A6" s="292" t="s">
        <v>319</v>
      </c>
      <c r="B6" s="273">
        <v>1126</v>
      </c>
      <c r="C6" s="273">
        <v>1309</v>
      </c>
      <c r="D6" s="273">
        <v>337</v>
      </c>
      <c r="E6" s="273">
        <v>449</v>
      </c>
      <c r="F6" s="273">
        <v>280</v>
      </c>
      <c r="G6" s="273">
        <v>243</v>
      </c>
      <c r="H6" s="273">
        <v>355</v>
      </c>
      <c r="I6" s="399"/>
    </row>
    <row r="7" spans="1:9" ht="28.5" customHeight="1" x14ac:dyDescent="0.25">
      <c r="A7" s="292" t="s">
        <v>195</v>
      </c>
      <c r="B7" s="273">
        <v>170</v>
      </c>
      <c r="C7" s="273">
        <v>103</v>
      </c>
      <c r="D7" s="273">
        <v>12</v>
      </c>
      <c r="E7" s="273">
        <v>14</v>
      </c>
      <c r="F7" s="273">
        <v>47</v>
      </c>
      <c r="G7" s="273">
        <v>30</v>
      </c>
      <c r="H7" s="273">
        <f>H5-H6</f>
        <v>18</v>
      </c>
      <c r="I7" s="399"/>
    </row>
    <row r="8" spans="1:9" ht="28.5" customHeight="1" x14ac:dyDescent="0.25">
      <c r="A8" s="291" t="s">
        <v>252</v>
      </c>
      <c r="B8" s="271">
        <v>17325</v>
      </c>
      <c r="C8" s="271">
        <v>16651</v>
      </c>
      <c r="D8" s="271">
        <v>3684</v>
      </c>
      <c r="E8" s="271">
        <v>3663</v>
      </c>
      <c r="F8" s="271">
        <v>4280</v>
      </c>
      <c r="G8" s="271">
        <v>5024</v>
      </c>
      <c r="H8" s="271">
        <v>4062</v>
      </c>
      <c r="I8" s="399"/>
    </row>
    <row r="9" spans="1:9" s="158" customFormat="1" ht="28.5" customHeight="1" x14ac:dyDescent="0.25">
      <c r="A9" s="292" t="s">
        <v>320</v>
      </c>
      <c r="B9" s="273">
        <v>1294</v>
      </c>
      <c r="C9" s="273">
        <v>1138</v>
      </c>
      <c r="D9" s="273">
        <v>265</v>
      </c>
      <c r="E9" s="273">
        <v>238</v>
      </c>
      <c r="F9" s="273">
        <v>264</v>
      </c>
      <c r="G9" s="273">
        <v>371</v>
      </c>
      <c r="H9" s="273">
        <v>318</v>
      </c>
      <c r="I9" s="399"/>
    </row>
    <row r="10" spans="1:9" ht="28.5" customHeight="1" x14ac:dyDescent="0.25">
      <c r="A10" s="292" t="s">
        <v>321</v>
      </c>
      <c r="B10" s="273">
        <v>5375</v>
      </c>
      <c r="C10" s="273">
        <v>6091</v>
      </c>
      <c r="D10" s="273">
        <v>1434</v>
      </c>
      <c r="E10" s="273">
        <v>1307</v>
      </c>
      <c r="F10" s="273">
        <v>1716</v>
      </c>
      <c r="G10" s="273">
        <v>1634</v>
      </c>
      <c r="H10" s="273">
        <v>1225</v>
      </c>
      <c r="I10" s="399"/>
    </row>
    <row r="11" spans="1:9" ht="28.5" customHeight="1" x14ac:dyDescent="0.25">
      <c r="A11" s="292" t="s">
        <v>322</v>
      </c>
      <c r="B11" s="273">
        <v>438</v>
      </c>
      <c r="C11" s="273">
        <v>379</v>
      </c>
      <c r="D11" s="273">
        <v>56</v>
      </c>
      <c r="E11" s="273">
        <v>79</v>
      </c>
      <c r="F11" s="273">
        <v>120</v>
      </c>
      <c r="G11" s="273">
        <v>124</v>
      </c>
      <c r="H11" s="273">
        <v>128</v>
      </c>
      <c r="I11" s="399"/>
    </row>
    <row r="12" spans="1:9" s="158" customFormat="1" ht="28.5" customHeight="1" x14ac:dyDescent="0.25">
      <c r="A12" s="292" t="s">
        <v>323</v>
      </c>
      <c r="B12" s="273">
        <v>1871</v>
      </c>
      <c r="C12" s="273">
        <v>1493</v>
      </c>
      <c r="D12" s="273">
        <v>362</v>
      </c>
      <c r="E12" s="273">
        <v>304</v>
      </c>
      <c r="F12" s="273">
        <v>358</v>
      </c>
      <c r="G12" s="273">
        <v>469</v>
      </c>
      <c r="H12" s="273">
        <v>504</v>
      </c>
      <c r="I12" s="399"/>
    </row>
    <row r="13" spans="1:9" ht="28.5" customHeight="1" x14ac:dyDescent="0.25">
      <c r="A13" s="292" t="s">
        <v>324</v>
      </c>
      <c r="B13" s="273">
        <v>1641</v>
      </c>
      <c r="C13" s="273">
        <v>1322</v>
      </c>
      <c r="D13" s="273">
        <v>281</v>
      </c>
      <c r="E13" s="273">
        <v>325</v>
      </c>
      <c r="F13" s="273">
        <v>341</v>
      </c>
      <c r="G13" s="273">
        <v>375</v>
      </c>
      <c r="H13" s="273">
        <v>363</v>
      </c>
      <c r="I13" s="399"/>
    </row>
    <row r="14" spans="1:9" ht="28.5" customHeight="1" x14ac:dyDescent="0.25">
      <c r="A14" s="292" t="s">
        <v>195</v>
      </c>
      <c r="B14" s="273">
        <v>6706</v>
      </c>
      <c r="C14" s="273">
        <v>6228</v>
      </c>
      <c r="D14" s="273">
        <v>1286</v>
      </c>
      <c r="E14" s="273">
        <v>1410</v>
      </c>
      <c r="F14" s="273">
        <v>1481</v>
      </c>
      <c r="G14" s="273">
        <v>2051</v>
      </c>
      <c r="H14" s="273">
        <f>H8-SUM(H9:H13)</f>
        <v>1524</v>
      </c>
      <c r="I14" s="399"/>
    </row>
    <row r="15" spans="1:9" ht="28.5" customHeight="1" x14ac:dyDescent="0.25">
      <c r="A15" s="293" t="s">
        <v>325</v>
      </c>
      <c r="B15" s="271">
        <v>31906</v>
      </c>
      <c r="C15" s="271">
        <v>26851</v>
      </c>
      <c r="D15" s="271">
        <v>6162</v>
      </c>
      <c r="E15" s="271">
        <v>5568</v>
      </c>
      <c r="F15" s="271">
        <v>6996</v>
      </c>
      <c r="G15" s="271">
        <v>8125</v>
      </c>
      <c r="H15" s="271">
        <v>6899</v>
      </c>
      <c r="I15" s="399"/>
    </row>
    <row r="16" spans="1:9" ht="28.5" customHeight="1" x14ac:dyDescent="0.25">
      <c r="A16" s="292" t="s">
        <v>326</v>
      </c>
      <c r="B16" s="273">
        <v>2445</v>
      </c>
      <c r="C16" s="273">
        <v>2031</v>
      </c>
      <c r="D16" s="273">
        <v>469</v>
      </c>
      <c r="E16" s="273">
        <v>528</v>
      </c>
      <c r="F16" s="273">
        <v>460</v>
      </c>
      <c r="G16" s="273">
        <v>574</v>
      </c>
      <c r="H16" s="273">
        <v>594</v>
      </c>
      <c r="I16" s="399"/>
    </row>
    <row r="17" spans="1:9" ht="28.5" customHeight="1" x14ac:dyDescent="0.25">
      <c r="A17" s="292" t="s">
        <v>327</v>
      </c>
      <c r="B17" s="273">
        <v>2383</v>
      </c>
      <c r="C17" s="273">
        <v>2071</v>
      </c>
      <c r="D17" s="273">
        <v>415</v>
      </c>
      <c r="E17" s="273">
        <v>370</v>
      </c>
      <c r="F17" s="273">
        <v>581</v>
      </c>
      <c r="G17" s="273">
        <v>705</v>
      </c>
      <c r="H17" s="273">
        <v>757</v>
      </c>
      <c r="I17" s="399"/>
    </row>
    <row r="18" spans="1:9" ht="28.5" customHeight="1" x14ac:dyDescent="0.25">
      <c r="A18" s="292" t="s">
        <v>328</v>
      </c>
      <c r="B18" s="273">
        <v>2425</v>
      </c>
      <c r="C18" s="273">
        <v>1444</v>
      </c>
      <c r="D18" s="273">
        <v>465</v>
      </c>
      <c r="E18" s="273">
        <v>466</v>
      </c>
      <c r="F18" s="273">
        <v>211</v>
      </c>
      <c r="G18" s="273">
        <v>302</v>
      </c>
      <c r="H18" s="273">
        <v>239</v>
      </c>
      <c r="I18" s="399"/>
    </row>
    <row r="19" spans="1:9" ht="28.5" customHeight="1" x14ac:dyDescent="0.25">
      <c r="A19" s="292" t="s">
        <v>329</v>
      </c>
      <c r="B19" s="273">
        <v>2772</v>
      </c>
      <c r="C19" s="273">
        <v>2911</v>
      </c>
      <c r="D19" s="273">
        <v>488</v>
      </c>
      <c r="E19" s="273">
        <v>1009</v>
      </c>
      <c r="F19" s="273">
        <v>603</v>
      </c>
      <c r="G19" s="273">
        <v>811</v>
      </c>
      <c r="H19" s="273">
        <f>1620-(H17+H18)</f>
        <v>624</v>
      </c>
      <c r="I19" s="399"/>
    </row>
    <row r="20" spans="1:9" ht="28.5" customHeight="1" x14ac:dyDescent="0.25">
      <c r="A20" s="292" t="s">
        <v>330</v>
      </c>
      <c r="B20" s="273">
        <v>1744</v>
      </c>
      <c r="C20" s="273">
        <v>1652</v>
      </c>
      <c r="D20" s="273">
        <v>421</v>
      </c>
      <c r="E20" s="273">
        <v>135</v>
      </c>
      <c r="F20" s="273">
        <v>558</v>
      </c>
      <c r="G20" s="273">
        <v>538</v>
      </c>
      <c r="H20" s="273">
        <v>410</v>
      </c>
      <c r="I20" s="399"/>
    </row>
    <row r="21" spans="1:9" ht="28.5" customHeight="1" x14ac:dyDescent="0.25">
      <c r="A21" s="292" t="s">
        <v>331</v>
      </c>
      <c r="B21" s="273">
        <v>3284</v>
      </c>
      <c r="C21" s="273">
        <v>1907</v>
      </c>
      <c r="D21" s="273">
        <v>596</v>
      </c>
      <c r="E21" s="273">
        <v>145</v>
      </c>
      <c r="F21" s="273">
        <v>709</v>
      </c>
      <c r="G21" s="273">
        <v>457</v>
      </c>
      <c r="H21" s="273">
        <v>403</v>
      </c>
      <c r="I21" s="399"/>
    </row>
    <row r="22" spans="1:9" ht="28.5" customHeight="1" x14ac:dyDescent="0.25">
      <c r="A22" s="292" t="s">
        <v>332</v>
      </c>
      <c r="B22" s="273">
        <v>4081</v>
      </c>
      <c r="C22" s="273">
        <v>3813</v>
      </c>
      <c r="D22" s="273">
        <v>949</v>
      </c>
      <c r="E22" s="273">
        <v>799</v>
      </c>
      <c r="F22" s="273">
        <v>991</v>
      </c>
      <c r="G22" s="273">
        <v>1074</v>
      </c>
      <c r="H22" s="273">
        <v>1031</v>
      </c>
      <c r="I22" s="399"/>
    </row>
    <row r="23" spans="1:9" ht="28.5" customHeight="1" x14ac:dyDescent="0.25">
      <c r="A23" s="292" t="s">
        <v>333</v>
      </c>
      <c r="B23" s="273">
        <v>5799</v>
      </c>
      <c r="C23" s="273">
        <v>4764</v>
      </c>
      <c r="D23" s="273">
        <v>1049</v>
      </c>
      <c r="E23" s="273">
        <v>957</v>
      </c>
      <c r="F23" s="273">
        <v>1313</v>
      </c>
      <c r="G23" s="273">
        <v>1445</v>
      </c>
      <c r="H23" s="273">
        <v>1124</v>
      </c>
      <c r="I23" s="399"/>
    </row>
    <row r="24" spans="1:9" ht="28.5" customHeight="1" x14ac:dyDescent="0.25">
      <c r="A24" s="294" t="s">
        <v>195</v>
      </c>
      <c r="B24" s="281">
        <v>6973</v>
      </c>
      <c r="C24" s="281">
        <v>6258</v>
      </c>
      <c r="D24" s="281">
        <v>1310</v>
      </c>
      <c r="E24" s="281">
        <v>1159</v>
      </c>
      <c r="F24" s="281">
        <v>1570</v>
      </c>
      <c r="G24" s="281">
        <v>2219</v>
      </c>
      <c r="H24" s="281">
        <f>H15-SUM(H16:H23)</f>
        <v>1717</v>
      </c>
      <c r="I24" s="399"/>
    </row>
    <row r="25" spans="1:9" ht="18" customHeight="1" x14ac:dyDescent="0.25">
      <c r="A25" s="295" t="s">
        <v>419</v>
      </c>
      <c r="B25" s="296"/>
      <c r="C25" s="296"/>
      <c r="D25" s="297"/>
      <c r="E25" s="297"/>
      <c r="F25" s="297"/>
      <c r="G25" s="297"/>
      <c r="H25" s="297"/>
      <c r="I25" s="399"/>
    </row>
    <row r="26" spans="1:9" x14ac:dyDescent="0.25">
      <c r="B26" s="152"/>
      <c r="C26" s="152"/>
      <c r="D26" s="152"/>
      <c r="E26" s="152"/>
      <c r="F26" s="152"/>
      <c r="G26" s="152"/>
      <c r="H26" s="152"/>
    </row>
  </sheetData>
  <mergeCells count="6">
    <mergeCell ref="D3:G3"/>
    <mergeCell ref="I1:I25"/>
    <mergeCell ref="C3:C4"/>
    <mergeCell ref="A1:H1"/>
    <mergeCell ref="A2:H2"/>
    <mergeCell ref="B3:B4"/>
  </mergeCells>
  <printOptions horizontalCentered="1"/>
  <pageMargins left="0.25" right="0.25" top="0.5" bottom="0.5" header="0" footer="0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Normal="100" workbookViewId="0">
      <selection sqref="A1:G1"/>
    </sheetView>
  </sheetViews>
  <sheetFormatPr defaultRowHeight="12.75" x14ac:dyDescent="0.2"/>
  <cols>
    <col min="1" max="1" width="52.140625" style="3" customWidth="1"/>
    <col min="2" max="2" width="12.28515625" style="3" customWidth="1"/>
    <col min="3" max="8" width="18" style="3" customWidth="1"/>
    <col min="9" max="9" width="6.7109375" style="44" customWidth="1"/>
    <col min="10" max="16384" width="9.140625" style="3"/>
  </cols>
  <sheetData>
    <row r="1" spans="1:9" ht="18" customHeight="1" x14ac:dyDescent="0.25">
      <c r="A1" s="377" t="s">
        <v>399</v>
      </c>
      <c r="B1" s="377"/>
      <c r="C1" s="377"/>
      <c r="D1" s="377"/>
      <c r="E1" s="377"/>
      <c r="F1" s="377"/>
      <c r="G1" s="377"/>
      <c r="H1" s="233"/>
      <c r="I1" s="364">
        <v>25</v>
      </c>
    </row>
    <row r="2" spans="1:9" ht="18" customHeight="1" x14ac:dyDescent="0.2">
      <c r="A2" s="371" t="s">
        <v>193</v>
      </c>
      <c r="B2" s="371"/>
      <c r="C2" s="371"/>
      <c r="D2" s="371"/>
      <c r="E2" s="371"/>
      <c r="F2" s="371"/>
      <c r="G2" s="371"/>
      <c r="H2" s="371"/>
      <c r="I2" s="364"/>
    </row>
    <row r="3" spans="1:9" s="2" customFormat="1" ht="17.25" customHeight="1" x14ac:dyDescent="0.25">
      <c r="A3" s="381" t="s">
        <v>230</v>
      </c>
      <c r="B3" s="381">
        <v>2019</v>
      </c>
      <c r="C3" s="381" t="s">
        <v>407</v>
      </c>
      <c r="D3" s="404" t="s">
        <v>407</v>
      </c>
      <c r="E3" s="404"/>
      <c r="F3" s="404"/>
      <c r="G3" s="404"/>
      <c r="H3" s="282" t="s">
        <v>408</v>
      </c>
      <c r="I3" s="364"/>
    </row>
    <row r="4" spans="1:9" s="2" customFormat="1" ht="17.25" customHeight="1" x14ac:dyDescent="0.25">
      <c r="A4" s="382"/>
      <c r="B4" s="382"/>
      <c r="C4" s="382"/>
      <c r="D4" s="283" t="s">
        <v>409</v>
      </c>
      <c r="E4" s="283" t="s">
        <v>410</v>
      </c>
      <c r="F4" s="283" t="s">
        <v>411</v>
      </c>
      <c r="G4" s="283" t="s">
        <v>412</v>
      </c>
      <c r="H4" s="283" t="s">
        <v>409</v>
      </c>
      <c r="I4" s="364"/>
    </row>
    <row r="5" spans="1:9" s="2" customFormat="1" ht="28.5" customHeight="1" x14ac:dyDescent="0.25">
      <c r="A5" s="291" t="s">
        <v>229</v>
      </c>
      <c r="B5" s="271">
        <v>47156</v>
      </c>
      <c r="C5" s="271">
        <v>36622</v>
      </c>
      <c r="D5" s="271">
        <v>10436</v>
      </c>
      <c r="E5" s="271">
        <v>7046</v>
      </c>
      <c r="F5" s="271">
        <v>8436</v>
      </c>
      <c r="G5" s="271">
        <v>10704</v>
      </c>
      <c r="H5" s="271">
        <v>9686</v>
      </c>
      <c r="I5" s="364"/>
    </row>
    <row r="6" spans="1:9" s="2" customFormat="1" ht="28.5" customHeight="1" x14ac:dyDescent="0.25">
      <c r="A6" s="292" t="s">
        <v>228</v>
      </c>
      <c r="B6" s="273">
        <v>1309</v>
      </c>
      <c r="C6" s="273">
        <v>913</v>
      </c>
      <c r="D6" s="273">
        <v>300</v>
      </c>
      <c r="E6" s="273">
        <v>165</v>
      </c>
      <c r="F6" s="273">
        <v>201</v>
      </c>
      <c r="G6" s="273">
        <v>247</v>
      </c>
      <c r="H6" s="273">
        <v>213</v>
      </c>
      <c r="I6" s="364"/>
    </row>
    <row r="7" spans="1:9" s="2" customFormat="1" ht="28.5" customHeight="1" x14ac:dyDescent="0.25">
      <c r="A7" s="292" t="s">
        <v>227</v>
      </c>
      <c r="B7" s="273">
        <v>3855</v>
      </c>
      <c r="C7" s="273">
        <v>2592</v>
      </c>
      <c r="D7" s="273">
        <v>726</v>
      </c>
      <c r="E7" s="273">
        <v>551</v>
      </c>
      <c r="F7" s="273">
        <v>671</v>
      </c>
      <c r="G7" s="273">
        <v>644</v>
      </c>
      <c r="H7" s="273">
        <v>505</v>
      </c>
      <c r="I7" s="364"/>
    </row>
    <row r="8" spans="1:9" s="2" customFormat="1" ht="28.5" customHeight="1" x14ac:dyDescent="0.25">
      <c r="A8" s="300" t="s">
        <v>226</v>
      </c>
      <c r="B8" s="273">
        <v>6580</v>
      </c>
      <c r="C8" s="273">
        <v>5831</v>
      </c>
      <c r="D8" s="273">
        <v>1337</v>
      </c>
      <c r="E8" s="273">
        <v>1188</v>
      </c>
      <c r="F8" s="273">
        <v>1365</v>
      </c>
      <c r="G8" s="273">
        <v>1941</v>
      </c>
      <c r="H8" s="273">
        <v>1274</v>
      </c>
      <c r="I8" s="364"/>
    </row>
    <row r="9" spans="1:9" s="2" customFormat="1" ht="28.5" customHeight="1" x14ac:dyDescent="0.25">
      <c r="A9" s="301" t="s">
        <v>225</v>
      </c>
      <c r="B9" s="273">
        <v>3404</v>
      </c>
      <c r="C9" s="273">
        <v>2984</v>
      </c>
      <c r="D9" s="273">
        <v>868</v>
      </c>
      <c r="E9" s="273">
        <v>538</v>
      </c>
      <c r="F9" s="273">
        <v>746</v>
      </c>
      <c r="G9" s="273">
        <v>832</v>
      </c>
      <c r="H9" s="273">
        <v>715</v>
      </c>
      <c r="I9" s="364"/>
    </row>
    <row r="10" spans="1:9" s="2" customFormat="1" ht="28.5" customHeight="1" x14ac:dyDescent="0.25">
      <c r="A10" s="300" t="s">
        <v>224</v>
      </c>
      <c r="B10" s="273">
        <v>8047</v>
      </c>
      <c r="C10" s="273">
        <v>5803</v>
      </c>
      <c r="D10" s="273">
        <v>1522</v>
      </c>
      <c r="E10" s="273">
        <v>1015</v>
      </c>
      <c r="F10" s="273">
        <v>1549</v>
      </c>
      <c r="G10" s="273">
        <v>1717</v>
      </c>
      <c r="H10" s="273">
        <v>1736</v>
      </c>
      <c r="I10" s="364"/>
    </row>
    <row r="11" spans="1:9" s="2" customFormat="1" ht="28.5" customHeight="1" x14ac:dyDescent="0.25">
      <c r="A11" s="300" t="s">
        <v>223</v>
      </c>
      <c r="B11" s="273">
        <v>7049</v>
      </c>
      <c r="C11" s="273">
        <v>5457</v>
      </c>
      <c r="D11" s="273">
        <v>1248</v>
      </c>
      <c r="E11" s="273">
        <v>995</v>
      </c>
      <c r="F11" s="273">
        <v>1107</v>
      </c>
      <c r="G11" s="273">
        <v>2107</v>
      </c>
      <c r="H11" s="273">
        <v>1367</v>
      </c>
      <c r="I11" s="364"/>
    </row>
    <row r="12" spans="1:9" s="2" customFormat="1" ht="28.5" customHeight="1" x14ac:dyDescent="0.25">
      <c r="A12" s="292" t="s">
        <v>222</v>
      </c>
      <c r="B12" s="273">
        <v>14130</v>
      </c>
      <c r="C12" s="273">
        <v>10884</v>
      </c>
      <c r="D12" s="273">
        <v>3172</v>
      </c>
      <c r="E12" s="273">
        <v>2143</v>
      </c>
      <c r="F12" s="273">
        <v>2530</v>
      </c>
      <c r="G12" s="273">
        <v>3039</v>
      </c>
      <c r="H12" s="273">
        <v>3320</v>
      </c>
      <c r="I12" s="364"/>
    </row>
    <row r="13" spans="1:9" s="2" customFormat="1" ht="28.5" customHeight="1" x14ac:dyDescent="0.25">
      <c r="A13" s="302" t="s">
        <v>221</v>
      </c>
      <c r="B13" s="273">
        <v>836</v>
      </c>
      <c r="C13" s="273">
        <v>395</v>
      </c>
      <c r="D13" s="273">
        <v>184</v>
      </c>
      <c r="E13" s="273">
        <v>58</v>
      </c>
      <c r="F13" s="273">
        <v>42</v>
      </c>
      <c r="G13" s="273">
        <v>111</v>
      </c>
      <c r="H13" s="273">
        <f>22+57</f>
        <v>79</v>
      </c>
      <c r="I13" s="364"/>
    </row>
    <row r="14" spans="1:9" s="2" customFormat="1" ht="28.5" customHeight="1" x14ac:dyDescent="0.25">
      <c r="A14" s="292" t="s">
        <v>195</v>
      </c>
      <c r="B14" s="273">
        <v>1946</v>
      </c>
      <c r="C14" s="273">
        <v>1763</v>
      </c>
      <c r="D14" s="273">
        <v>1079</v>
      </c>
      <c r="E14" s="273">
        <v>393</v>
      </c>
      <c r="F14" s="273">
        <v>225</v>
      </c>
      <c r="G14" s="273">
        <v>66</v>
      </c>
      <c r="H14" s="273">
        <f>H5-SUM(H6:H13)</f>
        <v>477</v>
      </c>
      <c r="I14" s="364"/>
    </row>
    <row r="15" spans="1:9" s="2" customFormat="1" ht="28.5" customHeight="1" x14ac:dyDescent="0.25">
      <c r="A15" s="291" t="s">
        <v>26</v>
      </c>
      <c r="B15" s="271">
        <v>19118</v>
      </c>
      <c r="C15" s="271">
        <v>15750</v>
      </c>
      <c r="D15" s="271">
        <v>3285</v>
      </c>
      <c r="E15" s="271">
        <v>2546</v>
      </c>
      <c r="F15" s="271">
        <v>4158</v>
      </c>
      <c r="G15" s="271">
        <v>5761</v>
      </c>
      <c r="H15" s="271">
        <v>4592</v>
      </c>
      <c r="I15" s="364"/>
    </row>
    <row r="16" spans="1:9" s="2" customFormat="1" ht="28.5" customHeight="1" x14ac:dyDescent="0.25">
      <c r="A16" s="300" t="s">
        <v>220</v>
      </c>
      <c r="B16" s="273">
        <v>1188</v>
      </c>
      <c r="C16" s="273">
        <v>852</v>
      </c>
      <c r="D16" s="273">
        <v>174</v>
      </c>
      <c r="E16" s="273">
        <v>161</v>
      </c>
      <c r="F16" s="273">
        <v>222</v>
      </c>
      <c r="G16" s="273">
        <v>295</v>
      </c>
      <c r="H16" s="273">
        <v>229</v>
      </c>
      <c r="I16" s="364"/>
    </row>
    <row r="17" spans="1:9" s="2" customFormat="1" ht="28.5" customHeight="1" x14ac:dyDescent="0.25">
      <c r="A17" s="292" t="s">
        <v>219</v>
      </c>
      <c r="B17" s="273">
        <v>4102</v>
      </c>
      <c r="C17" s="273">
        <v>3407</v>
      </c>
      <c r="D17" s="273">
        <v>616</v>
      </c>
      <c r="E17" s="273">
        <v>528</v>
      </c>
      <c r="F17" s="273">
        <v>1033</v>
      </c>
      <c r="G17" s="273">
        <v>1230</v>
      </c>
      <c r="H17" s="273">
        <v>1121</v>
      </c>
      <c r="I17" s="364"/>
    </row>
    <row r="18" spans="1:9" s="2" customFormat="1" ht="28.5" customHeight="1" x14ac:dyDescent="0.25">
      <c r="A18" s="303" t="s">
        <v>218</v>
      </c>
      <c r="B18" s="273">
        <v>1736</v>
      </c>
      <c r="C18" s="273">
        <v>1231</v>
      </c>
      <c r="D18" s="273">
        <v>212</v>
      </c>
      <c r="E18" s="273">
        <v>172</v>
      </c>
      <c r="F18" s="273">
        <v>365</v>
      </c>
      <c r="G18" s="273">
        <v>482</v>
      </c>
      <c r="H18" s="273">
        <v>385</v>
      </c>
      <c r="I18" s="364"/>
    </row>
    <row r="19" spans="1:9" s="2" customFormat="1" ht="28.5" customHeight="1" x14ac:dyDescent="0.25">
      <c r="A19" s="300" t="s">
        <v>217</v>
      </c>
      <c r="B19" s="273">
        <v>2051</v>
      </c>
      <c r="C19" s="273">
        <v>1992</v>
      </c>
      <c r="D19" s="273">
        <v>496</v>
      </c>
      <c r="E19" s="273">
        <v>372</v>
      </c>
      <c r="F19" s="273">
        <v>489</v>
      </c>
      <c r="G19" s="273">
        <v>635</v>
      </c>
      <c r="H19" s="273">
        <v>528</v>
      </c>
      <c r="I19" s="364"/>
    </row>
    <row r="20" spans="1:9" s="2" customFormat="1" ht="28.5" customHeight="1" x14ac:dyDescent="0.25">
      <c r="A20" s="292" t="s">
        <v>216</v>
      </c>
      <c r="B20" s="273">
        <v>1262</v>
      </c>
      <c r="C20" s="273">
        <v>1074</v>
      </c>
      <c r="D20" s="273">
        <v>258</v>
      </c>
      <c r="E20" s="273">
        <v>132</v>
      </c>
      <c r="F20" s="273">
        <v>302</v>
      </c>
      <c r="G20" s="273">
        <v>382</v>
      </c>
      <c r="H20" s="273">
        <f>111+158</f>
        <v>269</v>
      </c>
      <c r="I20" s="364"/>
    </row>
    <row r="21" spans="1:9" s="2" customFormat="1" ht="28.5" customHeight="1" x14ac:dyDescent="0.25">
      <c r="A21" s="292" t="s">
        <v>215</v>
      </c>
      <c r="B21" s="273">
        <v>659</v>
      </c>
      <c r="C21" s="273">
        <v>413</v>
      </c>
      <c r="D21" s="273">
        <v>120</v>
      </c>
      <c r="E21" s="273">
        <v>61</v>
      </c>
      <c r="F21" s="273">
        <v>83</v>
      </c>
      <c r="G21" s="273">
        <v>149</v>
      </c>
      <c r="H21" s="273">
        <v>149</v>
      </c>
      <c r="I21" s="364"/>
    </row>
    <row r="22" spans="1:9" s="2" customFormat="1" ht="28.5" customHeight="1" x14ac:dyDescent="0.25">
      <c r="A22" s="292" t="s">
        <v>214</v>
      </c>
      <c r="B22" s="273">
        <v>2012</v>
      </c>
      <c r="C22" s="273">
        <v>1791</v>
      </c>
      <c r="D22" s="273">
        <v>360</v>
      </c>
      <c r="E22" s="273">
        <v>396</v>
      </c>
      <c r="F22" s="273">
        <v>465</v>
      </c>
      <c r="G22" s="273">
        <v>570</v>
      </c>
      <c r="H22" s="273">
        <v>395</v>
      </c>
      <c r="I22" s="364"/>
    </row>
    <row r="23" spans="1:9" s="2" customFormat="1" ht="28.5" customHeight="1" x14ac:dyDescent="0.25">
      <c r="A23" s="292" t="s">
        <v>213</v>
      </c>
      <c r="B23" s="273">
        <v>564</v>
      </c>
      <c r="C23" s="273">
        <v>537</v>
      </c>
      <c r="D23" s="273">
        <v>127</v>
      </c>
      <c r="E23" s="273">
        <v>23</v>
      </c>
      <c r="F23" s="273">
        <v>73</v>
      </c>
      <c r="G23" s="273">
        <v>314</v>
      </c>
      <c r="H23" s="273">
        <v>169</v>
      </c>
      <c r="I23" s="364"/>
    </row>
    <row r="24" spans="1:9" s="2" customFormat="1" ht="28.5" customHeight="1" x14ac:dyDescent="0.25">
      <c r="A24" s="292" t="s">
        <v>195</v>
      </c>
      <c r="B24" s="273">
        <v>5544</v>
      </c>
      <c r="C24" s="273">
        <v>4453</v>
      </c>
      <c r="D24" s="273">
        <v>922</v>
      </c>
      <c r="E24" s="273">
        <v>701</v>
      </c>
      <c r="F24" s="273">
        <v>1126</v>
      </c>
      <c r="G24" s="273">
        <v>1704</v>
      </c>
      <c r="H24" s="273">
        <f>H15-SUM(H16:H23)</f>
        <v>1347</v>
      </c>
      <c r="I24" s="364"/>
    </row>
    <row r="25" spans="1:9" s="2" customFormat="1" ht="28.5" customHeight="1" x14ac:dyDescent="0.25">
      <c r="A25" s="304" t="s">
        <v>212</v>
      </c>
      <c r="B25" s="305">
        <v>587</v>
      </c>
      <c r="C25" s="305">
        <v>590</v>
      </c>
      <c r="D25" s="305">
        <v>97</v>
      </c>
      <c r="E25" s="305">
        <v>49</v>
      </c>
      <c r="F25" s="305">
        <v>258</v>
      </c>
      <c r="G25" s="305">
        <v>186</v>
      </c>
      <c r="H25" s="305">
        <v>208</v>
      </c>
      <c r="I25" s="364"/>
    </row>
    <row r="26" spans="1:9" ht="18" customHeight="1" x14ac:dyDescent="0.2">
      <c r="A26" s="234" t="s">
        <v>379</v>
      </c>
      <c r="B26" s="261"/>
      <c r="C26" s="80"/>
      <c r="I26" s="364"/>
    </row>
  </sheetData>
  <mergeCells count="7">
    <mergeCell ref="I1:I26"/>
    <mergeCell ref="A3:A4"/>
    <mergeCell ref="D3:G3"/>
    <mergeCell ref="A1:G1"/>
    <mergeCell ref="C3:C4"/>
    <mergeCell ref="A2:H2"/>
    <mergeCell ref="B3:B4"/>
  </mergeCells>
  <printOptions horizontalCentered="1"/>
  <pageMargins left="0.25" right="0.25" top="0.5" bottom="0.5" header="0" footer="0"/>
  <pageSetup paperSize="9"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zoomScaleNormal="100" workbookViewId="0">
      <selection sqref="A1:H1"/>
    </sheetView>
  </sheetViews>
  <sheetFormatPr defaultRowHeight="12.75" x14ac:dyDescent="0.2"/>
  <cols>
    <col min="1" max="1" width="43" style="3" customWidth="1"/>
    <col min="2" max="2" width="12.28515625" style="3" customWidth="1"/>
    <col min="3" max="8" width="17.7109375" style="3" customWidth="1"/>
    <col min="9" max="9" width="6.7109375" style="44" customWidth="1"/>
    <col min="10" max="16384" width="9.140625" style="3"/>
  </cols>
  <sheetData>
    <row r="1" spans="1:9" ht="18" customHeight="1" x14ac:dyDescent="0.25">
      <c r="A1" s="377" t="s">
        <v>400</v>
      </c>
      <c r="B1" s="377"/>
      <c r="C1" s="377"/>
      <c r="D1" s="377"/>
      <c r="E1" s="377"/>
      <c r="F1" s="377"/>
      <c r="G1" s="377"/>
      <c r="H1" s="377"/>
      <c r="I1" s="364">
        <v>26</v>
      </c>
    </row>
    <row r="2" spans="1:9" ht="18" customHeight="1" x14ac:dyDescent="0.2">
      <c r="A2" s="371" t="s">
        <v>193</v>
      </c>
      <c r="B2" s="371"/>
      <c r="C2" s="371"/>
      <c r="D2" s="371"/>
      <c r="E2" s="371"/>
      <c r="F2" s="371"/>
      <c r="G2" s="371"/>
      <c r="H2" s="371"/>
      <c r="I2" s="364"/>
    </row>
    <row r="3" spans="1:9" ht="14.25" customHeight="1" x14ac:dyDescent="0.2">
      <c r="A3" s="406" t="s">
        <v>372</v>
      </c>
      <c r="B3" s="369">
        <v>2019</v>
      </c>
      <c r="C3" s="369" t="s">
        <v>292</v>
      </c>
      <c r="D3" s="365" t="s">
        <v>292</v>
      </c>
      <c r="E3" s="366"/>
      <c r="F3" s="366"/>
      <c r="G3" s="367"/>
      <c r="H3" s="232" t="s">
        <v>359</v>
      </c>
      <c r="I3" s="364"/>
    </row>
    <row r="4" spans="1:9" ht="14.25" customHeight="1" x14ac:dyDescent="0.2">
      <c r="A4" s="407"/>
      <c r="B4" s="370"/>
      <c r="C4" s="370"/>
      <c r="D4" s="7" t="s">
        <v>295</v>
      </c>
      <c r="E4" s="7" t="s">
        <v>300</v>
      </c>
      <c r="F4" s="7" t="s">
        <v>301</v>
      </c>
      <c r="G4" s="7" t="s">
        <v>302</v>
      </c>
      <c r="H4" s="7" t="s">
        <v>295</v>
      </c>
      <c r="I4" s="364"/>
    </row>
    <row r="5" spans="1:9" ht="14.25" customHeight="1" x14ac:dyDescent="0.2">
      <c r="A5" s="72" t="s">
        <v>112</v>
      </c>
      <c r="B5" s="38"/>
      <c r="C5" s="38"/>
      <c r="D5" s="38"/>
      <c r="E5" s="38"/>
      <c r="F5" s="38"/>
      <c r="G5" s="38"/>
      <c r="H5" s="38"/>
      <c r="I5" s="364"/>
    </row>
    <row r="6" spans="1:9" ht="14.25" customHeight="1" x14ac:dyDescent="0.2">
      <c r="A6" s="62" t="s">
        <v>113</v>
      </c>
      <c r="B6" s="113">
        <v>54</v>
      </c>
      <c r="C6" s="113">
        <v>65</v>
      </c>
      <c r="D6" s="113">
        <v>15</v>
      </c>
      <c r="E6" s="113">
        <v>24</v>
      </c>
      <c r="F6" s="113">
        <v>14</v>
      </c>
      <c r="G6" s="113">
        <v>12</v>
      </c>
      <c r="H6" s="113">
        <v>12</v>
      </c>
      <c r="I6" s="364"/>
    </row>
    <row r="7" spans="1:9" ht="14.25" customHeight="1" x14ac:dyDescent="0.2">
      <c r="A7" s="62" t="s">
        <v>299</v>
      </c>
      <c r="B7" s="113">
        <v>1740</v>
      </c>
      <c r="C7" s="113">
        <v>2155</v>
      </c>
      <c r="D7" s="113">
        <v>458</v>
      </c>
      <c r="E7" s="113">
        <v>837</v>
      </c>
      <c r="F7" s="113">
        <v>457</v>
      </c>
      <c r="G7" s="113">
        <v>403</v>
      </c>
      <c r="H7" s="113">
        <f>'Table 10'!H11</f>
        <v>351</v>
      </c>
      <c r="I7" s="364"/>
    </row>
    <row r="8" spans="1:9" ht="14.25" customHeight="1" x14ac:dyDescent="0.2">
      <c r="A8" s="18" t="s">
        <v>114</v>
      </c>
      <c r="B8" s="113"/>
      <c r="C8" s="113"/>
      <c r="D8" s="113"/>
      <c r="E8" s="113"/>
      <c r="F8" s="113"/>
      <c r="G8" s="113"/>
      <c r="H8" s="113"/>
      <c r="I8" s="364"/>
    </row>
    <row r="9" spans="1:9" ht="14.25" customHeight="1" x14ac:dyDescent="0.2">
      <c r="A9" s="62" t="s">
        <v>115</v>
      </c>
      <c r="B9" s="113">
        <v>154</v>
      </c>
      <c r="C9" s="113">
        <v>125</v>
      </c>
      <c r="D9" s="113">
        <v>31</v>
      </c>
      <c r="E9" s="113">
        <v>32</v>
      </c>
      <c r="F9" s="113">
        <v>31</v>
      </c>
      <c r="G9" s="113">
        <v>31</v>
      </c>
      <c r="H9" s="113">
        <v>63</v>
      </c>
      <c r="I9" s="364"/>
    </row>
    <row r="10" spans="1:9" ht="14.25" customHeight="1" x14ac:dyDescent="0.2">
      <c r="A10" s="62" t="s">
        <v>299</v>
      </c>
      <c r="B10" s="113">
        <v>1602</v>
      </c>
      <c r="C10" s="113">
        <v>1276</v>
      </c>
      <c r="D10" s="113">
        <v>307</v>
      </c>
      <c r="E10" s="113">
        <v>323</v>
      </c>
      <c r="F10" s="113">
        <v>340</v>
      </c>
      <c r="G10" s="113">
        <v>306</v>
      </c>
      <c r="H10" s="113">
        <f>'Table 10'!H10</f>
        <v>793</v>
      </c>
      <c r="I10" s="364"/>
    </row>
    <row r="11" spans="1:9" ht="14.25" customHeight="1" x14ac:dyDescent="0.2">
      <c r="A11" s="18" t="s">
        <v>116</v>
      </c>
      <c r="B11" s="113"/>
      <c r="C11" s="113"/>
      <c r="D11" s="113"/>
      <c r="E11" s="113"/>
      <c r="F11" s="113"/>
      <c r="G11" s="113"/>
      <c r="H11" s="113"/>
      <c r="I11" s="364"/>
    </row>
    <row r="12" spans="1:9" ht="14.25" customHeight="1" x14ac:dyDescent="0.2">
      <c r="A12" s="62" t="s">
        <v>115</v>
      </c>
      <c r="B12" s="113">
        <v>162</v>
      </c>
      <c r="C12" s="113">
        <v>138</v>
      </c>
      <c r="D12" s="113">
        <v>36</v>
      </c>
      <c r="E12" s="113">
        <v>26</v>
      </c>
      <c r="F12" s="113">
        <v>41</v>
      </c>
      <c r="G12" s="113">
        <v>35</v>
      </c>
      <c r="H12" s="113">
        <v>33</v>
      </c>
      <c r="I12" s="364"/>
    </row>
    <row r="13" spans="1:9" ht="14.25" customHeight="1" x14ac:dyDescent="0.2">
      <c r="A13" s="62" t="s">
        <v>299</v>
      </c>
      <c r="B13" s="113">
        <v>9989</v>
      </c>
      <c r="C13" s="113">
        <v>9387</v>
      </c>
      <c r="D13" s="113">
        <v>2119</v>
      </c>
      <c r="E13" s="113">
        <v>1968</v>
      </c>
      <c r="F13" s="113">
        <v>2858</v>
      </c>
      <c r="G13" s="113">
        <v>2442</v>
      </c>
      <c r="H13" s="113">
        <f>'Table 10'!H9</f>
        <v>2362</v>
      </c>
      <c r="I13" s="364"/>
    </row>
    <row r="14" spans="1:9" ht="14.25" customHeight="1" x14ac:dyDescent="0.2">
      <c r="A14" s="18" t="s">
        <v>291</v>
      </c>
      <c r="B14" s="113"/>
      <c r="C14" s="113"/>
      <c r="D14" s="113"/>
      <c r="E14" s="113"/>
      <c r="F14" s="113"/>
      <c r="G14" s="113"/>
      <c r="H14" s="113"/>
      <c r="I14" s="364"/>
    </row>
    <row r="15" spans="1:9" ht="14.25" customHeight="1" x14ac:dyDescent="0.2">
      <c r="A15" s="62" t="s">
        <v>115</v>
      </c>
      <c r="B15" s="113">
        <v>27</v>
      </c>
      <c r="C15" s="113">
        <v>28</v>
      </c>
      <c r="D15" s="113">
        <v>6</v>
      </c>
      <c r="E15" s="113">
        <v>8</v>
      </c>
      <c r="F15" s="113">
        <v>6</v>
      </c>
      <c r="G15" s="113">
        <v>8</v>
      </c>
      <c r="H15" s="113">
        <v>6</v>
      </c>
      <c r="I15" s="364"/>
    </row>
    <row r="16" spans="1:9" ht="14.25" customHeight="1" x14ac:dyDescent="0.2">
      <c r="A16" s="62" t="s">
        <v>299</v>
      </c>
      <c r="B16" s="113">
        <v>3919</v>
      </c>
      <c r="C16" s="113">
        <v>4399</v>
      </c>
      <c r="D16" s="113">
        <v>980</v>
      </c>
      <c r="E16" s="113">
        <v>1162</v>
      </c>
      <c r="F16" s="113">
        <v>1038</v>
      </c>
      <c r="G16" s="113">
        <v>1219</v>
      </c>
      <c r="H16" s="113">
        <f>'Table 10'!H8</f>
        <v>968</v>
      </c>
      <c r="I16" s="364"/>
    </row>
    <row r="17" spans="1:9" ht="14.25" customHeight="1" x14ac:dyDescent="0.2">
      <c r="A17" s="18" t="s">
        <v>117</v>
      </c>
      <c r="B17" s="113"/>
      <c r="C17" s="113"/>
      <c r="D17" s="113"/>
      <c r="E17" s="113"/>
      <c r="F17" s="113"/>
      <c r="G17" s="113"/>
      <c r="H17" s="113"/>
      <c r="I17" s="364"/>
    </row>
    <row r="18" spans="1:9" ht="14.25" customHeight="1" x14ac:dyDescent="0.2">
      <c r="A18" s="62" t="s">
        <v>115</v>
      </c>
      <c r="B18" s="113">
        <v>19</v>
      </c>
      <c r="C18" s="113">
        <v>17</v>
      </c>
      <c r="D18" s="113">
        <v>4</v>
      </c>
      <c r="E18" s="113">
        <v>5</v>
      </c>
      <c r="F18" s="113">
        <v>4</v>
      </c>
      <c r="G18" s="113">
        <v>4</v>
      </c>
      <c r="H18" s="113">
        <v>3</v>
      </c>
      <c r="I18" s="364"/>
    </row>
    <row r="19" spans="1:9" ht="14.25" customHeight="1" x14ac:dyDescent="0.2">
      <c r="A19" s="62" t="s">
        <v>299</v>
      </c>
      <c r="B19" s="113">
        <v>3056</v>
      </c>
      <c r="C19" s="113">
        <v>2936</v>
      </c>
      <c r="D19" s="113">
        <v>667</v>
      </c>
      <c r="E19" s="113">
        <v>837</v>
      </c>
      <c r="F19" s="113">
        <v>671</v>
      </c>
      <c r="G19" s="113">
        <v>761</v>
      </c>
      <c r="H19" s="113">
        <f>'Table 10'!H7</f>
        <v>535</v>
      </c>
      <c r="I19" s="364"/>
    </row>
    <row r="20" spans="1:9" ht="14.25" customHeight="1" x14ac:dyDescent="0.2">
      <c r="A20" s="18" t="s">
        <v>118</v>
      </c>
      <c r="B20" s="113"/>
      <c r="C20" s="113"/>
      <c r="D20" s="113"/>
      <c r="E20" s="113"/>
      <c r="F20" s="113"/>
      <c r="G20" s="113"/>
      <c r="H20" s="113"/>
      <c r="I20" s="364"/>
    </row>
    <row r="21" spans="1:9" ht="14.25" customHeight="1" x14ac:dyDescent="0.2">
      <c r="A21" s="62" t="s">
        <v>115</v>
      </c>
      <c r="B21" s="113">
        <v>35</v>
      </c>
      <c r="C21" s="113">
        <v>37</v>
      </c>
      <c r="D21" s="113">
        <v>10</v>
      </c>
      <c r="E21" s="113">
        <v>13</v>
      </c>
      <c r="F21" s="113">
        <v>8</v>
      </c>
      <c r="G21" s="113">
        <v>6</v>
      </c>
      <c r="H21" s="113">
        <v>9</v>
      </c>
      <c r="I21" s="364"/>
    </row>
    <row r="22" spans="1:9" ht="14.25" customHeight="1" x14ac:dyDescent="0.2">
      <c r="A22" s="62" t="s">
        <v>299</v>
      </c>
      <c r="B22" s="113">
        <v>1126</v>
      </c>
      <c r="C22" s="113">
        <v>1309</v>
      </c>
      <c r="D22" s="113">
        <v>337</v>
      </c>
      <c r="E22" s="113">
        <v>449</v>
      </c>
      <c r="F22" s="113">
        <v>280</v>
      </c>
      <c r="G22" s="113">
        <v>243</v>
      </c>
      <c r="H22" s="113">
        <f>'Table 10 cont''d '!H6</f>
        <v>355</v>
      </c>
      <c r="I22" s="364"/>
    </row>
    <row r="23" spans="1:9" ht="14.25" customHeight="1" x14ac:dyDescent="0.2">
      <c r="A23" s="18" t="s">
        <v>119</v>
      </c>
      <c r="B23" s="113"/>
      <c r="C23" s="113"/>
      <c r="D23" s="113"/>
      <c r="E23" s="113"/>
      <c r="F23" s="113"/>
      <c r="G23" s="113"/>
      <c r="H23" s="113"/>
      <c r="I23" s="364"/>
    </row>
    <row r="24" spans="1:9" ht="14.25" customHeight="1" x14ac:dyDescent="0.2">
      <c r="A24" s="62" t="s">
        <v>120</v>
      </c>
      <c r="B24" s="100" t="s">
        <v>194</v>
      </c>
      <c r="C24" s="100" t="s">
        <v>194</v>
      </c>
      <c r="D24" s="100" t="s">
        <v>194</v>
      </c>
      <c r="E24" s="100" t="s">
        <v>194</v>
      </c>
      <c r="F24" s="100" t="s">
        <v>194</v>
      </c>
      <c r="G24" s="100" t="s">
        <v>194</v>
      </c>
      <c r="H24" s="100" t="s">
        <v>194</v>
      </c>
      <c r="I24" s="364"/>
    </row>
    <row r="25" spans="1:9" ht="14.25" customHeight="1" x14ac:dyDescent="0.2">
      <c r="A25" s="62" t="s">
        <v>299</v>
      </c>
      <c r="B25" s="113">
        <v>30645</v>
      </c>
      <c r="C25" s="113">
        <v>20876</v>
      </c>
      <c r="D25" s="113">
        <v>9295</v>
      </c>
      <c r="E25" s="113">
        <v>2865</v>
      </c>
      <c r="F25" s="113">
        <v>4053</v>
      </c>
      <c r="G25" s="113">
        <v>4663</v>
      </c>
      <c r="H25" s="113">
        <f>'Table 10'!H24</f>
        <v>6189</v>
      </c>
      <c r="I25" s="364"/>
    </row>
    <row r="26" spans="1:9" ht="14.25" customHeight="1" x14ac:dyDescent="0.2">
      <c r="A26" s="18" t="s">
        <v>121</v>
      </c>
      <c r="B26" s="113"/>
      <c r="C26" s="113"/>
      <c r="D26" s="113"/>
      <c r="E26" s="113"/>
      <c r="F26" s="113"/>
      <c r="G26" s="113"/>
      <c r="H26" s="113"/>
      <c r="I26" s="364"/>
    </row>
    <row r="27" spans="1:9" ht="14.25" customHeight="1" x14ac:dyDescent="0.2">
      <c r="A27" s="62" t="s">
        <v>115</v>
      </c>
      <c r="B27" s="113">
        <v>3</v>
      </c>
      <c r="C27" s="113">
        <v>5</v>
      </c>
      <c r="D27" s="113">
        <v>1</v>
      </c>
      <c r="E27" s="113">
        <v>1</v>
      </c>
      <c r="F27" s="113">
        <v>1</v>
      </c>
      <c r="G27" s="113">
        <v>2</v>
      </c>
      <c r="H27" s="113">
        <v>1</v>
      </c>
      <c r="I27" s="364"/>
    </row>
    <row r="28" spans="1:9" ht="14.25" customHeight="1" x14ac:dyDescent="0.2">
      <c r="A28" s="62" t="s">
        <v>299</v>
      </c>
      <c r="B28" s="113">
        <v>5375</v>
      </c>
      <c r="C28" s="113">
        <v>6091</v>
      </c>
      <c r="D28" s="113">
        <v>1434</v>
      </c>
      <c r="E28" s="113">
        <v>1307</v>
      </c>
      <c r="F28" s="113">
        <v>1716</v>
      </c>
      <c r="G28" s="113">
        <v>1634</v>
      </c>
      <c r="H28" s="113">
        <f>'Table 10 cont''d '!H10</f>
        <v>1225</v>
      </c>
      <c r="I28" s="364"/>
    </row>
    <row r="29" spans="1:9" ht="14.25" customHeight="1" x14ac:dyDescent="0.2">
      <c r="A29" s="18" t="s">
        <v>122</v>
      </c>
      <c r="B29" s="113"/>
      <c r="C29" s="113"/>
      <c r="D29" s="113"/>
      <c r="E29" s="113"/>
      <c r="F29" s="113"/>
      <c r="G29" s="113"/>
      <c r="H29" s="113"/>
      <c r="I29" s="364"/>
    </row>
    <row r="30" spans="1:9" ht="14.25" customHeight="1" x14ac:dyDescent="0.2">
      <c r="A30" s="62" t="s">
        <v>115</v>
      </c>
      <c r="B30" s="113">
        <v>7</v>
      </c>
      <c r="C30" s="113">
        <v>4</v>
      </c>
      <c r="D30" s="113">
        <v>1</v>
      </c>
      <c r="E30" s="113">
        <v>1</v>
      </c>
      <c r="F30" s="113">
        <v>1</v>
      </c>
      <c r="G30" s="113">
        <v>1</v>
      </c>
      <c r="H30" s="113">
        <v>1</v>
      </c>
      <c r="I30" s="364"/>
    </row>
    <row r="31" spans="1:9" ht="14.25" customHeight="1" x14ac:dyDescent="0.2">
      <c r="A31" s="62" t="s">
        <v>299</v>
      </c>
      <c r="B31" s="113">
        <v>2425</v>
      </c>
      <c r="C31" s="113">
        <v>1444</v>
      </c>
      <c r="D31" s="113">
        <v>465</v>
      </c>
      <c r="E31" s="113">
        <v>466</v>
      </c>
      <c r="F31" s="113">
        <v>211</v>
      </c>
      <c r="G31" s="113">
        <v>302</v>
      </c>
      <c r="H31" s="113">
        <f>'Table 10 cont''d '!H18</f>
        <v>239</v>
      </c>
      <c r="I31" s="364"/>
    </row>
    <row r="32" spans="1:9" ht="14.25" customHeight="1" x14ac:dyDescent="0.2">
      <c r="A32" s="18" t="s">
        <v>123</v>
      </c>
      <c r="B32" s="113"/>
      <c r="C32" s="113"/>
      <c r="D32" s="113"/>
      <c r="E32" s="113"/>
      <c r="F32" s="113"/>
      <c r="G32" s="113"/>
      <c r="H32" s="113"/>
      <c r="I32" s="364"/>
    </row>
    <row r="33" spans="1:9" ht="14.25" customHeight="1" x14ac:dyDescent="0.2">
      <c r="A33" s="62" t="s">
        <v>115</v>
      </c>
      <c r="B33" s="113">
        <v>871</v>
      </c>
      <c r="C33" s="113">
        <v>825</v>
      </c>
      <c r="D33" s="113">
        <v>210</v>
      </c>
      <c r="E33" s="113">
        <v>67</v>
      </c>
      <c r="F33" s="113">
        <v>279</v>
      </c>
      <c r="G33" s="113">
        <v>269</v>
      </c>
      <c r="H33" s="113">
        <v>203</v>
      </c>
      <c r="I33" s="364"/>
    </row>
    <row r="34" spans="1:9" ht="14.25" customHeight="1" x14ac:dyDescent="0.2">
      <c r="A34" s="62" t="s">
        <v>299</v>
      </c>
      <c r="B34" s="113">
        <v>1744</v>
      </c>
      <c r="C34" s="113">
        <v>1652</v>
      </c>
      <c r="D34" s="113">
        <v>421</v>
      </c>
      <c r="E34" s="113">
        <v>135</v>
      </c>
      <c r="F34" s="113">
        <v>558</v>
      </c>
      <c r="G34" s="113">
        <v>538</v>
      </c>
      <c r="H34" s="113">
        <f>'Table 10 cont''d '!H20</f>
        <v>410</v>
      </c>
      <c r="I34" s="364"/>
    </row>
    <row r="35" spans="1:9" ht="14.25" customHeight="1" x14ac:dyDescent="0.2">
      <c r="A35" s="18" t="s">
        <v>124</v>
      </c>
      <c r="B35" s="113"/>
      <c r="C35" s="113"/>
      <c r="D35" s="113"/>
      <c r="E35" s="113"/>
      <c r="F35" s="113"/>
      <c r="G35" s="113"/>
      <c r="H35" s="113"/>
      <c r="I35" s="364"/>
    </row>
    <row r="36" spans="1:9" ht="14.25" customHeight="1" x14ac:dyDescent="0.2">
      <c r="A36" s="62" t="s">
        <v>115</v>
      </c>
      <c r="B36" s="113">
        <v>144</v>
      </c>
      <c r="C36" s="113">
        <v>133</v>
      </c>
      <c r="D36" s="113">
        <v>34</v>
      </c>
      <c r="E36" s="113">
        <v>30</v>
      </c>
      <c r="F36" s="113">
        <v>30</v>
      </c>
      <c r="G36" s="113">
        <v>39</v>
      </c>
      <c r="H36" s="113">
        <v>37</v>
      </c>
      <c r="I36" s="364"/>
    </row>
    <row r="37" spans="1:9" ht="14.25" customHeight="1" x14ac:dyDescent="0.2">
      <c r="A37" s="62" t="s">
        <v>299</v>
      </c>
      <c r="B37" s="113">
        <v>4081</v>
      </c>
      <c r="C37" s="113">
        <v>3813</v>
      </c>
      <c r="D37" s="113">
        <v>949</v>
      </c>
      <c r="E37" s="113">
        <v>799</v>
      </c>
      <c r="F37" s="113">
        <v>991</v>
      </c>
      <c r="G37" s="113">
        <v>1074</v>
      </c>
      <c r="H37" s="113">
        <f>'Table 10 cont''d '!H22</f>
        <v>1031</v>
      </c>
      <c r="I37" s="364"/>
    </row>
    <row r="38" spans="1:9" ht="14.25" customHeight="1" x14ac:dyDescent="0.2">
      <c r="A38" s="73" t="s">
        <v>244</v>
      </c>
      <c r="B38" s="113"/>
      <c r="C38" s="113"/>
      <c r="D38" s="113"/>
      <c r="E38" s="113"/>
      <c r="F38" s="113"/>
      <c r="G38" s="113"/>
      <c r="H38" s="113"/>
      <c r="I38" s="364"/>
    </row>
    <row r="39" spans="1:9" ht="14.25" customHeight="1" x14ac:dyDescent="0.2">
      <c r="A39" s="74" t="s">
        <v>243</v>
      </c>
      <c r="B39" s="38"/>
      <c r="C39" s="38"/>
      <c r="D39" s="38"/>
      <c r="E39" s="38"/>
      <c r="F39" s="38"/>
      <c r="G39" s="113"/>
      <c r="H39" s="38"/>
      <c r="I39" s="364"/>
    </row>
    <row r="40" spans="1:9" ht="14.25" customHeight="1" x14ac:dyDescent="0.2">
      <c r="A40" s="62" t="s">
        <v>125</v>
      </c>
      <c r="B40" s="113">
        <v>19</v>
      </c>
      <c r="C40" s="113">
        <v>13</v>
      </c>
      <c r="D40" s="113">
        <v>4</v>
      </c>
      <c r="E40" s="113">
        <v>2</v>
      </c>
      <c r="F40" s="113">
        <v>3</v>
      </c>
      <c r="G40" s="113">
        <v>4</v>
      </c>
      <c r="H40" s="113">
        <v>4</v>
      </c>
      <c r="I40" s="364"/>
    </row>
    <row r="41" spans="1:9" ht="14.25" customHeight="1" x14ac:dyDescent="0.2">
      <c r="A41" s="75" t="s">
        <v>299</v>
      </c>
      <c r="B41" s="121">
        <v>8684</v>
      </c>
      <c r="C41" s="121">
        <v>6839</v>
      </c>
      <c r="D41" s="117">
        <v>1932</v>
      </c>
      <c r="E41" s="117">
        <v>1340</v>
      </c>
      <c r="F41" s="117">
        <v>1629</v>
      </c>
      <c r="G41" s="117">
        <v>1938</v>
      </c>
      <c r="H41" s="117">
        <v>2318</v>
      </c>
      <c r="I41" s="364"/>
    </row>
    <row r="42" spans="1:9" s="40" customFormat="1" ht="18" customHeight="1" x14ac:dyDescent="0.25">
      <c r="A42" s="234" t="s">
        <v>378</v>
      </c>
      <c r="B42" s="261"/>
      <c r="C42" s="80"/>
      <c r="D42" s="3"/>
      <c r="E42" s="3"/>
      <c r="F42" s="3"/>
      <c r="G42" s="3"/>
      <c r="H42" s="3"/>
      <c r="I42" s="364"/>
    </row>
    <row r="43" spans="1:9" ht="18" customHeight="1" x14ac:dyDescent="0.2">
      <c r="I43" s="364"/>
    </row>
    <row r="44" spans="1:9" ht="11.25" customHeight="1" x14ac:dyDescent="0.2"/>
  </sheetData>
  <mergeCells count="7">
    <mergeCell ref="I1:I43"/>
    <mergeCell ref="A3:A4"/>
    <mergeCell ref="D3:G3"/>
    <mergeCell ref="C3:C4"/>
    <mergeCell ref="A1:H1"/>
    <mergeCell ref="A2:H2"/>
    <mergeCell ref="B3:B4"/>
  </mergeCells>
  <printOptions horizontalCentered="1"/>
  <pageMargins left="0.25" right="0.25" top="0.5" bottom="0.5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6"/>
  <sheetViews>
    <sheetView zoomScaleNormal="100" workbookViewId="0">
      <selection sqref="A1:H1"/>
    </sheetView>
  </sheetViews>
  <sheetFormatPr defaultColWidth="8.85546875" defaultRowHeight="12.75" x14ac:dyDescent="0.2"/>
  <cols>
    <col min="1" max="1" width="34.28515625" style="3" customWidth="1"/>
    <col min="2" max="2" width="12" style="263" customWidth="1"/>
    <col min="3" max="7" width="16.28515625" style="103" customWidth="1"/>
    <col min="8" max="8" width="16.28515625" style="230" customWidth="1"/>
    <col min="9" max="9" width="6.7109375" style="3" customWidth="1"/>
    <col min="10" max="16384" width="8.85546875" style="3"/>
  </cols>
  <sheetData>
    <row r="1" spans="1:11" ht="18" customHeight="1" x14ac:dyDescent="0.25">
      <c r="A1" s="377" t="s">
        <v>109</v>
      </c>
      <c r="B1" s="377"/>
      <c r="C1" s="377"/>
      <c r="D1" s="377"/>
      <c r="E1" s="377"/>
      <c r="F1" s="377"/>
      <c r="G1" s="377"/>
      <c r="H1" s="377"/>
      <c r="I1" s="364">
        <v>9</v>
      </c>
    </row>
    <row r="2" spans="1:11" ht="18" customHeight="1" x14ac:dyDescent="0.2">
      <c r="A2" s="376" t="s">
        <v>384</v>
      </c>
      <c r="B2" s="376"/>
      <c r="C2" s="376"/>
      <c r="D2" s="376"/>
      <c r="E2" s="376"/>
      <c r="F2" s="376"/>
      <c r="G2" s="376"/>
      <c r="H2" s="229"/>
      <c r="I2" s="364"/>
    </row>
    <row r="3" spans="1:11" ht="18" customHeight="1" x14ac:dyDescent="0.2">
      <c r="A3" s="371" t="s">
        <v>191</v>
      </c>
      <c r="B3" s="371"/>
      <c r="C3" s="371"/>
      <c r="D3" s="371"/>
      <c r="E3" s="371"/>
      <c r="F3" s="371"/>
      <c r="G3" s="371"/>
      <c r="H3" s="371"/>
      <c r="I3" s="364"/>
    </row>
    <row r="4" spans="1:11" ht="30.75" customHeight="1" x14ac:dyDescent="0.2">
      <c r="A4" s="373"/>
      <c r="B4" s="369">
        <v>2019</v>
      </c>
      <c r="C4" s="369" t="s">
        <v>292</v>
      </c>
      <c r="D4" s="375" t="s">
        <v>292</v>
      </c>
      <c r="E4" s="375"/>
      <c r="F4" s="375"/>
      <c r="G4" s="375"/>
      <c r="H4" s="227" t="s">
        <v>359</v>
      </c>
      <c r="I4" s="364"/>
    </row>
    <row r="5" spans="1:11" ht="30.75" customHeight="1" x14ac:dyDescent="0.2">
      <c r="A5" s="374"/>
      <c r="B5" s="370"/>
      <c r="C5" s="370"/>
      <c r="D5" s="7" t="s">
        <v>295</v>
      </c>
      <c r="E5" s="7" t="s">
        <v>300</v>
      </c>
      <c r="F5" s="7" t="s">
        <v>301</v>
      </c>
      <c r="G5" s="7" t="s">
        <v>302</v>
      </c>
      <c r="H5" s="7" t="s">
        <v>295</v>
      </c>
      <c r="I5" s="364"/>
    </row>
    <row r="6" spans="1:11" ht="24.6" customHeight="1" x14ac:dyDescent="0.2">
      <c r="A6" s="99" t="s">
        <v>100</v>
      </c>
      <c r="B6" s="67"/>
      <c r="C6" s="67"/>
      <c r="D6" s="99"/>
      <c r="E6" s="99"/>
      <c r="F6" s="99"/>
      <c r="G6" s="99"/>
      <c r="H6" s="231"/>
      <c r="I6" s="364"/>
    </row>
    <row r="7" spans="1:11" ht="24.6" customHeight="1" x14ac:dyDescent="0.2">
      <c r="A7" s="38"/>
      <c r="B7" s="67"/>
      <c r="C7" s="67"/>
      <c r="D7" s="99"/>
      <c r="E7" s="99"/>
      <c r="F7" s="99"/>
      <c r="G7" s="99"/>
      <c r="H7" s="231"/>
      <c r="I7" s="364"/>
    </row>
    <row r="8" spans="1:11" ht="24.6" customHeight="1" x14ac:dyDescent="0.2">
      <c r="A8" s="124" t="s">
        <v>101</v>
      </c>
      <c r="B8" s="126">
        <v>9653</v>
      </c>
      <c r="C8" s="126">
        <v>6922</v>
      </c>
      <c r="D8" s="101">
        <v>1715</v>
      </c>
      <c r="E8" s="101">
        <v>1271</v>
      </c>
      <c r="F8" s="101">
        <v>2260</v>
      </c>
      <c r="G8" s="101">
        <v>1676</v>
      </c>
      <c r="H8" s="101">
        <v>2465</v>
      </c>
      <c r="I8" s="364"/>
    </row>
    <row r="9" spans="1:11" ht="24.6" customHeight="1" x14ac:dyDescent="0.2">
      <c r="A9" s="124" t="s">
        <v>67</v>
      </c>
      <c r="B9" s="126">
        <v>177995</v>
      </c>
      <c r="C9" s="126">
        <v>64237</v>
      </c>
      <c r="D9" s="101">
        <v>21349</v>
      </c>
      <c r="E9" s="101">
        <v>13247</v>
      </c>
      <c r="F9" s="101">
        <v>17304</v>
      </c>
      <c r="G9" s="101">
        <v>12337</v>
      </c>
      <c r="H9" s="101">
        <v>16791</v>
      </c>
      <c r="I9" s="364"/>
      <c r="J9" s="133"/>
      <c r="K9" s="133"/>
    </row>
    <row r="10" spans="1:11" ht="24.6" customHeight="1" x14ac:dyDescent="0.2">
      <c r="A10" s="38"/>
      <c r="B10" s="102"/>
      <c r="C10" s="102"/>
      <c r="D10" s="99"/>
      <c r="E10" s="99"/>
      <c r="F10" s="99"/>
      <c r="G10" s="124"/>
      <c r="H10" s="124"/>
      <c r="I10" s="364"/>
      <c r="J10" s="132"/>
      <c r="K10" s="132"/>
    </row>
    <row r="11" spans="1:11" ht="24.6" customHeight="1" x14ac:dyDescent="0.2">
      <c r="A11" s="20" t="s">
        <v>71</v>
      </c>
      <c r="B11" s="259"/>
      <c r="C11" s="20"/>
      <c r="D11" s="20"/>
      <c r="E11" s="20"/>
      <c r="F11" s="20"/>
      <c r="G11" s="172"/>
      <c r="H11" s="172"/>
      <c r="I11" s="364"/>
    </row>
    <row r="12" spans="1:11" ht="24.6" customHeight="1" x14ac:dyDescent="0.2">
      <c r="A12" s="38"/>
      <c r="B12" s="264"/>
      <c r="C12" s="99"/>
      <c r="D12" s="99"/>
      <c r="E12" s="99"/>
      <c r="F12" s="99"/>
      <c r="G12" s="124"/>
      <c r="H12" s="124"/>
      <c r="I12" s="364"/>
    </row>
    <row r="13" spans="1:11" ht="24.6" customHeight="1" x14ac:dyDescent="0.2">
      <c r="A13" s="124" t="s">
        <v>102</v>
      </c>
      <c r="B13" s="126">
        <v>10501</v>
      </c>
      <c r="C13" s="126">
        <v>8778</v>
      </c>
      <c r="D13" s="101">
        <v>2666</v>
      </c>
      <c r="E13" s="101">
        <v>1793</v>
      </c>
      <c r="F13" s="101">
        <v>2110</v>
      </c>
      <c r="G13" s="101">
        <v>2209</v>
      </c>
      <c r="H13" s="101">
        <v>2065</v>
      </c>
      <c r="I13" s="364"/>
    </row>
    <row r="14" spans="1:11" ht="24.6" customHeight="1" x14ac:dyDescent="0.2">
      <c r="A14" s="124" t="s">
        <v>67</v>
      </c>
      <c r="B14" s="126">
        <v>128607</v>
      </c>
      <c r="C14" s="126">
        <v>88356</v>
      </c>
      <c r="D14" s="101">
        <v>32595</v>
      </c>
      <c r="E14" s="101">
        <v>15638</v>
      </c>
      <c r="F14" s="101">
        <v>20330</v>
      </c>
      <c r="G14" s="101">
        <v>19793</v>
      </c>
      <c r="H14" s="101">
        <v>13469</v>
      </c>
      <c r="I14" s="364"/>
    </row>
    <row r="15" spans="1:11" ht="24.6" customHeight="1" x14ac:dyDescent="0.2">
      <c r="A15" s="19"/>
      <c r="B15" s="260"/>
      <c r="C15" s="86"/>
      <c r="D15" s="86"/>
      <c r="E15" s="86"/>
      <c r="F15" s="86"/>
      <c r="G15" s="86"/>
      <c r="H15" s="228"/>
      <c r="I15" s="364"/>
    </row>
    <row r="16" spans="1:11" ht="18" customHeight="1" x14ac:dyDescent="0.2">
      <c r="A16" s="368" t="s">
        <v>377</v>
      </c>
      <c r="B16" s="368"/>
      <c r="C16" s="368"/>
      <c r="D16" s="80"/>
      <c r="E16" s="80"/>
      <c r="F16" s="80"/>
      <c r="G16" s="80"/>
      <c r="H16" s="80"/>
      <c r="I16" s="364"/>
    </row>
  </sheetData>
  <mergeCells count="9">
    <mergeCell ref="C4:C5"/>
    <mergeCell ref="I1:I16"/>
    <mergeCell ref="A16:C16"/>
    <mergeCell ref="A4:A5"/>
    <mergeCell ref="D4:G4"/>
    <mergeCell ref="A2:G2"/>
    <mergeCell ref="A1:H1"/>
    <mergeCell ref="A3:H3"/>
    <mergeCell ref="B4:B5"/>
  </mergeCells>
  <printOptions horizontalCentered="1"/>
  <pageMargins left="0.25" right="0.25" top="1" bottom="1" header="0" footer="0"/>
  <pageSetup paperSize="9" scale="9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Normal="100" workbookViewId="0">
      <selection sqref="A1:H1"/>
    </sheetView>
  </sheetViews>
  <sheetFormatPr defaultRowHeight="15" x14ac:dyDescent="0.25"/>
  <cols>
    <col min="1" max="1" width="52.28515625" style="40" customWidth="1"/>
    <col min="2" max="2" width="12.42578125" style="40" customWidth="1"/>
    <col min="3" max="8" width="19.7109375" style="40" customWidth="1"/>
    <col min="9" max="9" width="6.7109375" style="40" customWidth="1"/>
    <col min="10" max="10" width="8.28515625" style="40" bestFit="1" customWidth="1"/>
    <col min="11" max="16384" width="9.140625" style="40"/>
  </cols>
  <sheetData>
    <row r="1" spans="1:16" ht="18" customHeight="1" x14ac:dyDescent="0.25">
      <c r="A1" s="408" t="s">
        <v>401</v>
      </c>
      <c r="B1" s="408"/>
      <c r="C1" s="408"/>
      <c r="D1" s="408"/>
      <c r="E1" s="408"/>
      <c r="F1" s="408"/>
      <c r="G1" s="408"/>
      <c r="H1" s="408"/>
      <c r="I1" s="364">
        <v>27</v>
      </c>
      <c r="J1" s="134"/>
    </row>
    <row r="2" spans="1:16" ht="18" customHeight="1" x14ac:dyDescent="0.25">
      <c r="A2" s="371" t="s">
        <v>193</v>
      </c>
      <c r="B2" s="371"/>
      <c r="C2" s="371"/>
      <c r="D2" s="371"/>
      <c r="E2" s="371"/>
      <c r="F2" s="371"/>
      <c r="G2" s="371"/>
      <c r="H2" s="371"/>
      <c r="I2" s="364"/>
      <c r="J2" s="134"/>
    </row>
    <row r="3" spans="1:16" ht="27" customHeight="1" x14ac:dyDescent="0.25">
      <c r="A3" s="381" t="s">
        <v>48</v>
      </c>
      <c r="B3" s="381">
        <v>2019</v>
      </c>
      <c r="C3" s="381" t="s">
        <v>407</v>
      </c>
      <c r="D3" s="404" t="s">
        <v>407</v>
      </c>
      <c r="E3" s="404"/>
      <c r="F3" s="404"/>
      <c r="G3" s="404"/>
      <c r="H3" s="282" t="s">
        <v>408</v>
      </c>
      <c r="I3" s="364"/>
      <c r="J3" s="312"/>
    </row>
    <row r="4" spans="1:16" ht="27" customHeight="1" x14ac:dyDescent="0.25">
      <c r="A4" s="382"/>
      <c r="B4" s="382"/>
      <c r="C4" s="382"/>
      <c r="D4" s="283" t="s">
        <v>409</v>
      </c>
      <c r="E4" s="283" t="s">
        <v>410</v>
      </c>
      <c r="F4" s="283" t="s">
        <v>411</v>
      </c>
      <c r="G4" s="283" t="s">
        <v>412</v>
      </c>
      <c r="H4" s="283" t="s">
        <v>409</v>
      </c>
      <c r="I4" s="364"/>
      <c r="J4" s="312"/>
    </row>
    <row r="5" spans="1:16" s="41" customFormat="1" ht="30" customHeight="1" x14ac:dyDescent="0.2">
      <c r="A5" s="289" t="s">
        <v>126</v>
      </c>
      <c r="B5" s="313">
        <v>9653</v>
      </c>
      <c r="C5" s="313">
        <v>6922</v>
      </c>
      <c r="D5" s="313">
        <v>1715</v>
      </c>
      <c r="E5" s="313">
        <v>1271</v>
      </c>
      <c r="F5" s="313">
        <v>2260</v>
      </c>
      <c r="G5" s="313">
        <v>1676</v>
      </c>
      <c r="H5" s="313">
        <f>'Table 2'!H8</f>
        <v>2465</v>
      </c>
      <c r="I5" s="364"/>
      <c r="J5" s="149"/>
      <c r="K5" s="149"/>
      <c r="L5" s="149">
        <f>SUM(D5:G5)</f>
        <v>6922</v>
      </c>
      <c r="M5" s="149">
        <f>C5-L5</f>
        <v>0</v>
      </c>
      <c r="N5" s="149"/>
      <c r="O5" s="149"/>
      <c r="P5" s="149"/>
    </row>
    <row r="6" spans="1:16" ht="30" customHeight="1" x14ac:dyDescent="0.25">
      <c r="A6" s="266" t="s">
        <v>27</v>
      </c>
      <c r="B6" s="271">
        <v>2792</v>
      </c>
      <c r="C6" s="271">
        <v>2314</v>
      </c>
      <c r="D6" s="271">
        <v>660</v>
      </c>
      <c r="E6" s="271">
        <v>537</v>
      </c>
      <c r="F6" s="271">
        <v>801</v>
      </c>
      <c r="G6" s="271">
        <v>316</v>
      </c>
      <c r="H6" s="271">
        <v>342</v>
      </c>
      <c r="I6" s="364"/>
      <c r="J6" s="149"/>
      <c r="L6" s="149">
        <f t="shared" ref="L6:L23" si="0">SUM(D6:G6)</f>
        <v>2314</v>
      </c>
      <c r="M6" s="149">
        <f t="shared" ref="M6:M23" si="1">C6-L6</f>
        <v>0</v>
      </c>
    </row>
    <row r="7" spans="1:16" ht="30" customHeight="1" x14ac:dyDescent="0.25">
      <c r="A7" s="314" t="s">
        <v>75</v>
      </c>
      <c r="B7" s="315"/>
      <c r="C7" s="315"/>
      <c r="D7" s="315"/>
      <c r="E7" s="315"/>
      <c r="F7" s="315"/>
      <c r="G7" s="315"/>
      <c r="H7" s="315"/>
      <c r="I7" s="364"/>
      <c r="J7" s="149"/>
      <c r="L7" s="149">
        <f t="shared" si="0"/>
        <v>0</v>
      </c>
      <c r="M7" s="149">
        <f t="shared" si="1"/>
        <v>0</v>
      </c>
    </row>
    <row r="8" spans="1:16" ht="30" customHeight="1" x14ac:dyDescent="0.25">
      <c r="A8" s="316" t="s">
        <v>84</v>
      </c>
      <c r="B8" s="315"/>
      <c r="C8" s="315"/>
      <c r="D8" s="315"/>
      <c r="E8" s="315"/>
      <c r="F8" s="315"/>
      <c r="G8" s="315"/>
      <c r="H8" s="315"/>
      <c r="I8" s="364"/>
      <c r="J8" s="149"/>
      <c r="L8" s="149">
        <f t="shared" si="0"/>
        <v>0</v>
      </c>
      <c r="M8" s="149">
        <f t="shared" si="1"/>
        <v>0</v>
      </c>
    </row>
    <row r="9" spans="1:16" ht="30" customHeight="1" x14ac:dyDescent="0.25">
      <c r="A9" s="316" t="s">
        <v>51</v>
      </c>
      <c r="B9" s="273">
        <v>42937</v>
      </c>
      <c r="C9" s="273">
        <v>40800</v>
      </c>
      <c r="D9" s="273">
        <v>13297</v>
      </c>
      <c r="E9" s="273">
        <v>7756</v>
      </c>
      <c r="F9" s="273">
        <v>14916</v>
      </c>
      <c r="G9" s="273">
        <v>4831</v>
      </c>
      <c r="H9" s="273">
        <v>5566</v>
      </c>
      <c r="I9" s="364"/>
      <c r="J9" s="149"/>
      <c r="L9" s="149">
        <f t="shared" si="0"/>
        <v>40800</v>
      </c>
      <c r="M9" s="149">
        <f t="shared" si="1"/>
        <v>0</v>
      </c>
    </row>
    <row r="10" spans="1:16" ht="30" customHeight="1" x14ac:dyDescent="0.25">
      <c r="A10" s="316" t="s">
        <v>308</v>
      </c>
      <c r="B10" s="273">
        <v>2141</v>
      </c>
      <c r="C10" s="273">
        <v>2141</v>
      </c>
      <c r="D10" s="273">
        <v>600</v>
      </c>
      <c r="E10" s="273">
        <v>496</v>
      </c>
      <c r="F10" s="273">
        <v>784</v>
      </c>
      <c r="G10" s="273">
        <v>261</v>
      </c>
      <c r="H10" s="273">
        <v>329</v>
      </c>
      <c r="I10" s="364"/>
      <c r="J10" s="149"/>
      <c r="L10" s="149">
        <f t="shared" si="0"/>
        <v>2141</v>
      </c>
      <c r="M10" s="149">
        <f t="shared" si="1"/>
        <v>0</v>
      </c>
    </row>
    <row r="11" spans="1:16" s="41" customFormat="1" ht="30" customHeight="1" x14ac:dyDescent="0.2">
      <c r="A11" s="266" t="s">
        <v>31</v>
      </c>
      <c r="B11" s="271">
        <v>220</v>
      </c>
      <c r="C11" s="271">
        <v>217</v>
      </c>
      <c r="D11" s="271">
        <v>92</v>
      </c>
      <c r="E11" s="271">
        <v>38</v>
      </c>
      <c r="F11" s="271">
        <v>32</v>
      </c>
      <c r="G11" s="271">
        <v>55</v>
      </c>
      <c r="H11" s="271">
        <v>85</v>
      </c>
      <c r="I11" s="364"/>
      <c r="J11" s="149"/>
      <c r="L11" s="149">
        <f t="shared" si="0"/>
        <v>217</v>
      </c>
      <c r="M11" s="149">
        <f t="shared" si="1"/>
        <v>0</v>
      </c>
    </row>
    <row r="12" spans="1:16" s="41" customFormat="1" ht="30" customHeight="1" x14ac:dyDescent="0.2">
      <c r="A12" s="317" t="s">
        <v>52</v>
      </c>
      <c r="B12" s="271">
        <v>582</v>
      </c>
      <c r="C12" s="271">
        <v>518</v>
      </c>
      <c r="D12" s="271">
        <v>163</v>
      </c>
      <c r="E12" s="271">
        <v>122</v>
      </c>
      <c r="F12" s="271">
        <v>143</v>
      </c>
      <c r="G12" s="271">
        <v>90</v>
      </c>
      <c r="H12" s="271">
        <v>87</v>
      </c>
      <c r="I12" s="364"/>
      <c r="J12" s="149"/>
      <c r="L12" s="149">
        <f t="shared" si="0"/>
        <v>518</v>
      </c>
      <c r="M12" s="149">
        <f t="shared" si="1"/>
        <v>0</v>
      </c>
    </row>
    <row r="13" spans="1:16" s="41" customFormat="1" ht="30" customHeight="1" x14ac:dyDescent="0.2">
      <c r="A13" s="318" t="s">
        <v>316</v>
      </c>
      <c r="B13" s="271">
        <v>1615</v>
      </c>
      <c r="C13" s="271">
        <v>21</v>
      </c>
      <c r="D13" s="271">
        <v>4</v>
      </c>
      <c r="E13" s="271">
        <v>12</v>
      </c>
      <c r="F13" s="271">
        <v>1</v>
      </c>
      <c r="G13" s="271">
        <v>4</v>
      </c>
      <c r="H13" s="271">
        <v>1</v>
      </c>
      <c r="I13" s="364"/>
      <c r="J13" s="149"/>
      <c r="L13" s="149">
        <f t="shared" si="0"/>
        <v>21</v>
      </c>
      <c r="M13" s="149">
        <f t="shared" si="1"/>
        <v>0</v>
      </c>
    </row>
    <row r="14" spans="1:16" s="41" customFormat="1" ht="30" customHeight="1" x14ac:dyDescent="0.2">
      <c r="A14" s="318" t="s">
        <v>54</v>
      </c>
      <c r="B14" s="271">
        <v>49</v>
      </c>
      <c r="C14" s="271">
        <v>34</v>
      </c>
      <c r="D14" s="319">
        <v>0</v>
      </c>
      <c r="E14" s="319">
        <v>0</v>
      </c>
      <c r="F14" s="271">
        <v>34</v>
      </c>
      <c r="G14" s="319">
        <v>0</v>
      </c>
      <c r="H14" s="319">
        <v>0</v>
      </c>
      <c r="I14" s="364"/>
      <c r="J14" s="149"/>
      <c r="L14" s="149">
        <f t="shared" si="0"/>
        <v>34</v>
      </c>
      <c r="M14" s="149">
        <f t="shared" si="1"/>
        <v>0</v>
      </c>
    </row>
    <row r="15" spans="1:16" s="41" customFormat="1" ht="30" customHeight="1" x14ac:dyDescent="0.2">
      <c r="A15" s="318" t="s">
        <v>258</v>
      </c>
      <c r="B15" s="271">
        <v>1693</v>
      </c>
      <c r="C15" s="271">
        <v>1274</v>
      </c>
      <c r="D15" s="271">
        <v>335</v>
      </c>
      <c r="E15" s="271">
        <v>302</v>
      </c>
      <c r="F15" s="271">
        <v>329</v>
      </c>
      <c r="G15" s="271">
        <v>308</v>
      </c>
      <c r="H15" s="271">
        <v>391</v>
      </c>
      <c r="I15" s="364"/>
      <c r="J15" s="149"/>
      <c r="L15" s="149">
        <f t="shared" si="0"/>
        <v>1274</v>
      </c>
      <c r="M15" s="149">
        <f t="shared" si="1"/>
        <v>0</v>
      </c>
    </row>
    <row r="16" spans="1:16" ht="30" customHeight="1" x14ac:dyDescent="0.25">
      <c r="A16" s="318" t="s">
        <v>317</v>
      </c>
      <c r="B16" s="271">
        <v>392</v>
      </c>
      <c r="C16" s="271">
        <v>482</v>
      </c>
      <c r="D16" s="271">
        <v>114</v>
      </c>
      <c r="E16" s="271">
        <v>81</v>
      </c>
      <c r="F16" s="271">
        <v>130</v>
      </c>
      <c r="G16" s="271">
        <v>157</v>
      </c>
      <c r="H16" s="271">
        <v>190</v>
      </c>
      <c r="I16" s="364"/>
      <c r="J16" s="149"/>
      <c r="L16" s="149">
        <f t="shared" si="0"/>
        <v>482</v>
      </c>
      <c r="M16" s="149">
        <f t="shared" si="1"/>
        <v>0</v>
      </c>
    </row>
    <row r="17" spans="1:13" ht="30" customHeight="1" x14ac:dyDescent="0.25">
      <c r="A17" s="314" t="s">
        <v>75</v>
      </c>
      <c r="B17" s="320"/>
      <c r="C17" s="320"/>
      <c r="D17" s="320"/>
      <c r="E17" s="320"/>
      <c r="F17" s="320"/>
      <c r="G17" s="271"/>
      <c r="H17" s="320"/>
      <c r="I17" s="364"/>
      <c r="J17" s="149"/>
      <c r="L17" s="149">
        <f t="shared" si="0"/>
        <v>0</v>
      </c>
      <c r="M17" s="149">
        <f t="shared" si="1"/>
        <v>0</v>
      </c>
    </row>
    <row r="18" spans="1:13" s="41" customFormat="1" ht="30" customHeight="1" x14ac:dyDescent="0.25">
      <c r="A18" s="321" t="s">
        <v>127</v>
      </c>
      <c r="B18" s="273">
        <v>69</v>
      </c>
      <c r="C18" s="273">
        <v>114</v>
      </c>
      <c r="D18" s="273">
        <v>10</v>
      </c>
      <c r="E18" s="273">
        <v>17</v>
      </c>
      <c r="F18" s="273">
        <v>48</v>
      </c>
      <c r="G18" s="273">
        <v>39</v>
      </c>
      <c r="H18" s="273">
        <v>73</v>
      </c>
      <c r="I18" s="364"/>
      <c r="J18" s="149"/>
      <c r="L18" s="149">
        <f t="shared" si="0"/>
        <v>114</v>
      </c>
      <c r="M18" s="149">
        <f t="shared" si="1"/>
        <v>0</v>
      </c>
    </row>
    <row r="19" spans="1:13" ht="30" customHeight="1" x14ac:dyDescent="0.25">
      <c r="A19" s="318" t="s">
        <v>56</v>
      </c>
      <c r="B19" s="271">
        <v>969</v>
      </c>
      <c r="C19" s="271">
        <v>922</v>
      </c>
      <c r="D19" s="271">
        <v>204</v>
      </c>
      <c r="E19" s="271">
        <v>160</v>
      </c>
      <c r="F19" s="271">
        <v>226</v>
      </c>
      <c r="G19" s="271">
        <v>332</v>
      </c>
      <c r="H19" s="271">
        <v>310</v>
      </c>
      <c r="I19" s="364"/>
      <c r="J19" s="149"/>
      <c r="L19" s="149">
        <f t="shared" si="0"/>
        <v>922</v>
      </c>
      <c r="M19" s="149">
        <f t="shared" si="1"/>
        <v>0</v>
      </c>
    </row>
    <row r="20" spans="1:13" ht="30" customHeight="1" x14ac:dyDescent="0.25">
      <c r="A20" s="314" t="s">
        <v>75</v>
      </c>
      <c r="B20" s="320"/>
      <c r="C20" s="320"/>
      <c r="D20" s="320"/>
      <c r="E20" s="320"/>
      <c r="F20" s="320"/>
      <c r="G20" s="271"/>
      <c r="H20" s="320"/>
      <c r="I20" s="364"/>
      <c r="J20" s="149"/>
      <c r="L20" s="149">
        <f t="shared" si="0"/>
        <v>0</v>
      </c>
      <c r="M20" s="149">
        <f t="shared" si="1"/>
        <v>0</v>
      </c>
    </row>
    <row r="21" spans="1:13" s="41" customFormat="1" ht="30" customHeight="1" x14ac:dyDescent="0.25">
      <c r="A21" s="317" t="s">
        <v>421</v>
      </c>
      <c r="B21" s="273">
        <v>207</v>
      </c>
      <c r="C21" s="273">
        <v>170</v>
      </c>
      <c r="D21" s="273">
        <v>56</v>
      </c>
      <c r="E21" s="273">
        <v>30</v>
      </c>
      <c r="F21" s="273">
        <v>32</v>
      </c>
      <c r="G21" s="273">
        <v>52</v>
      </c>
      <c r="H21" s="273">
        <v>48</v>
      </c>
      <c r="I21" s="364"/>
      <c r="J21" s="149"/>
      <c r="L21" s="149">
        <f t="shared" si="0"/>
        <v>170</v>
      </c>
      <c r="M21" s="149">
        <f t="shared" si="1"/>
        <v>0</v>
      </c>
    </row>
    <row r="22" spans="1:13" s="41" customFormat="1" ht="30" customHeight="1" x14ac:dyDescent="0.2">
      <c r="A22" s="318" t="s">
        <v>26</v>
      </c>
      <c r="B22" s="271">
        <v>1341</v>
      </c>
      <c r="C22" s="271">
        <v>1140</v>
      </c>
      <c r="D22" s="271">
        <v>143</v>
      </c>
      <c r="E22" s="271">
        <v>19</v>
      </c>
      <c r="F22" s="271">
        <v>564</v>
      </c>
      <c r="G22" s="271">
        <v>414</v>
      </c>
      <c r="H22" s="271">
        <v>1059</v>
      </c>
      <c r="I22" s="364"/>
      <c r="J22" s="149"/>
      <c r="L22" s="149">
        <f t="shared" si="0"/>
        <v>1140</v>
      </c>
      <c r="M22" s="149">
        <f t="shared" si="1"/>
        <v>0</v>
      </c>
    </row>
    <row r="23" spans="1:13" ht="30" customHeight="1" x14ac:dyDescent="0.25">
      <c r="A23" s="322" t="s">
        <v>128</v>
      </c>
      <c r="B23" s="323">
        <v>0</v>
      </c>
      <c r="C23" s="323">
        <v>0</v>
      </c>
      <c r="D23" s="324">
        <v>0</v>
      </c>
      <c r="E23" s="324">
        <v>0</v>
      </c>
      <c r="F23" s="324">
        <v>0</v>
      </c>
      <c r="G23" s="324">
        <v>0</v>
      </c>
      <c r="H23" s="324">
        <v>0</v>
      </c>
      <c r="I23" s="364"/>
      <c r="J23" s="149"/>
      <c r="L23" s="149">
        <f t="shared" si="0"/>
        <v>0</v>
      </c>
      <c r="M23" s="149">
        <f t="shared" si="1"/>
        <v>0</v>
      </c>
    </row>
    <row r="24" spans="1:13" ht="18" customHeight="1" x14ac:dyDescent="0.25">
      <c r="A24" s="234" t="s">
        <v>373</v>
      </c>
      <c r="B24" s="261"/>
      <c r="C24" s="253"/>
      <c r="D24" s="253"/>
      <c r="E24" s="253"/>
      <c r="F24" s="253"/>
      <c r="G24" s="253"/>
      <c r="H24" s="253"/>
      <c r="I24" s="364"/>
      <c r="J24" s="149"/>
    </row>
    <row r="25" spans="1:13" x14ac:dyDescent="0.25">
      <c r="A25" s="3"/>
      <c r="C25" s="250"/>
      <c r="D25" s="250"/>
      <c r="E25" s="250"/>
      <c r="F25" s="250"/>
      <c r="G25" s="250"/>
      <c r="H25" s="250"/>
      <c r="I25" s="50"/>
      <c r="J25" s="50"/>
    </row>
  </sheetData>
  <mergeCells count="7">
    <mergeCell ref="A3:A4"/>
    <mergeCell ref="I1:I24"/>
    <mergeCell ref="D3:G3"/>
    <mergeCell ref="C3:C4"/>
    <mergeCell ref="A1:H1"/>
    <mergeCell ref="A2:H2"/>
    <mergeCell ref="B3:B4"/>
  </mergeCells>
  <printOptions horizontalCentered="1"/>
  <pageMargins left="0.25" right="0.25" top="0.5" bottom="0.25" header="0" footer="0"/>
  <pageSetup paperSize="9" scale="7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sqref="A1:H1"/>
    </sheetView>
  </sheetViews>
  <sheetFormatPr defaultRowHeight="17.25" customHeight="1" x14ac:dyDescent="0.2"/>
  <cols>
    <col min="1" max="1" width="44.42578125" style="3" customWidth="1"/>
    <col min="2" max="2" width="13.5703125" style="3" customWidth="1"/>
    <col min="3" max="8" width="19.28515625" style="3" customWidth="1"/>
    <col min="9" max="9" width="6.7109375" style="44" customWidth="1"/>
    <col min="10" max="16384" width="9.140625" style="3"/>
  </cols>
  <sheetData>
    <row r="1" spans="1:11" ht="18" customHeight="1" x14ac:dyDescent="0.2">
      <c r="A1" s="376" t="s">
        <v>402</v>
      </c>
      <c r="B1" s="376"/>
      <c r="C1" s="376"/>
      <c r="D1" s="376"/>
      <c r="E1" s="376"/>
      <c r="F1" s="376"/>
      <c r="G1" s="376"/>
      <c r="H1" s="376"/>
      <c r="I1" s="364">
        <v>28</v>
      </c>
    </row>
    <row r="2" spans="1:11" ht="15.6" customHeight="1" x14ac:dyDescent="0.2">
      <c r="A2" s="371" t="s">
        <v>193</v>
      </c>
      <c r="B2" s="371"/>
      <c r="C2" s="371"/>
      <c r="D2" s="371"/>
      <c r="E2" s="371"/>
      <c r="F2" s="371"/>
      <c r="G2" s="371"/>
      <c r="H2" s="371"/>
      <c r="I2" s="364"/>
    </row>
    <row r="3" spans="1:11" s="2" customFormat="1" ht="15.95" customHeight="1" x14ac:dyDescent="0.25">
      <c r="A3" s="381" t="s">
        <v>129</v>
      </c>
      <c r="B3" s="381">
        <v>2019</v>
      </c>
      <c r="C3" s="381" t="s">
        <v>407</v>
      </c>
      <c r="D3" s="404" t="s">
        <v>407</v>
      </c>
      <c r="E3" s="404"/>
      <c r="F3" s="404"/>
      <c r="G3" s="404"/>
      <c r="H3" s="282" t="s">
        <v>408</v>
      </c>
      <c r="I3" s="364"/>
    </row>
    <row r="4" spans="1:11" s="2" customFormat="1" ht="15.95" customHeight="1" x14ac:dyDescent="0.25">
      <c r="A4" s="382"/>
      <c r="B4" s="382"/>
      <c r="C4" s="382"/>
      <c r="D4" s="283" t="s">
        <v>409</v>
      </c>
      <c r="E4" s="283" t="s">
        <v>410</v>
      </c>
      <c r="F4" s="283" t="s">
        <v>411</v>
      </c>
      <c r="G4" s="283" t="s">
        <v>412</v>
      </c>
      <c r="H4" s="283" t="s">
        <v>409</v>
      </c>
      <c r="I4" s="364"/>
      <c r="J4" s="152"/>
    </row>
    <row r="5" spans="1:11" s="2" customFormat="1" ht="16.5" customHeight="1" x14ac:dyDescent="0.25">
      <c r="A5" s="325" t="s">
        <v>69</v>
      </c>
      <c r="B5" s="326">
        <v>198639</v>
      </c>
      <c r="C5" s="326">
        <v>166268</v>
      </c>
      <c r="D5" s="326">
        <v>44092</v>
      </c>
      <c r="E5" s="326">
        <v>34539</v>
      </c>
      <c r="F5" s="326">
        <v>40265</v>
      </c>
      <c r="G5" s="326">
        <v>47372</v>
      </c>
      <c r="H5" s="326">
        <v>44390</v>
      </c>
      <c r="I5" s="364"/>
      <c r="J5" s="152"/>
      <c r="K5" s="152"/>
    </row>
    <row r="6" spans="1:11" s="2" customFormat="1" ht="16.5" customHeight="1" x14ac:dyDescent="0.25">
      <c r="A6" s="266" t="s">
        <v>130</v>
      </c>
      <c r="B6" s="271">
        <v>52333</v>
      </c>
      <c r="C6" s="271">
        <v>44141</v>
      </c>
      <c r="D6" s="271">
        <v>11216</v>
      </c>
      <c r="E6" s="271">
        <v>9429</v>
      </c>
      <c r="F6" s="271">
        <v>10804</v>
      </c>
      <c r="G6" s="271">
        <v>12692</v>
      </c>
      <c r="H6" s="271">
        <v>11293</v>
      </c>
      <c r="I6" s="364"/>
      <c r="J6" s="152"/>
      <c r="K6" s="152"/>
    </row>
    <row r="7" spans="1:11" s="2" customFormat="1" ht="16.5" customHeight="1" x14ac:dyDescent="0.25">
      <c r="A7" s="327" t="s">
        <v>131</v>
      </c>
      <c r="B7" s="328">
        <v>540</v>
      </c>
      <c r="C7" s="328">
        <v>364</v>
      </c>
      <c r="D7" s="328">
        <v>86</v>
      </c>
      <c r="E7" s="328">
        <v>106</v>
      </c>
      <c r="F7" s="328">
        <v>71</v>
      </c>
      <c r="G7" s="328">
        <v>101</v>
      </c>
      <c r="H7" s="328">
        <v>117</v>
      </c>
      <c r="I7" s="364"/>
    </row>
    <row r="8" spans="1:11" s="2" customFormat="1" ht="16.5" customHeight="1" x14ac:dyDescent="0.25">
      <c r="A8" s="327" t="s">
        <v>132</v>
      </c>
      <c r="B8" s="328">
        <v>4051</v>
      </c>
      <c r="C8" s="328">
        <v>2834</v>
      </c>
      <c r="D8" s="328">
        <v>808</v>
      </c>
      <c r="E8" s="328">
        <v>421</v>
      </c>
      <c r="F8" s="328">
        <v>865</v>
      </c>
      <c r="G8" s="328">
        <v>740</v>
      </c>
      <c r="H8" s="328">
        <v>612</v>
      </c>
      <c r="I8" s="364"/>
    </row>
    <row r="9" spans="1:11" s="2" customFormat="1" ht="16.5" customHeight="1" x14ac:dyDescent="0.25">
      <c r="A9" s="327" t="s">
        <v>133</v>
      </c>
      <c r="B9" s="328">
        <v>405</v>
      </c>
      <c r="C9" s="328">
        <v>436</v>
      </c>
      <c r="D9" s="328">
        <v>91</v>
      </c>
      <c r="E9" s="328">
        <v>151</v>
      </c>
      <c r="F9" s="328">
        <v>101</v>
      </c>
      <c r="G9" s="328">
        <v>93</v>
      </c>
      <c r="H9" s="328">
        <v>72</v>
      </c>
      <c r="I9" s="364"/>
    </row>
    <row r="10" spans="1:11" s="2" customFormat="1" ht="16.5" customHeight="1" x14ac:dyDescent="0.25">
      <c r="A10" s="327" t="s">
        <v>134</v>
      </c>
      <c r="B10" s="328">
        <v>85</v>
      </c>
      <c r="C10" s="328">
        <v>119</v>
      </c>
      <c r="D10" s="328">
        <v>22</v>
      </c>
      <c r="E10" s="328">
        <v>11</v>
      </c>
      <c r="F10" s="328">
        <v>45</v>
      </c>
      <c r="G10" s="328">
        <v>41</v>
      </c>
      <c r="H10" s="328">
        <v>20</v>
      </c>
      <c r="I10" s="364"/>
    </row>
    <row r="11" spans="1:11" s="2" customFormat="1" ht="16.5" customHeight="1" x14ac:dyDescent="0.25">
      <c r="A11" s="327" t="s">
        <v>135</v>
      </c>
      <c r="B11" s="328">
        <v>13818</v>
      </c>
      <c r="C11" s="328">
        <v>11946</v>
      </c>
      <c r="D11" s="328">
        <v>2739</v>
      </c>
      <c r="E11" s="328">
        <v>2517</v>
      </c>
      <c r="F11" s="328">
        <v>3100</v>
      </c>
      <c r="G11" s="328">
        <v>3590</v>
      </c>
      <c r="H11" s="328">
        <v>3414</v>
      </c>
      <c r="I11" s="364"/>
    </row>
    <row r="12" spans="1:11" s="2" customFormat="1" ht="16.5" customHeight="1" x14ac:dyDescent="0.25">
      <c r="A12" s="327" t="s">
        <v>136</v>
      </c>
      <c r="B12" s="328">
        <v>5960</v>
      </c>
      <c r="C12" s="328">
        <v>5377</v>
      </c>
      <c r="D12" s="328">
        <v>1362</v>
      </c>
      <c r="E12" s="328">
        <v>1072</v>
      </c>
      <c r="F12" s="328">
        <v>1188</v>
      </c>
      <c r="G12" s="328">
        <v>1755</v>
      </c>
      <c r="H12" s="328">
        <v>1392</v>
      </c>
      <c r="I12" s="364"/>
    </row>
    <row r="13" spans="1:11" s="2" customFormat="1" ht="16.5" customHeight="1" x14ac:dyDescent="0.25">
      <c r="A13" s="327" t="s">
        <v>137</v>
      </c>
      <c r="B13" s="328">
        <v>281</v>
      </c>
      <c r="C13" s="328">
        <v>325</v>
      </c>
      <c r="D13" s="328">
        <v>72</v>
      </c>
      <c r="E13" s="328">
        <v>62</v>
      </c>
      <c r="F13" s="328">
        <v>63</v>
      </c>
      <c r="G13" s="328">
        <v>128</v>
      </c>
      <c r="H13" s="328">
        <v>95</v>
      </c>
      <c r="I13" s="364"/>
    </row>
    <row r="14" spans="1:11" s="2" customFormat="1" ht="16.5" customHeight="1" x14ac:dyDescent="0.25">
      <c r="A14" s="327" t="s">
        <v>138</v>
      </c>
      <c r="B14" s="328">
        <v>646</v>
      </c>
      <c r="C14" s="328">
        <v>515</v>
      </c>
      <c r="D14" s="328">
        <v>105</v>
      </c>
      <c r="E14" s="328">
        <v>98</v>
      </c>
      <c r="F14" s="328">
        <v>174</v>
      </c>
      <c r="G14" s="328">
        <v>138</v>
      </c>
      <c r="H14" s="328">
        <v>106</v>
      </c>
      <c r="I14" s="364"/>
    </row>
    <row r="15" spans="1:11" s="2" customFormat="1" ht="16.5" customHeight="1" x14ac:dyDescent="0.25">
      <c r="A15" s="327" t="s">
        <v>139</v>
      </c>
      <c r="B15" s="328">
        <v>165</v>
      </c>
      <c r="C15" s="328">
        <v>167</v>
      </c>
      <c r="D15" s="328">
        <v>27</v>
      </c>
      <c r="E15" s="328">
        <v>36</v>
      </c>
      <c r="F15" s="328">
        <v>57</v>
      </c>
      <c r="G15" s="328">
        <v>47</v>
      </c>
      <c r="H15" s="328">
        <v>32</v>
      </c>
      <c r="I15" s="364"/>
    </row>
    <row r="16" spans="1:11" s="2" customFormat="1" ht="16.5" customHeight="1" x14ac:dyDescent="0.25">
      <c r="A16" s="327" t="s">
        <v>140</v>
      </c>
      <c r="B16" s="328">
        <v>4662</v>
      </c>
      <c r="C16" s="328">
        <v>4022</v>
      </c>
      <c r="D16" s="328">
        <v>895</v>
      </c>
      <c r="E16" s="328">
        <v>908</v>
      </c>
      <c r="F16" s="328">
        <v>915</v>
      </c>
      <c r="G16" s="328">
        <v>1304</v>
      </c>
      <c r="H16" s="328">
        <v>937</v>
      </c>
      <c r="I16" s="364"/>
    </row>
    <row r="17" spans="1:9" s="2" customFormat="1" ht="16.5" customHeight="1" x14ac:dyDescent="0.25">
      <c r="A17" s="327" t="s">
        <v>141</v>
      </c>
      <c r="B17" s="328">
        <v>1077</v>
      </c>
      <c r="C17" s="328">
        <v>1122</v>
      </c>
      <c r="D17" s="328">
        <v>318</v>
      </c>
      <c r="E17" s="328">
        <v>273</v>
      </c>
      <c r="F17" s="328">
        <v>212</v>
      </c>
      <c r="G17" s="328">
        <v>319</v>
      </c>
      <c r="H17" s="328">
        <v>333</v>
      </c>
      <c r="I17" s="364"/>
    </row>
    <row r="18" spans="1:9" s="2" customFormat="1" ht="16.5" customHeight="1" x14ac:dyDescent="0.25">
      <c r="A18" s="327" t="s">
        <v>142</v>
      </c>
      <c r="B18" s="328">
        <v>668</v>
      </c>
      <c r="C18" s="328">
        <v>619</v>
      </c>
      <c r="D18" s="328">
        <v>145</v>
      </c>
      <c r="E18" s="328">
        <v>155</v>
      </c>
      <c r="F18" s="328">
        <v>120</v>
      </c>
      <c r="G18" s="328">
        <v>199</v>
      </c>
      <c r="H18" s="328">
        <v>204</v>
      </c>
      <c r="I18" s="364"/>
    </row>
    <row r="19" spans="1:9" s="2" customFormat="1" ht="16.5" customHeight="1" x14ac:dyDescent="0.25">
      <c r="A19" s="327" t="s">
        <v>143</v>
      </c>
      <c r="B19" s="328">
        <v>454</v>
      </c>
      <c r="C19" s="328">
        <v>723</v>
      </c>
      <c r="D19" s="328">
        <v>112</v>
      </c>
      <c r="E19" s="328">
        <v>139</v>
      </c>
      <c r="F19" s="328">
        <v>158</v>
      </c>
      <c r="G19" s="328">
        <v>314</v>
      </c>
      <c r="H19" s="328">
        <v>259</v>
      </c>
      <c r="I19" s="364"/>
    </row>
    <row r="20" spans="1:9" s="2" customFormat="1" ht="16.5" customHeight="1" x14ac:dyDescent="0.25">
      <c r="A20" s="327" t="s">
        <v>144</v>
      </c>
      <c r="B20" s="328">
        <v>70</v>
      </c>
      <c r="C20" s="328">
        <v>63</v>
      </c>
      <c r="D20" s="328">
        <v>15</v>
      </c>
      <c r="E20" s="328">
        <v>25</v>
      </c>
      <c r="F20" s="328">
        <v>13</v>
      </c>
      <c r="G20" s="328">
        <v>10</v>
      </c>
      <c r="H20" s="328">
        <v>26</v>
      </c>
      <c r="I20" s="364"/>
    </row>
    <row r="21" spans="1:9" s="2" customFormat="1" ht="16.5" customHeight="1" x14ac:dyDescent="0.25">
      <c r="A21" s="327" t="s">
        <v>145</v>
      </c>
      <c r="B21" s="328">
        <v>6208</v>
      </c>
      <c r="C21" s="328">
        <v>5868</v>
      </c>
      <c r="D21" s="328">
        <v>1971</v>
      </c>
      <c r="E21" s="328">
        <v>1157</v>
      </c>
      <c r="F21" s="328">
        <v>1509</v>
      </c>
      <c r="G21" s="328">
        <v>1231</v>
      </c>
      <c r="H21" s="328">
        <v>1223</v>
      </c>
      <c r="I21" s="364"/>
    </row>
    <row r="22" spans="1:9" s="2" customFormat="1" ht="16.5" customHeight="1" x14ac:dyDescent="0.25">
      <c r="A22" s="327" t="s">
        <v>146</v>
      </c>
      <c r="B22" s="328">
        <v>370</v>
      </c>
      <c r="C22" s="328">
        <v>278</v>
      </c>
      <c r="D22" s="328">
        <v>77</v>
      </c>
      <c r="E22" s="328">
        <v>69</v>
      </c>
      <c r="F22" s="328">
        <v>66</v>
      </c>
      <c r="G22" s="328">
        <v>66</v>
      </c>
      <c r="H22" s="328">
        <v>71</v>
      </c>
      <c r="I22" s="364"/>
    </row>
    <row r="23" spans="1:9" s="2" customFormat="1" ht="16.5" customHeight="1" x14ac:dyDescent="0.25">
      <c r="A23" s="327" t="s">
        <v>147</v>
      </c>
      <c r="B23" s="328">
        <v>1503</v>
      </c>
      <c r="C23" s="328">
        <v>1081</v>
      </c>
      <c r="D23" s="328">
        <v>278</v>
      </c>
      <c r="E23" s="328">
        <v>186</v>
      </c>
      <c r="F23" s="328">
        <v>278</v>
      </c>
      <c r="G23" s="328">
        <v>339</v>
      </c>
      <c r="H23" s="328">
        <v>279</v>
      </c>
      <c r="I23" s="364"/>
    </row>
    <row r="24" spans="1:9" s="2" customFormat="1" ht="16.5" customHeight="1" x14ac:dyDescent="0.25">
      <c r="A24" s="327" t="s">
        <v>148</v>
      </c>
      <c r="B24" s="328">
        <v>3160</v>
      </c>
      <c r="C24" s="328">
        <v>3103</v>
      </c>
      <c r="D24" s="328">
        <v>770</v>
      </c>
      <c r="E24" s="328">
        <v>782</v>
      </c>
      <c r="F24" s="328">
        <v>649</v>
      </c>
      <c r="G24" s="328">
        <v>902</v>
      </c>
      <c r="H24" s="328">
        <v>822</v>
      </c>
      <c r="I24" s="364"/>
    </row>
    <row r="25" spans="1:9" s="2" customFormat="1" ht="16.5" customHeight="1" x14ac:dyDescent="0.25">
      <c r="A25" s="327" t="s">
        <v>149</v>
      </c>
      <c r="B25" s="328">
        <v>6016</v>
      </c>
      <c r="C25" s="328">
        <v>3264</v>
      </c>
      <c r="D25" s="328">
        <v>863</v>
      </c>
      <c r="E25" s="328">
        <v>785</v>
      </c>
      <c r="F25" s="328">
        <v>743</v>
      </c>
      <c r="G25" s="328">
        <v>873</v>
      </c>
      <c r="H25" s="328">
        <v>822</v>
      </c>
      <c r="I25" s="364"/>
    </row>
    <row r="26" spans="1:9" s="2" customFormat="1" ht="16.5" customHeight="1" x14ac:dyDescent="0.25">
      <c r="A26" s="327" t="s">
        <v>190</v>
      </c>
      <c r="B26" s="328">
        <v>2194</v>
      </c>
      <c r="C26" s="328">
        <v>1915</v>
      </c>
      <c r="D26" s="328">
        <v>460</v>
      </c>
      <c r="E26" s="328">
        <v>476</v>
      </c>
      <c r="F26" s="328">
        <v>477</v>
      </c>
      <c r="G26" s="328">
        <v>502</v>
      </c>
      <c r="H26" s="328">
        <f>H6-SUM(H7:H25)</f>
        <v>457</v>
      </c>
      <c r="I26" s="364"/>
    </row>
    <row r="27" spans="1:9" s="2" customFormat="1" ht="16.5" customHeight="1" x14ac:dyDescent="0.25">
      <c r="A27" s="266" t="s">
        <v>59</v>
      </c>
      <c r="B27" s="329">
        <v>107585</v>
      </c>
      <c r="C27" s="329">
        <v>90475</v>
      </c>
      <c r="D27" s="271">
        <v>25630</v>
      </c>
      <c r="E27" s="271">
        <v>17895</v>
      </c>
      <c r="F27" s="271">
        <v>21332</v>
      </c>
      <c r="G27" s="271">
        <v>25618</v>
      </c>
      <c r="H27" s="271">
        <v>24371</v>
      </c>
      <c r="I27" s="364"/>
    </row>
    <row r="28" spans="1:9" s="2" customFormat="1" ht="16.5" customHeight="1" x14ac:dyDescent="0.25">
      <c r="A28" s="327" t="s">
        <v>150</v>
      </c>
      <c r="B28" s="330">
        <v>33234</v>
      </c>
      <c r="C28" s="330">
        <v>27573</v>
      </c>
      <c r="D28" s="328">
        <v>5553</v>
      </c>
      <c r="E28" s="328">
        <v>6187</v>
      </c>
      <c r="F28" s="328">
        <v>6448</v>
      </c>
      <c r="G28" s="328">
        <v>9385</v>
      </c>
      <c r="H28" s="328">
        <v>7469</v>
      </c>
      <c r="I28" s="364"/>
    </row>
    <row r="29" spans="1:9" s="2" customFormat="1" ht="16.5" customHeight="1" x14ac:dyDescent="0.25">
      <c r="A29" s="327" t="s">
        <v>422</v>
      </c>
      <c r="B29" s="330">
        <v>936</v>
      </c>
      <c r="C29" s="330">
        <v>1124</v>
      </c>
      <c r="D29" s="328">
        <v>266</v>
      </c>
      <c r="E29" s="328">
        <v>301</v>
      </c>
      <c r="F29" s="328">
        <v>241</v>
      </c>
      <c r="G29" s="328">
        <v>316</v>
      </c>
      <c r="H29" s="328">
        <v>161</v>
      </c>
      <c r="I29" s="364"/>
    </row>
    <row r="30" spans="1:9" s="2" customFormat="1" ht="16.5" customHeight="1" x14ac:dyDescent="0.25">
      <c r="A30" s="327" t="s">
        <v>151</v>
      </c>
      <c r="B30" s="330">
        <v>27579</v>
      </c>
      <c r="C30" s="330">
        <v>15859</v>
      </c>
      <c r="D30" s="328">
        <v>4215</v>
      </c>
      <c r="E30" s="328">
        <v>3201</v>
      </c>
      <c r="F30" s="328">
        <v>4343</v>
      </c>
      <c r="G30" s="328">
        <v>4100</v>
      </c>
      <c r="H30" s="328">
        <v>5341</v>
      </c>
      <c r="I30" s="364"/>
    </row>
    <row r="31" spans="1:9" s="2" customFormat="1" ht="16.5" customHeight="1" x14ac:dyDescent="0.25">
      <c r="A31" s="327" t="s">
        <v>152</v>
      </c>
      <c r="B31" s="330">
        <v>3961</v>
      </c>
      <c r="C31" s="330">
        <v>3595</v>
      </c>
      <c r="D31" s="328">
        <v>879</v>
      </c>
      <c r="E31" s="328">
        <v>789</v>
      </c>
      <c r="F31" s="328">
        <v>904</v>
      </c>
      <c r="G31" s="328">
        <v>1023</v>
      </c>
      <c r="H31" s="328">
        <v>843</v>
      </c>
      <c r="I31" s="364"/>
    </row>
    <row r="32" spans="1:9" s="2" customFormat="1" ht="16.5" customHeight="1" x14ac:dyDescent="0.25">
      <c r="A32" s="327" t="s">
        <v>153</v>
      </c>
      <c r="B32" s="330">
        <v>11</v>
      </c>
      <c r="C32" s="330">
        <v>20</v>
      </c>
      <c r="D32" s="328">
        <v>1</v>
      </c>
      <c r="E32" s="328">
        <v>3</v>
      </c>
      <c r="F32" s="328">
        <v>15</v>
      </c>
      <c r="G32" s="328">
        <v>1</v>
      </c>
      <c r="H32" s="328">
        <v>4</v>
      </c>
      <c r="I32" s="364"/>
    </row>
    <row r="33" spans="1:9" s="2" customFormat="1" ht="16.5" customHeight="1" x14ac:dyDescent="0.25">
      <c r="A33" s="327" t="s">
        <v>154</v>
      </c>
      <c r="B33" s="330">
        <v>6143</v>
      </c>
      <c r="C33" s="330">
        <v>4899</v>
      </c>
      <c r="D33" s="328">
        <v>1286</v>
      </c>
      <c r="E33" s="328">
        <v>1049</v>
      </c>
      <c r="F33" s="328">
        <v>1271</v>
      </c>
      <c r="G33" s="328">
        <v>1293</v>
      </c>
      <c r="H33" s="328">
        <v>1422</v>
      </c>
      <c r="I33" s="364"/>
    </row>
    <row r="34" spans="1:9" s="2" customFormat="1" ht="16.5" customHeight="1" x14ac:dyDescent="0.25">
      <c r="A34" s="327" t="s">
        <v>155</v>
      </c>
      <c r="B34" s="330">
        <v>3909</v>
      </c>
      <c r="C34" s="330">
        <v>2246</v>
      </c>
      <c r="D34" s="328">
        <v>743</v>
      </c>
      <c r="E34" s="328">
        <v>385</v>
      </c>
      <c r="F34" s="328">
        <v>426</v>
      </c>
      <c r="G34" s="328">
        <v>692</v>
      </c>
      <c r="H34" s="328">
        <v>449</v>
      </c>
      <c r="I34" s="364"/>
    </row>
    <row r="35" spans="1:9" s="2" customFormat="1" ht="16.5" customHeight="1" x14ac:dyDescent="0.25">
      <c r="A35" s="327" t="s">
        <v>156</v>
      </c>
      <c r="B35" s="330">
        <v>4072</v>
      </c>
      <c r="C35" s="330">
        <v>4312</v>
      </c>
      <c r="D35" s="328">
        <v>1017</v>
      </c>
      <c r="E35" s="328">
        <v>1153</v>
      </c>
      <c r="F35" s="328">
        <v>1094</v>
      </c>
      <c r="G35" s="328">
        <v>1048</v>
      </c>
      <c r="H35" s="328">
        <v>743</v>
      </c>
      <c r="I35" s="364"/>
    </row>
    <row r="36" spans="1:9" s="2" customFormat="1" ht="16.5" customHeight="1" x14ac:dyDescent="0.25">
      <c r="A36" s="327" t="s">
        <v>157</v>
      </c>
      <c r="B36" s="330">
        <v>36</v>
      </c>
      <c r="C36" s="330">
        <v>37</v>
      </c>
      <c r="D36" s="328">
        <v>6</v>
      </c>
      <c r="E36" s="328">
        <v>9</v>
      </c>
      <c r="F36" s="328">
        <v>12</v>
      </c>
      <c r="G36" s="328">
        <v>10</v>
      </c>
      <c r="H36" s="328">
        <v>5</v>
      </c>
      <c r="I36" s="364"/>
    </row>
    <row r="37" spans="1:9" s="2" customFormat="1" ht="16.5" customHeight="1" x14ac:dyDescent="0.25">
      <c r="A37" s="327" t="s">
        <v>158</v>
      </c>
      <c r="B37" s="330">
        <v>637</v>
      </c>
      <c r="C37" s="330">
        <v>646</v>
      </c>
      <c r="D37" s="328">
        <v>129</v>
      </c>
      <c r="E37" s="328">
        <v>276</v>
      </c>
      <c r="F37" s="328">
        <v>96</v>
      </c>
      <c r="G37" s="328">
        <v>145</v>
      </c>
      <c r="H37" s="328">
        <v>165</v>
      </c>
      <c r="I37" s="364"/>
    </row>
    <row r="38" spans="1:9" s="2" customFormat="1" ht="16.5" customHeight="1" x14ac:dyDescent="0.25">
      <c r="A38" s="327" t="s">
        <v>159</v>
      </c>
      <c r="B38" s="272">
        <v>143</v>
      </c>
      <c r="C38" s="272">
        <v>101</v>
      </c>
      <c r="D38" s="273">
        <v>21</v>
      </c>
      <c r="E38" s="273">
        <v>21</v>
      </c>
      <c r="F38" s="273">
        <v>24</v>
      </c>
      <c r="G38" s="273">
        <v>35</v>
      </c>
      <c r="H38" s="273">
        <v>29</v>
      </c>
      <c r="I38" s="364"/>
    </row>
    <row r="39" spans="1:9" s="2" customFormat="1" ht="16.5" customHeight="1" x14ac:dyDescent="0.25">
      <c r="A39" s="331" t="s">
        <v>160</v>
      </c>
      <c r="B39" s="332">
        <v>1283</v>
      </c>
      <c r="C39" s="332">
        <v>248</v>
      </c>
      <c r="D39" s="333">
        <v>26</v>
      </c>
      <c r="E39" s="333">
        <v>51</v>
      </c>
      <c r="F39" s="333">
        <v>107</v>
      </c>
      <c r="G39" s="333">
        <v>64</v>
      </c>
      <c r="H39" s="333">
        <v>50</v>
      </c>
      <c r="I39" s="364"/>
    </row>
    <row r="40" spans="1:9" ht="15.2" customHeight="1" x14ac:dyDescent="0.2">
      <c r="A40" s="10" t="s">
        <v>428</v>
      </c>
      <c r="B40" s="43"/>
      <c r="C40" s="43"/>
      <c r="D40" s="43"/>
      <c r="E40" s="43"/>
      <c r="F40" s="43"/>
      <c r="G40" s="43"/>
      <c r="H40" s="43"/>
      <c r="I40" s="364"/>
    </row>
    <row r="41" spans="1:9" ht="17.25" customHeight="1" x14ac:dyDescent="0.2">
      <c r="A41" s="43"/>
      <c r="B41" s="45"/>
      <c r="C41" s="45"/>
      <c r="D41" s="45"/>
      <c r="E41" s="45"/>
      <c r="F41" s="45"/>
      <c r="G41" s="45"/>
      <c r="H41" s="45"/>
      <c r="I41" s="85"/>
    </row>
    <row r="42" spans="1:9" ht="17.25" customHeight="1" x14ac:dyDescent="0.2">
      <c r="B42" s="47"/>
      <c r="C42" s="47"/>
      <c r="D42" s="47"/>
      <c r="E42" s="47"/>
      <c r="F42" s="47"/>
      <c r="G42" s="47"/>
      <c r="H42" s="47"/>
      <c r="I42" s="85"/>
    </row>
    <row r="43" spans="1:9" ht="17.25" customHeight="1" x14ac:dyDescent="0.2">
      <c r="B43" s="47"/>
      <c r="C43" s="47"/>
      <c r="D43" s="47"/>
      <c r="E43" s="47"/>
      <c r="F43" s="47"/>
      <c r="G43" s="47"/>
      <c r="H43" s="47"/>
    </row>
  </sheetData>
  <mergeCells count="7">
    <mergeCell ref="I1:I40"/>
    <mergeCell ref="A3:A4"/>
    <mergeCell ref="D3:G3"/>
    <mergeCell ref="C3:C4"/>
    <mergeCell ref="A1:H1"/>
    <mergeCell ref="A2:H2"/>
    <mergeCell ref="B3:B4"/>
  </mergeCells>
  <printOptions horizontalCentered="1"/>
  <pageMargins left="0.25" right="0.25" top="0.5" bottom="0.5" header="0" footer="0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zoomScaleNormal="100" workbookViewId="0">
      <selection sqref="A1:H1"/>
    </sheetView>
  </sheetViews>
  <sheetFormatPr defaultRowHeight="12.75" x14ac:dyDescent="0.2"/>
  <cols>
    <col min="1" max="1" width="41.5703125" style="3" customWidth="1"/>
    <col min="2" max="2" width="12.85546875" style="3" customWidth="1"/>
    <col min="3" max="3" width="13.85546875" style="3" customWidth="1"/>
    <col min="4" max="8" width="19.85546875" style="3" customWidth="1"/>
    <col min="9" max="9" width="6.7109375" style="44" customWidth="1"/>
    <col min="10" max="16384" width="9.140625" style="3"/>
  </cols>
  <sheetData>
    <row r="1" spans="1:9" ht="18" customHeight="1" x14ac:dyDescent="0.2">
      <c r="A1" s="376" t="s">
        <v>403</v>
      </c>
      <c r="B1" s="376"/>
      <c r="C1" s="376"/>
      <c r="D1" s="376"/>
      <c r="E1" s="376"/>
      <c r="F1" s="376"/>
      <c r="G1" s="376"/>
      <c r="H1" s="376"/>
      <c r="I1" s="364">
        <v>29</v>
      </c>
    </row>
    <row r="2" spans="1:9" ht="16.899999999999999" customHeight="1" x14ac:dyDescent="0.2">
      <c r="A2" s="371" t="s">
        <v>193</v>
      </c>
      <c r="B2" s="371"/>
      <c r="C2" s="371"/>
      <c r="D2" s="371"/>
      <c r="E2" s="371"/>
      <c r="F2" s="371"/>
      <c r="G2" s="371"/>
      <c r="H2" s="371"/>
      <c r="I2" s="364"/>
    </row>
    <row r="3" spans="1:9" s="2" customFormat="1" ht="15.95" customHeight="1" x14ac:dyDescent="0.25">
      <c r="A3" s="381" t="s">
        <v>129</v>
      </c>
      <c r="B3" s="381">
        <v>2019</v>
      </c>
      <c r="C3" s="381" t="s">
        <v>407</v>
      </c>
      <c r="D3" s="404" t="s">
        <v>407</v>
      </c>
      <c r="E3" s="404"/>
      <c r="F3" s="404"/>
      <c r="G3" s="404"/>
      <c r="H3" s="282" t="s">
        <v>408</v>
      </c>
      <c r="I3" s="364"/>
    </row>
    <row r="4" spans="1:9" s="2" customFormat="1" ht="15.95" customHeight="1" x14ac:dyDescent="0.25">
      <c r="A4" s="382"/>
      <c r="B4" s="382"/>
      <c r="C4" s="382"/>
      <c r="D4" s="283" t="s">
        <v>409</v>
      </c>
      <c r="E4" s="283" t="s">
        <v>410</v>
      </c>
      <c r="F4" s="283" t="s">
        <v>411</v>
      </c>
      <c r="G4" s="283" t="s">
        <v>412</v>
      </c>
      <c r="H4" s="283" t="s">
        <v>409</v>
      </c>
      <c r="I4" s="364"/>
    </row>
    <row r="5" spans="1:9" s="2" customFormat="1" ht="17.25" customHeight="1" x14ac:dyDescent="0.25">
      <c r="A5" s="334" t="s">
        <v>161</v>
      </c>
      <c r="B5" s="335"/>
      <c r="C5" s="335"/>
      <c r="D5" s="335"/>
      <c r="E5" s="335"/>
      <c r="F5" s="335"/>
      <c r="G5" s="335"/>
      <c r="H5" s="335"/>
      <c r="I5" s="364"/>
    </row>
    <row r="6" spans="1:9" s="2" customFormat="1" ht="17.25" customHeight="1" x14ac:dyDescent="0.25">
      <c r="A6" s="327" t="s">
        <v>162</v>
      </c>
      <c r="B6" s="273">
        <v>1780</v>
      </c>
      <c r="C6" s="273">
        <v>845</v>
      </c>
      <c r="D6" s="273">
        <v>191</v>
      </c>
      <c r="E6" s="273">
        <v>199</v>
      </c>
      <c r="F6" s="273">
        <v>246</v>
      </c>
      <c r="G6" s="273">
        <v>209</v>
      </c>
      <c r="H6" s="273">
        <v>177</v>
      </c>
      <c r="I6" s="364"/>
    </row>
    <row r="7" spans="1:9" s="2" customFormat="1" ht="17.25" customHeight="1" x14ac:dyDescent="0.25">
      <c r="A7" s="327" t="s">
        <v>163</v>
      </c>
      <c r="B7" s="273">
        <v>3910</v>
      </c>
      <c r="C7" s="273">
        <v>2870</v>
      </c>
      <c r="D7" s="273">
        <v>863</v>
      </c>
      <c r="E7" s="273">
        <v>575</v>
      </c>
      <c r="F7" s="273">
        <v>644</v>
      </c>
      <c r="G7" s="273">
        <v>788</v>
      </c>
      <c r="H7" s="273">
        <v>751</v>
      </c>
      <c r="I7" s="364"/>
    </row>
    <row r="8" spans="1:9" s="2" customFormat="1" ht="17.25" customHeight="1" x14ac:dyDescent="0.25">
      <c r="A8" s="327" t="s">
        <v>164</v>
      </c>
      <c r="B8" s="273">
        <v>14161</v>
      </c>
      <c r="C8" s="273">
        <v>20394</v>
      </c>
      <c r="D8" s="273">
        <v>9066</v>
      </c>
      <c r="E8" s="273">
        <v>2646</v>
      </c>
      <c r="F8" s="273">
        <v>3820</v>
      </c>
      <c r="G8" s="273">
        <v>4862</v>
      </c>
      <c r="H8" s="273">
        <v>5039</v>
      </c>
      <c r="I8" s="364"/>
    </row>
    <row r="9" spans="1:9" s="2" customFormat="1" ht="17.25" customHeight="1" x14ac:dyDescent="0.25">
      <c r="A9" s="327" t="s">
        <v>165</v>
      </c>
      <c r="B9" s="273">
        <v>1293</v>
      </c>
      <c r="C9" s="273">
        <v>1564</v>
      </c>
      <c r="D9" s="273">
        <v>206</v>
      </c>
      <c r="E9" s="273">
        <v>198</v>
      </c>
      <c r="F9" s="273">
        <v>564</v>
      </c>
      <c r="G9" s="273">
        <v>596</v>
      </c>
      <c r="H9" s="273">
        <v>551</v>
      </c>
      <c r="I9" s="364"/>
    </row>
    <row r="10" spans="1:9" s="2" customFormat="1" ht="17.25" customHeight="1" x14ac:dyDescent="0.25">
      <c r="A10" s="327" t="s">
        <v>190</v>
      </c>
      <c r="B10" s="273">
        <v>4497</v>
      </c>
      <c r="C10" s="273">
        <v>4142</v>
      </c>
      <c r="D10" s="273">
        <v>1162</v>
      </c>
      <c r="E10" s="273">
        <v>852</v>
      </c>
      <c r="F10" s="273">
        <v>1077</v>
      </c>
      <c r="G10" s="273">
        <v>1051</v>
      </c>
      <c r="H10" s="273">
        <f>'[15]Table 13'!G27-SUM('[15]Table 13'!G28:G39)-SUM('[15]Table 13 cont''d'!G5:G9)</f>
        <v>1172</v>
      </c>
      <c r="I10" s="364"/>
    </row>
    <row r="11" spans="1:9" s="2" customFormat="1" ht="17.25" customHeight="1" x14ac:dyDescent="0.25">
      <c r="A11" s="266" t="s">
        <v>60</v>
      </c>
      <c r="B11" s="271">
        <v>25432</v>
      </c>
      <c r="C11" s="271">
        <v>19994</v>
      </c>
      <c r="D11" s="271">
        <v>4658</v>
      </c>
      <c r="E11" s="271">
        <v>4657</v>
      </c>
      <c r="F11" s="271">
        <v>4776</v>
      </c>
      <c r="G11" s="271">
        <v>5903</v>
      </c>
      <c r="H11" s="271">
        <v>5402</v>
      </c>
      <c r="I11" s="364"/>
    </row>
    <row r="12" spans="1:9" s="2" customFormat="1" ht="17.25" customHeight="1" x14ac:dyDescent="0.25">
      <c r="A12" s="327" t="s">
        <v>166</v>
      </c>
      <c r="B12" s="273">
        <v>142</v>
      </c>
      <c r="C12" s="273">
        <v>68</v>
      </c>
      <c r="D12" s="273">
        <v>4</v>
      </c>
      <c r="E12" s="336">
        <v>0</v>
      </c>
      <c r="F12" s="336">
        <v>0</v>
      </c>
      <c r="G12" s="273">
        <v>64</v>
      </c>
      <c r="H12" s="273">
        <v>4</v>
      </c>
      <c r="I12" s="364"/>
    </row>
    <row r="13" spans="1:9" s="2" customFormat="1" ht="17.25" customHeight="1" x14ac:dyDescent="0.25">
      <c r="A13" s="327" t="s">
        <v>167</v>
      </c>
      <c r="B13" s="273">
        <v>14</v>
      </c>
      <c r="C13" s="273">
        <v>12</v>
      </c>
      <c r="D13" s="273">
        <v>7</v>
      </c>
      <c r="E13" s="273">
        <v>1</v>
      </c>
      <c r="F13" s="273">
        <v>4</v>
      </c>
      <c r="G13" s="273">
        <v>0</v>
      </c>
      <c r="H13" s="273">
        <v>2</v>
      </c>
      <c r="I13" s="364"/>
    </row>
    <row r="14" spans="1:9" s="2" customFormat="1" ht="17.25" customHeight="1" x14ac:dyDescent="0.25">
      <c r="A14" s="327" t="s">
        <v>168</v>
      </c>
      <c r="B14" s="273">
        <v>1421</v>
      </c>
      <c r="C14" s="273">
        <v>1196</v>
      </c>
      <c r="D14" s="273">
        <v>293</v>
      </c>
      <c r="E14" s="273">
        <v>371</v>
      </c>
      <c r="F14" s="273">
        <v>233</v>
      </c>
      <c r="G14" s="273">
        <v>299</v>
      </c>
      <c r="H14" s="273">
        <v>275</v>
      </c>
      <c r="I14" s="364"/>
    </row>
    <row r="15" spans="1:9" s="2" customFormat="1" ht="17.25" customHeight="1" x14ac:dyDescent="0.25">
      <c r="A15" s="327" t="s">
        <v>169</v>
      </c>
      <c r="B15" s="273">
        <v>1439</v>
      </c>
      <c r="C15" s="273">
        <v>1417</v>
      </c>
      <c r="D15" s="273">
        <v>222</v>
      </c>
      <c r="E15" s="273">
        <v>443</v>
      </c>
      <c r="F15" s="273">
        <v>383</v>
      </c>
      <c r="G15" s="273">
        <v>369</v>
      </c>
      <c r="H15" s="273">
        <v>301</v>
      </c>
      <c r="I15" s="364"/>
    </row>
    <row r="16" spans="1:9" s="2" customFormat="1" ht="17.25" customHeight="1" x14ac:dyDescent="0.25">
      <c r="A16" s="327" t="s">
        <v>170</v>
      </c>
      <c r="B16" s="273">
        <v>1501</v>
      </c>
      <c r="C16" s="273">
        <v>913</v>
      </c>
      <c r="D16" s="273">
        <v>179</v>
      </c>
      <c r="E16" s="273">
        <v>216</v>
      </c>
      <c r="F16" s="273">
        <v>202</v>
      </c>
      <c r="G16" s="273">
        <v>316</v>
      </c>
      <c r="H16" s="273">
        <v>138</v>
      </c>
      <c r="I16" s="364"/>
    </row>
    <row r="17" spans="1:9" s="2" customFormat="1" ht="17.25" customHeight="1" x14ac:dyDescent="0.25">
      <c r="A17" s="327" t="s">
        <v>171</v>
      </c>
      <c r="B17" s="336">
        <v>0</v>
      </c>
      <c r="C17" s="336">
        <v>1</v>
      </c>
      <c r="D17" s="336">
        <v>0</v>
      </c>
      <c r="E17" s="336">
        <v>0</v>
      </c>
      <c r="F17" s="336">
        <v>0</v>
      </c>
      <c r="G17" s="336">
        <v>1</v>
      </c>
      <c r="H17" s="336">
        <v>1</v>
      </c>
      <c r="I17" s="364"/>
    </row>
    <row r="18" spans="1:9" s="2" customFormat="1" ht="17.25" customHeight="1" x14ac:dyDescent="0.25">
      <c r="A18" s="327" t="s">
        <v>172</v>
      </c>
      <c r="B18" s="273">
        <v>309</v>
      </c>
      <c r="C18" s="273">
        <v>280</v>
      </c>
      <c r="D18" s="273">
        <v>65</v>
      </c>
      <c r="E18" s="273">
        <v>48</v>
      </c>
      <c r="F18" s="273">
        <v>90</v>
      </c>
      <c r="G18" s="273">
        <v>77</v>
      </c>
      <c r="H18" s="273">
        <v>76</v>
      </c>
      <c r="I18" s="364"/>
    </row>
    <row r="19" spans="1:9" s="2" customFormat="1" ht="17.25" customHeight="1" x14ac:dyDescent="0.25">
      <c r="A19" s="327" t="s">
        <v>173</v>
      </c>
      <c r="B19" s="273">
        <v>335</v>
      </c>
      <c r="C19" s="273">
        <v>347</v>
      </c>
      <c r="D19" s="273">
        <v>120</v>
      </c>
      <c r="E19" s="273">
        <v>66</v>
      </c>
      <c r="F19" s="273">
        <v>75</v>
      </c>
      <c r="G19" s="273">
        <v>86</v>
      </c>
      <c r="H19" s="273">
        <v>66</v>
      </c>
      <c r="I19" s="364"/>
    </row>
    <row r="20" spans="1:9" s="2" customFormat="1" ht="17.25" customHeight="1" x14ac:dyDescent="0.25">
      <c r="A20" s="327" t="s">
        <v>174</v>
      </c>
      <c r="B20" s="273">
        <v>102</v>
      </c>
      <c r="C20" s="273">
        <v>143</v>
      </c>
      <c r="D20" s="273">
        <v>27</v>
      </c>
      <c r="E20" s="273">
        <v>19</v>
      </c>
      <c r="F20" s="273">
        <v>66</v>
      </c>
      <c r="G20" s="273">
        <v>31</v>
      </c>
      <c r="H20" s="273">
        <v>38</v>
      </c>
      <c r="I20" s="364"/>
    </row>
    <row r="21" spans="1:9" s="2" customFormat="1" ht="17.25" customHeight="1" x14ac:dyDescent="0.25">
      <c r="A21" s="327" t="s">
        <v>175</v>
      </c>
      <c r="B21" s="273">
        <v>2244</v>
      </c>
      <c r="C21" s="273">
        <v>2024</v>
      </c>
      <c r="D21" s="273">
        <v>321</v>
      </c>
      <c r="E21" s="273">
        <v>359</v>
      </c>
      <c r="F21" s="273">
        <v>686</v>
      </c>
      <c r="G21" s="273">
        <v>658</v>
      </c>
      <c r="H21" s="273">
        <v>816</v>
      </c>
      <c r="I21" s="364"/>
    </row>
    <row r="22" spans="1:9" s="2" customFormat="1" ht="17.25" customHeight="1" x14ac:dyDescent="0.25">
      <c r="A22" s="327" t="s">
        <v>176</v>
      </c>
      <c r="B22" s="273">
        <v>16008</v>
      </c>
      <c r="C22" s="273">
        <v>12741</v>
      </c>
      <c r="D22" s="273">
        <v>3217</v>
      </c>
      <c r="E22" s="273">
        <v>2880</v>
      </c>
      <c r="F22" s="273">
        <v>2797</v>
      </c>
      <c r="G22" s="273">
        <v>3847</v>
      </c>
      <c r="H22" s="273">
        <v>3431</v>
      </c>
      <c r="I22" s="364"/>
    </row>
    <row r="23" spans="1:9" s="2" customFormat="1" ht="17.25" customHeight="1" x14ac:dyDescent="0.25">
      <c r="A23" s="327" t="s">
        <v>423</v>
      </c>
      <c r="B23" s="337">
        <v>459</v>
      </c>
      <c r="C23" s="337">
        <v>45</v>
      </c>
      <c r="D23" s="337">
        <v>9</v>
      </c>
      <c r="E23" s="337">
        <v>7</v>
      </c>
      <c r="F23" s="337">
        <v>23</v>
      </c>
      <c r="G23" s="337">
        <v>6</v>
      </c>
      <c r="H23" s="337">
        <v>3</v>
      </c>
      <c r="I23" s="364"/>
    </row>
    <row r="24" spans="1:9" s="2" customFormat="1" ht="17.25" customHeight="1" x14ac:dyDescent="0.25">
      <c r="A24" s="327" t="s">
        <v>177</v>
      </c>
      <c r="B24" s="273">
        <v>66</v>
      </c>
      <c r="C24" s="273">
        <v>52</v>
      </c>
      <c r="D24" s="273">
        <v>12</v>
      </c>
      <c r="E24" s="273">
        <v>33</v>
      </c>
      <c r="F24" s="273">
        <v>7</v>
      </c>
      <c r="G24" s="273" t="s">
        <v>352</v>
      </c>
      <c r="H24" s="273">
        <v>1</v>
      </c>
      <c r="I24" s="364"/>
    </row>
    <row r="25" spans="1:9" s="2" customFormat="1" ht="17.25" customHeight="1" x14ac:dyDescent="0.25">
      <c r="A25" s="338" t="s">
        <v>178</v>
      </c>
      <c r="B25" s="273">
        <v>507</v>
      </c>
      <c r="C25" s="273">
        <v>111</v>
      </c>
      <c r="D25" s="273">
        <v>29</v>
      </c>
      <c r="E25" s="336">
        <v>0</v>
      </c>
      <c r="F25" s="273">
        <v>41</v>
      </c>
      <c r="G25" s="273">
        <v>41</v>
      </c>
      <c r="H25" s="273">
        <v>61</v>
      </c>
      <c r="I25" s="364"/>
    </row>
    <row r="26" spans="1:9" s="2" customFormat="1" ht="17.25" customHeight="1" x14ac:dyDescent="0.25">
      <c r="A26" s="327" t="s">
        <v>179</v>
      </c>
      <c r="B26" s="273">
        <v>319</v>
      </c>
      <c r="C26" s="273">
        <v>20</v>
      </c>
      <c r="D26" s="273">
        <v>20</v>
      </c>
      <c r="E26" s="336">
        <v>0</v>
      </c>
      <c r="F26" s="336">
        <v>0</v>
      </c>
      <c r="G26" s="273" t="s">
        <v>352</v>
      </c>
      <c r="H26" s="273">
        <v>22</v>
      </c>
      <c r="I26" s="364"/>
    </row>
    <row r="27" spans="1:9" s="2" customFormat="1" ht="17.25" customHeight="1" x14ac:dyDescent="0.25">
      <c r="A27" s="327" t="s">
        <v>190</v>
      </c>
      <c r="B27" s="273">
        <v>566</v>
      </c>
      <c r="C27" s="273">
        <v>624</v>
      </c>
      <c r="D27" s="273">
        <v>133</v>
      </c>
      <c r="E27" s="273">
        <v>214</v>
      </c>
      <c r="F27" s="273">
        <v>169</v>
      </c>
      <c r="G27" s="273">
        <v>108</v>
      </c>
      <c r="H27" s="273">
        <f>H11-SUM(H12:H26)</f>
        <v>167</v>
      </c>
      <c r="I27" s="364"/>
    </row>
    <row r="28" spans="1:9" s="2" customFormat="1" ht="17.25" customHeight="1" x14ac:dyDescent="0.25">
      <c r="A28" s="266" t="s">
        <v>61</v>
      </c>
      <c r="B28" s="271">
        <v>8753</v>
      </c>
      <c r="C28" s="271">
        <v>7023</v>
      </c>
      <c r="D28" s="271">
        <v>1583</v>
      </c>
      <c r="E28" s="271">
        <v>1446</v>
      </c>
      <c r="F28" s="271">
        <v>2074</v>
      </c>
      <c r="G28" s="271">
        <v>1920</v>
      </c>
      <c r="H28" s="271">
        <v>2209</v>
      </c>
      <c r="I28" s="364"/>
    </row>
    <row r="29" spans="1:9" s="2" customFormat="1" ht="17.25" customHeight="1" x14ac:dyDescent="0.25">
      <c r="A29" s="327" t="s">
        <v>180</v>
      </c>
      <c r="B29" s="273">
        <v>1902</v>
      </c>
      <c r="C29" s="273">
        <v>2100</v>
      </c>
      <c r="D29" s="273">
        <v>414</v>
      </c>
      <c r="E29" s="273">
        <v>600</v>
      </c>
      <c r="F29" s="273">
        <v>555</v>
      </c>
      <c r="G29" s="273">
        <v>531</v>
      </c>
      <c r="H29" s="273">
        <v>376</v>
      </c>
      <c r="I29" s="364"/>
    </row>
    <row r="30" spans="1:9" s="2" customFormat="1" ht="17.25" customHeight="1" x14ac:dyDescent="0.25">
      <c r="A30" s="327" t="s">
        <v>181</v>
      </c>
      <c r="B30" s="273">
        <v>1531</v>
      </c>
      <c r="C30" s="273">
        <v>1079</v>
      </c>
      <c r="D30" s="273">
        <v>118</v>
      </c>
      <c r="E30" s="273">
        <v>131</v>
      </c>
      <c r="F30" s="273">
        <v>627</v>
      </c>
      <c r="G30" s="273">
        <v>203</v>
      </c>
      <c r="H30" s="273">
        <v>559</v>
      </c>
      <c r="I30" s="364"/>
    </row>
    <row r="31" spans="1:9" s="2" customFormat="1" ht="17.25" customHeight="1" x14ac:dyDescent="0.25">
      <c r="A31" s="327" t="s">
        <v>182</v>
      </c>
      <c r="B31" s="273">
        <v>287</v>
      </c>
      <c r="C31" s="273">
        <v>298</v>
      </c>
      <c r="D31" s="273">
        <v>89</v>
      </c>
      <c r="E31" s="273">
        <v>60</v>
      </c>
      <c r="F31" s="273">
        <v>67</v>
      </c>
      <c r="G31" s="273">
        <v>82</v>
      </c>
      <c r="H31" s="273">
        <v>68</v>
      </c>
      <c r="I31" s="364"/>
    </row>
    <row r="32" spans="1:9" s="2" customFormat="1" ht="17.25" customHeight="1" x14ac:dyDescent="0.25">
      <c r="A32" s="327" t="s">
        <v>183</v>
      </c>
      <c r="B32" s="273">
        <v>40</v>
      </c>
      <c r="C32" s="273">
        <v>59</v>
      </c>
      <c r="D32" s="273">
        <v>15</v>
      </c>
      <c r="E32" s="273">
        <v>10</v>
      </c>
      <c r="F32" s="273">
        <v>13</v>
      </c>
      <c r="G32" s="273">
        <v>21</v>
      </c>
      <c r="H32" s="273">
        <v>1</v>
      </c>
      <c r="I32" s="364"/>
    </row>
    <row r="33" spans="1:9" s="2" customFormat="1" ht="17.25" customHeight="1" x14ac:dyDescent="0.25">
      <c r="A33" s="327" t="s">
        <v>184</v>
      </c>
      <c r="B33" s="273">
        <v>257</v>
      </c>
      <c r="C33" s="273">
        <v>228</v>
      </c>
      <c r="D33" s="273">
        <v>56</v>
      </c>
      <c r="E33" s="273">
        <v>37</v>
      </c>
      <c r="F33" s="273">
        <v>50</v>
      </c>
      <c r="G33" s="273">
        <v>85</v>
      </c>
      <c r="H33" s="273">
        <v>73</v>
      </c>
      <c r="I33" s="364"/>
    </row>
    <row r="34" spans="1:9" s="2" customFormat="1" ht="17.25" customHeight="1" x14ac:dyDescent="0.25">
      <c r="A34" s="327" t="s">
        <v>185</v>
      </c>
      <c r="B34" s="273">
        <v>4009</v>
      </c>
      <c r="C34" s="273">
        <v>2724</v>
      </c>
      <c r="D34" s="273">
        <v>857</v>
      </c>
      <c r="E34" s="273">
        <v>448</v>
      </c>
      <c r="F34" s="273">
        <v>612</v>
      </c>
      <c r="G34" s="273">
        <v>807</v>
      </c>
      <c r="H34" s="273">
        <v>951</v>
      </c>
      <c r="I34" s="364"/>
    </row>
    <row r="35" spans="1:9" s="2" customFormat="1" ht="17.25" customHeight="1" x14ac:dyDescent="0.25">
      <c r="A35" s="327" t="s">
        <v>190</v>
      </c>
      <c r="B35" s="273">
        <v>727</v>
      </c>
      <c r="C35" s="273">
        <v>535</v>
      </c>
      <c r="D35" s="273">
        <v>34</v>
      </c>
      <c r="E35" s="273">
        <v>160</v>
      </c>
      <c r="F35" s="273">
        <v>150</v>
      </c>
      <c r="G35" s="273">
        <v>191</v>
      </c>
      <c r="H35" s="273">
        <f>H28-SUM(H29:H34)</f>
        <v>181</v>
      </c>
      <c r="I35" s="364"/>
    </row>
    <row r="36" spans="1:9" s="2" customFormat="1" ht="17.25" customHeight="1" x14ac:dyDescent="0.25">
      <c r="A36" s="266" t="s">
        <v>62</v>
      </c>
      <c r="B36" s="271">
        <v>4536</v>
      </c>
      <c r="C36" s="271">
        <v>4635</v>
      </c>
      <c r="D36" s="271">
        <v>1005</v>
      </c>
      <c r="E36" s="271">
        <v>1112</v>
      </c>
      <c r="F36" s="271">
        <v>1279</v>
      </c>
      <c r="G36" s="271">
        <v>1239</v>
      </c>
      <c r="H36" s="271">
        <v>1115</v>
      </c>
      <c r="I36" s="364"/>
    </row>
    <row r="37" spans="1:9" s="2" customFormat="1" ht="17.25" customHeight="1" x14ac:dyDescent="0.25">
      <c r="A37" s="327" t="s">
        <v>186</v>
      </c>
      <c r="B37" s="273">
        <v>2728</v>
      </c>
      <c r="C37" s="273">
        <v>2692</v>
      </c>
      <c r="D37" s="273">
        <v>670</v>
      </c>
      <c r="E37" s="273">
        <v>644</v>
      </c>
      <c r="F37" s="273">
        <v>811</v>
      </c>
      <c r="G37" s="273">
        <v>567</v>
      </c>
      <c r="H37" s="273">
        <v>460</v>
      </c>
      <c r="I37" s="364"/>
    </row>
    <row r="38" spans="1:9" s="2" customFormat="1" ht="17.25" customHeight="1" x14ac:dyDescent="0.25">
      <c r="A38" s="327" t="s">
        <v>187</v>
      </c>
      <c r="B38" s="273">
        <v>1804</v>
      </c>
      <c r="C38" s="273">
        <v>1943</v>
      </c>
      <c r="D38" s="273">
        <v>335</v>
      </c>
      <c r="E38" s="273">
        <v>468</v>
      </c>
      <c r="F38" s="273">
        <v>468</v>
      </c>
      <c r="G38" s="273">
        <v>672</v>
      </c>
      <c r="H38" s="273">
        <v>654</v>
      </c>
      <c r="I38" s="364"/>
    </row>
    <row r="39" spans="1:9" s="2" customFormat="1" ht="17.25" customHeight="1" x14ac:dyDescent="0.25">
      <c r="A39" s="331" t="s">
        <v>190</v>
      </c>
      <c r="B39" s="281">
        <v>4</v>
      </c>
      <c r="C39" s="281" t="s">
        <v>352</v>
      </c>
      <c r="D39" s="324">
        <v>0</v>
      </c>
      <c r="E39" s="324">
        <v>0</v>
      </c>
      <c r="F39" s="324">
        <v>0</v>
      </c>
      <c r="G39" s="324">
        <v>0</v>
      </c>
      <c r="H39" s="281">
        <f>H36-SUM(H37:H38)</f>
        <v>1</v>
      </c>
      <c r="I39" s="364"/>
    </row>
    <row r="40" spans="1:9" ht="15.2" customHeight="1" x14ac:dyDescent="0.2">
      <c r="A40" s="10" t="s">
        <v>428</v>
      </c>
      <c r="B40" s="43"/>
      <c r="C40" s="43"/>
      <c r="D40" s="43"/>
      <c r="E40" s="43"/>
      <c r="F40" s="43"/>
      <c r="G40" s="43"/>
      <c r="H40" s="43"/>
      <c r="I40" s="364"/>
    </row>
    <row r="42" spans="1:9" x14ac:dyDescent="0.2">
      <c r="C42" s="39"/>
      <c r="D42" s="39"/>
      <c r="E42" s="39"/>
      <c r="F42" s="39"/>
      <c r="G42" s="39"/>
      <c r="H42" s="39"/>
    </row>
    <row r="43" spans="1:9" x14ac:dyDescent="0.2">
      <c r="B43" s="39"/>
    </row>
    <row r="44" spans="1:9" x14ac:dyDescent="0.2">
      <c r="B44" s="39"/>
    </row>
  </sheetData>
  <mergeCells count="7">
    <mergeCell ref="I1:I40"/>
    <mergeCell ref="A3:A4"/>
    <mergeCell ref="D3:G3"/>
    <mergeCell ref="C3:C4"/>
    <mergeCell ref="A1:H1"/>
    <mergeCell ref="A2:H2"/>
    <mergeCell ref="B3:B4"/>
  </mergeCells>
  <printOptions horizontalCentered="1"/>
  <pageMargins left="0.25" right="0.25" top="0.5" bottom="0.5" header="0" footer="0"/>
  <pageSetup paperSize="9" scale="7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Normal="100" workbookViewId="0">
      <selection sqref="A1:O1"/>
    </sheetView>
  </sheetViews>
  <sheetFormatPr defaultRowHeight="12.75" x14ac:dyDescent="0.2"/>
  <cols>
    <col min="1" max="1" width="24.85546875" style="3" customWidth="1"/>
    <col min="2" max="15" width="10.28515625" style="44" customWidth="1"/>
    <col min="16" max="16" width="6.7109375" style="77" customWidth="1"/>
    <col min="17" max="17" width="9.85546875" style="3" bestFit="1" customWidth="1"/>
    <col min="18" max="16384" width="9.140625" style="3"/>
  </cols>
  <sheetData>
    <row r="1" spans="1:17" ht="18" customHeight="1" x14ac:dyDescent="0.2">
      <c r="A1" s="409" t="s">
        <v>355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364">
        <v>30</v>
      </c>
    </row>
    <row r="2" spans="1:17" ht="18.600000000000001" customHeight="1" x14ac:dyDescent="0.2">
      <c r="A2" s="410" t="s">
        <v>188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364"/>
    </row>
    <row r="3" spans="1:17" ht="16.5" customHeight="1" x14ac:dyDescent="0.2">
      <c r="A3" s="411" t="s">
        <v>259</v>
      </c>
      <c r="B3" s="392">
        <v>2019</v>
      </c>
      <c r="C3" s="393"/>
      <c r="D3" s="369" t="s">
        <v>293</v>
      </c>
      <c r="E3" s="369"/>
      <c r="F3" s="375" t="s">
        <v>297</v>
      </c>
      <c r="G3" s="375"/>
      <c r="H3" s="375"/>
      <c r="I3" s="375"/>
      <c r="J3" s="375"/>
      <c r="K3" s="375"/>
      <c r="L3" s="375"/>
      <c r="M3" s="375"/>
      <c r="N3" s="365" t="s">
        <v>361</v>
      </c>
      <c r="O3" s="367"/>
      <c r="P3" s="364"/>
    </row>
    <row r="4" spans="1:17" ht="15" customHeight="1" x14ac:dyDescent="0.2">
      <c r="A4" s="412"/>
      <c r="B4" s="394"/>
      <c r="C4" s="395"/>
      <c r="D4" s="414"/>
      <c r="E4" s="414"/>
      <c r="F4" s="374" t="s">
        <v>303</v>
      </c>
      <c r="G4" s="374"/>
      <c r="H4" s="374" t="s">
        <v>304</v>
      </c>
      <c r="I4" s="374"/>
      <c r="J4" s="374" t="s">
        <v>305</v>
      </c>
      <c r="K4" s="374"/>
      <c r="L4" s="374" t="s">
        <v>306</v>
      </c>
      <c r="M4" s="374"/>
      <c r="N4" s="374" t="s">
        <v>303</v>
      </c>
      <c r="O4" s="374"/>
      <c r="P4" s="364"/>
    </row>
    <row r="5" spans="1:17" ht="32.25" customHeight="1" x14ac:dyDescent="0.2">
      <c r="A5" s="413"/>
      <c r="B5" s="49" t="s">
        <v>65</v>
      </c>
      <c r="C5" s="49" t="s">
        <v>296</v>
      </c>
      <c r="D5" s="49" t="s">
        <v>65</v>
      </c>
      <c r="E5" s="49" t="s">
        <v>296</v>
      </c>
      <c r="F5" s="49" t="s">
        <v>65</v>
      </c>
      <c r="G5" s="49" t="s">
        <v>296</v>
      </c>
      <c r="H5" s="49" t="s">
        <v>65</v>
      </c>
      <c r="I5" s="49" t="s">
        <v>296</v>
      </c>
      <c r="J5" s="49" t="s">
        <v>65</v>
      </c>
      <c r="K5" s="49" t="s">
        <v>296</v>
      </c>
      <c r="L5" s="49" t="s">
        <v>65</v>
      </c>
      <c r="M5" s="49" t="s">
        <v>296</v>
      </c>
      <c r="N5" s="49" t="s">
        <v>65</v>
      </c>
      <c r="O5" s="49" t="s">
        <v>296</v>
      </c>
      <c r="P5" s="364"/>
    </row>
    <row r="6" spans="1:17" s="157" customFormat="1" ht="23.1" customHeight="1" x14ac:dyDescent="0.2">
      <c r="A6" s="252" t="s">
        <v>260</v>
      </c>
      <c r="B6" s="156">
        <v>23531820</v>
      </c>
      <c r="C6" s="156">
        <v>16158008</v>
      </c>
      <c r="D6" s="156">
        <v>18181653</v>
      </c>
      <c r="E6" s="156">
        <v>15524282</v>
      </c>
      <c r="F6" s="156">
        <v>4205152</v>
      </c>
      <c r="G6" s="156">
        <v>3644775</v>
      </c>
      <c r="H6" s="156">
        <v>4153265</v>
      </c>
      <c r="I6" s="156">
        <v>2378093</v>
      </c>
      <c r="J6" s="156">
        <v>4348894</v>
      </c>
      <c r="K6" s="156">
        <v>4632319</v>
      </c>
      <c r="L6" s="156">
        <v>5474342</v>
      </c>
      <c r="M6" s="156">
        <v>4869095</v>
      </c>
      <c r="N6" s="156">
        <v>4953656</v>
      </c>
      <c r="O6" s="156">
        <v>4077796</v>
      </c>
      <c r="P6" s="364"/>
      <c r="Q6" s="218"/>
    </row>
    <row r="7" spans="1:17" ht="23.1" customHeight="1" x14ac:dyDescent="0.2">
      <c r="A7" s="48" t="s">
        <v>261</v>
      </c>
      <c r="B7" s="81">
        <v>5517</v>
      </c>
      <c r="C7" s="82">
        <v>0</v>
      </c>
      <c r="D7" s="81">
        <v>11</v>
      </c>
      <c r="E7" s="81">
        <v>6</v>
      </c>
      <c r="F7" s="81">
        <v>10</v>
      </c>
      <c r="G7" s="82">
        <v>0</v>
      </c>
      <c r="H7" s="81">
        <v>1</v>
      </c>
      <c r="I7" s="81">
        <v>6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364"/>
      <c r="Q7" s="218"/>
    </row>
    <row r="8" spans="1:17" ht="23.1" customHeight="1" x14ac:dyDescent="0.2">
      <c r="A8" s="33" t="s">
        <v>262</v>
      </c>
      <c r="B8" s="81">
        <v>193</v>
      </c>
      <c r="C8" s="82">
        <v>0</v>
      </c>
      <c r="D8" s="81">
        <v>17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1">
        <v>17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364"/>
      <c r="Q8" s="218"/>
    </row>
    <row r="9" spans="1:17" ht="23.1" customHeight="1" x14ac:dyDescent="0.2">
      <c r="A9" s="33" t="s">
        <v>263</v>
      </c>
      <c r="B9" s="81">
        <v>2</v>
      </c>
      <c r="C9" s="81">
        <v>25</v>
      </c>
      <c r="D9" s="81">
        <v>15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1">
        <v>3</v>
      </c>
      <c r="K9" s="82">
        <v>0</v>
      </c>
      <c r="L9" s="81">
        <v>12</v>
      </c>
      <c r="M9" s="82">
        <v>0</v>
      </c>
      <c r="N9" s="82">
        <v>0</v>
      </c>
      <c r="O9" s="82">
        <v>0</v>
      </c>
      <c r="P9" s="364"/>
      <c r="Q9" s="218"/>
    </row>
    <row r="10" spans="1:17" ht="23.1" customHeight="1" x14ac:dyDescent="0.2">
      <c r="A10" s="33" t="s">
        <v>264</v>
      </c>
      <c r="B10" s="81">
        <v>16486</v>
      </c>
      <c r="C10" s="82">
        <v>0</v>
      </c>
      <c r="D10" s="81">
        <v>1259</v>
      </c>
      <c r="E10" s="82">
        <v>0</v>
      </c>
      <c r="F10" s="81">
        <v>6</v>
      </c>
      <c r="G10" s="82">
        <v>0</v>
      </c>
      <c r="H10" s="81">
        <v>1191</v>
      </c>
      <c r="I10" s="82">
        <v>0</v>
      </c>
      <c r="J10" s="81">
        <v>61</v>
      </c>
      <c r="K10" s="82">
        <v>0</v>
      </c>
      <c r="L10" s="81">
        <v>1</v>
      </c>
      <c r="M10" s="82">
        <v>0</v>
      </c>
      <c r="N10" s="82">
        <v>0</v>
      </c>
      <c r="O10" s="82">
        <v>0</v>
      </c>
      <c r="P10" s="364"/>
      <c r="Q10" s="218"/>
    </row>
    <row r="11" spans="1:17" ht="23.1" customHeight="1" x14ac:dyDescent="0.2">
      <c r="A11" s="33" t="s">
        <v>265</v>
      </c>
      <c r="B11" s="81">
        <v>5</v>
      </c>
      <c r="C11" s="81">
        <v>13860</v>
      </c>
      <c r="D11" s="81">
        <v>7</v>
      </c>
      <c r="E11" s="81">
        <f>G11+I11+K11+M11</f>
        <v>375</v>
      </c>
      <c r="F11" s="82">
        <v>0</v>
      </c>
      <c r="G11" s="82">
        <v>0</v>
      </c>
      <c r="H11" s="81">
        <v>7</v>
      </c>
      <c r="I11" s="82">
        <v>0</v>
      </c>
      <c r="J11" s="82">
        <v>0</v>
      </c>
      <c r="K11" s="81">
        <v>10</v>
      </c>
      <c r="L11" s="82">
        <v>0</v>
      </c>
      <c r="M11" s="81">
        <v>365</v>
      </c>
      <c r="N11" s="81">
        <v>131</v>
      </c>
      <c r="O11" s="82">
        <v>0</v>
      </c>
      <c r="P11" s="364"/>
      <c r="Q11" s="218"/>
    </row>
    <row r="12" spans="1:17" ht="23.1" customHeight="1" x14ac:dyDescent="0.2">
      <c r="A12" s="33" t="s">
        <v>44</v>
      </c>
      <c r="B12" s="81">
        <v>16385</v>
      </c>
      <c r="C12" s="81">
        <v>7195</v>
      </c>
      <c r="D12" s="81">
        <v>4931</v>
      </c>
      <c r="E12" s="81">
        <v>10280</v>
      </c>
      <c r="F12" s="81">
        <v>5</v>
      </c>
      <c r="G12" s="81">
        <v>2315</v>
      </c>
      <c r="H12" s="81">
        <v>8</v>
      </c>
      <c r="I12" s="81">
        <v>827</v>
      </c>
      <c r="J12" s="81">
        <v>4918</v>
      </c>
      <c r="K12" s="81">
        <v>4051</v>
      </c>
      <c r="L12" s="82">
        <v>0</v>
      </c>
      <c r="M12" s="81">
        <v>3087</v>
      </c>
      <c r="N12" s="82">
        <v>0</v>
      </c>
      <c r="O12" s="81">
        <v>1174</v>
      </c>
      <c r="P12" s="364"/>
      <c r="Q12" s="218"/>
    </row>
    <row r="13" spans="1:17" ht="23.1" customHeight="1" x14ac:dyDescent="0.2">
      <c r="A13" s="33" t="s">
        <v>266</v>
      </c>
      <c r="B13" s="81">
        <v>25823</v>
      </c>
      <c r="C13" s="82">
        <v>0</v>
      </c>
      <c r="D13" s="81">
        <v>14402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1">
        <v>14328</v>
      </c>
      <c r="K13" s="82">
        <v>0</v>
      </c>
      <c r="L13" s="81">
        <v>74</v>
      </c>
      <c r="M13" s="82">
        <v>0</v>
      </c>
      <c r="N13" s="81">
        <v>18</v>
      </c>
      <c r="O13" s="82">
        <v>0</v>
      </c>
      <c r="P13" s="364"/>
      <c r="Q13" s="218"/>
    </row>
    <row r="14" spans="1:17" s="11" customFormat="1" ht="23.1" customHeight="1" x14ac:dyDescent="0.2">
      <c r="A14" s="225" t="s">
        <v>35</v>
      </c>
      <c r="B14" s="81">
        <v>8</v>
      </c>
      <c r="C14" s="81">
        <v>1614</v>
      </c>
      <c r="D14" s="82">
        <v>0</v>
      </c>
      <c r="E14" s="81">
        <v>2220</v>
      </c>
      <c r="F14" s="82">
        <v>0</v>
      </c>
      <c r="G14" s="144">
        <v>700</v>
      </c>
      <c r="H14" s="82">
        <v>0</v>
      </c>
      <c r="I14" s="82">
        <v>0</v>
      </c>
      <c r="J14" s="82">
        <v>0</v>
      </c>
      <c r="K14" s="81">
        <v>766</v>
      </c>
      <c r="L14" s="82">
        <v>0</v>
      </c>
      <c r="M14" s="81">
        <v>754</v>
      </c>
      <c r="N14" s="82">
        <v>0</v>
      </c>
      <c r="O14" s="144">
        <v>939</v>
      </c>
      <c r="P14" s="364"/>
      <c r="Q14" s="226"/>
    </row>
    <row r="15" spans="1:17" ht="23.1" customHeight="1" x14ac:dyDescent="0.2">
      <c r="A15" s="33" t="s">
        <v>267</v>
      </c>
      <c r="B15" s="81">
        <v>141518</v>
      </c>
      <c r="C15" s="81">
        <v>65112</v>
      </c>
      <c r="D15" s="81">
        <v>67672</v>
      </c>
      <c r="E15" s="81">
        <v>2542</v>
      </c>
      <c r="F15" s="81">
        <v>4213</v>
      </c>
      <c r="G15" s="81">
        <v>2390</v>
      </c>
      <c r="H15" s="81">
        <v>457</v>
      </c>
      <c r="I15" s="81">
        <v>86</v>
      </c>
      <c r="J15" s="81">
        <v>218</v>
      </c>
      <c r="K15" s="81">
        <v>60</v>
      </c>
      <c r="L15" s="81">
        <v>62784</v>
      </c>
      <c r="M15" s="81">
        <v>6</v>
      </c>
      <c r="N15" s="81">
        <v>4187</v>
      </c>
      <c r="O15" s="81">
        <v>5</v>
      </c>
      <c r="P15" s="364"/>
      <c r="Q15" s="218"/>
    </row>
    <row r="16" spans="1:17" ht="23.1" customHeight="1" x14ac:dyDescent="0.2">
      <c r="A16" s="33" t="s">
        <v>268</v>
      </c>
      <c r="B16" s="82">
        <v>0</v>
      </c>
      <c r="C16" s="81">
        <v>3922</v>
      </c>
      <c r="D16" s="81">
        <v>21917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1">
        <v>21917</v>
      </c>
      <c r="K16" s="82">
        <v>0</v>
      </c>
      <c r="L16" s="82">
        <v>0</v>
      </c>
      <c r="M16" s="82">
        <v>0</v>
      </c>
      <c r="N16" s="81">
        <v>21224</v>
      </c>
      <c r="O16" s="82">
        <v>0</v>
      </c>
      <c r="P16" s="364"/>
      <c r="Q16" s="218"/>
    </row>
    <row r="17" spans="1:17" ht="23.1" customHeight="1" x14ac:dyDescent="0.2">
      <c r="A17" s="33" t="s">
        <v>36</v>
      </c>
      <c r="B17" s="81">
        <v>13852</v>
      </c>
      <c r="C17" s="81">
        <v>178568</v>
      </c>
      <c r="D17" s="81">
        <v>19887</v>
      </c>
      <c r="E17" s="81">
        <v>192841</v>
      </c>
      <c r="F17" s="81">
        <v>12639</v>
      </c>
      <c r="G17" s="81">
        <v>17258</v>
      </c>
      <c r="H17" s="81">
        <v>6882</v>
      </c>
      <c r="I17" s="81">
        <v>47537</v>
      </c>
      <c r="J17" s="81">
        <v>257</v>
      </c>
      <c r="K17" s="81">
        <v>76420</v>
      </c>
      <c r="L17" s="81">
        <v>109</v>
      </c>
      <c r="M17" s="81">
        <v>51626</v>
      </c>
      <c r="N17" s="81">
        <v>6373</v>
      </c>
      <c r="O17" s="81">
        <v>65634</v>
      </c>
      <c r="P17" s="364"/>
      <c r="Q17" s="218"/>
    </row>
    <row r="18" spans="1:17" ht="23.1" customHeight="1" x14ac:dyDescent="0.2">
      <c r="A18" s="33" t="s">
        <v>269</v>
      </c>
      <c r="B18" s="81">
        <v>13727</v>
      </c>
      <c r="C18" s="81">
        <v>38002</v>
      </c>
      <c r="D18" s="81">
        <v>12218</v>
      </c>
      <c r="E18" s="81">
        <v>6752</v>
      </c>
      <c r="F18" s="81">
        <v>7117</v>
      </c>
      <c r="G18" s="81">
        <v>1945</v>
      </c>
      <c r="H18" s="81">
        <v>1335</v>
      </c>
      <c r="I18" s="81">
        <v>2460</v>
      </c>
      <c r="J18" s="81">
        <v>3766</v>
      </c>
      <c r="K18" s="81">
        <v>1219</v>
      </c>
      <c r="L18" s="82">
        <v>0</v>
      </c>
      <c r="M18" s="81">
        <v>1128</v>
      </c>
      <c r="N18" s="81">
        <v>1943</v>
      </c>
      <c r="O18" s="81">
        <v>1172</v>
      </c>
      <c r="P18" s="364"/>
      <c r="Q18" s="218"/>
    </row>
    <row r="19" spans="1:17" ht="23.1" customHeight="1" x14ac:dyDescent="0.2">
      <c r="A19" s="33" t="s">
        <v>270</v>
      </c>
      <c r="B19" s="81">
        <v>19106</v>
      </c>
      <c r="C19" s="82">
        <v>0</v>
      </c>
      <c r="D19" s="81">
        <v>1409</v>
      </c>
      <c r="E19" s="82">
        <v>0</v>
      </c>
      <c r="F19" s="81">
        <v>666</v>
      </c>
      <c r="G19" s="82">
        <v>0</v>
      </c>
      <c r="H19" s="82">
        <v>0</v>
      </c>
      <c r="I19" s="82">
        <v>0</v>
      </c>
      <c r="J19" s="81">
        <v>743</v>
      </c>
      <c r="K19" s="82">
        <v>0</v>
      </c>
      <c r="L19" s="82">
        <v>0</v>
      </c>
      <c r="M19" s="82">
        <v>0</v>
      </c>
      <c r="N19" s="82">
        <v>0</v>
      </c>
      <c r="O19" s="81">
        <v>2</v>
      </c>
      <c r="P19" s="364"/>
      <c r="Q19" s="218"/>
    </row>
    <row r="20" spans="1:17" s="11" customFormat="1" ht="23.1" customHeight="1" x14ac:dyDescent="0.2">
      <c r="A20" s="225" t="s">
        <v>271</v>
      </c>
      <c r="B20" s="81">
        <v>78780</v>
      </c>
      <c r="C20" s="81">
        <v>43510</v>
      </c>
      <c r="D20" s="81">
        <v>176235</v>
      </c>
      <c r="E20" s="81">
        <v>51217</v>
      </c>
      <c r="F20" s="81">
        <v>21936</v>
      </c>
      <c r="G20" s="81">
        <v>28291</v>
      </c>
      <c r="H20" s="81">
        <v>111096</v>
      </c>
      <c r="I20" s="81">
        <v>74</v>
      </c>
      <c r="J20" s="81">
        <v>33620</v>
      </c>
      <c r="K20" s="81">
        <v>14231</v>
      </c>
      <c r="L20" s="81">
        <v>9583</v>
      </c>
      <c r="M20" s="81">
        <v>8621</v>
      </c>
      <c r="N20" s="81">
        <v>24365</v>
      </c>
      <c r="O20" s="81">
        <v>2174</v>
      </c>
      <c r="P20" s="364"/>
      <c r="Q20" s="226"/>
    </row>
    <row r="21" spans="1:17" ht="23.1" customHeight="1" x14ac:dyDescent="0.2">
      <c r="A21" s="33" t="s">
        <v>272</v>
      </c>
      <c r="B21" s="81">
        <v>10461</v>
      </c>
      <c r="C21" s="81">
        <v>34</v>
      </c>
      <c r="D21" s="81">
        <v>8979</v>
      </c>
      <c r="E21" s="81">
        <v>21</v>
      </c>
      <c r="F21" s="81">
        <v>1674</v>
      </c>
      <c r="G21" s="144">
        <v>21</v>
      </c>
      <c r="H21" s="81">
        <v>113</v>
      </c>
      <c r="I21" s="82">
        <v>0</v>
      </c>
      <c r="J21" s="81">
        <v>1848</v>
      </c>
      <c r="K21" s="82">
        <v>0</v>
      </c>
      <c r="L21" s="81">
        <v>5344</v>
      </c>
      <c r="M21" s="82">
        <v>0</v>
      </c>
      <c r="N21" s="81">
        <v>2165</v>
      </c>
      <c r="O21" s="82">
        <v>0</v>
      </c>
      <c r="P21" s="364"/>
      <c r="Q21" s="218"/>
    </row>
    <row r="22" spans="1:17" ht="23.1" customHeight="1" x14ac:dyDescent="0.2">
      <c r="A22" s="33" t="s">
        <v>37</v>
      </c>
      <c r="B22" s="81">
        <v>680</v>
      </c>
      <c r="C22" s="81">
        <v>1541</v>
      </c>
      <c r="D22" s="81">
        <v>6653</v>
      </c>
      <c r="E22" s="81">
        <v>1822</v>
      </c>
      <c r="F22" s="81">
        <v>1655</v>
      </c>
      <c r="G22" s="144">
        <v>409</v>
      </c>
      <c r="H22" s="81">
        <v>2013</v>
      </c>
      <c r="I22" s="144">
        <v>1379</v>
      </c>
      <c r="J22" s="144">
        <v>747</v>
      </c>
      <c r="K22" s="82">
        <v>0</v>
      </c>
      <c r="L22" s="81">
        <v>2238</v>
      </c>
      <c r="M22" s="81">
        <v>34</v>
      </c>
      <c r="N22" s="81">
        <v>156</v>
      </c>
      <c r="O22" s="144">
        <v>200</v>
      </c>
      <c r="P22" s="364"/>
      <c r="Q22" s="218"/>
    </row>
    <row r="23" spans="1:17" ht="23.1" customHeight="1" x14ac:dyDescent="0.2">
      <c r="A23" s="33" t="s">
        <v>273</v>
      </c>
      <c r="B23" s="81">
        <v>2</v>
      </c>
      <c r="C23" s="81">
        <v>799</v>
      </c>
      <c r="D23" s="81">
        <v>27</v>
      </c>
      <c r="E23" s="82">
        <v>0</v>
      </c>
      <c r="F23" s="81">
        <v>12</v>
      </c>
      <c r="G23" s="82">
        <v>0</v>
      </c>
      <c r="H23" s="82">
        <v>0</v>
      </c>
      <c r="I23" s="82">
        <v>0</v>
      </c>
      <c r="J23" s="144">
        <v>8</v>
      </c>
      <c r="K23" s="82">
        <v>0</v>
      </c>
      <c r="L23" s="81">
        <v>7</v>
      </c>
      <c r="M23" s="82">
        <v>0</v>
      </c>
      <c r="N23" s="81">
        <v>374</v>
      </c>
      <c r="O23" s="82">
        <v>0</v>
      </c>
      <c r="P23" s="364"/>
      <c r="Q23" s="218"/>
    </row>
    <row r="24" spans="1:17" ht="23.1" customHeight="1" x14ac:dyDescent="0.2">
      <c r="A24" s="33" t="s">
        <v>274</v>
      </c>
      <c r="B24" s="81">
        <v>37089</v>
      </c>
      <c r="C24" s="81">
        <v>5810</v>
      </c>
      <c r="D24" s="81">
        <v>5175</v>
      </c>
      <c r="E24" s="81">
        <v>2318</v>
      </c>
      <c r="F24" s="81">
        <v>377</v>
      </c>
      <c r="G24" s="81">
        <v>2225</v>
      </c>
      <c r="H24" s="81">
        <v>2316</v>
      </c>
      <c r="I24" s="81">
        <v>24</v>
      </c>
      <c r="J24" s="81">
        <v>1623</v>
      </c>
      <c r="K24" s="82">
        <v>0</v>
      </c>
      <c r="L24" s="81">
        <v>859</v>
      </c>
      <c r="M24" s="81">
        <v>69</v>
      </c>
      <c r="N24" s="82">
        <v>0</v>
      </c>
      <c r="O24" s="82">
        <v>0</v>
      </c>
      <c r="P24" s="364"/>
      <c r="Q24" s="218"/>
    </row>
    <row r="25" spans="1:17" ht="23.1" customHeight="1" x14ac:dyDescent="0.2">
      <c r="A25" s="33" t="s">
        <v>275</v>
      </c>
      <c r="B25" s="81">
        <v>673</v>
      </c>
      <c r="C25" s="82">
        <v>0</v>
      </c>
      <c r="D25" s="220">
        <v>48</v>
      </c>
      <c r="E25" s="220">
        <v>3</v>
      </c>
      <c r="F25" s="82">
        <v>0</v>
      </c>
      <c r="G25" s="82">
        <v>0</v>
      </c>
      <c r="H25" s="82">
        <v>0</v>
      </c>
      <c r="I25" s="81">
        <v>3</v>
      </c>
      <c r="J25" s="82">
        <v>0</v>
      </c>
      <c r="K25" s="82">
        <v>0</v>
      </c>
      <c r="L25" s="220">
        <v>48</v>
      </c>
      <c r="M25" s="84">
        <v>0</v>
      </c>
      <c r="N25" s="82">
        <v>0</v>
      </c>
      <c r="O25" s="82">
        <v>0</v>
      </c>
      <c r="P25" s="364"/>
      <c r="Q25" s="218"/>
    </row>
    <row r="26" spans="1:17" ht="23.1" customHeight="1" x14ac:dyDescent="0.2">
      <c r="A26" s="33" t="s">
        <v>45</v>
      </c>
      <c r="B26" s="81">
        <v>3479</v>
      </c>
      <c r="C26" s="81">
        <v>19577</v>
      </c>
      <c r="D26" s="81">
        <v>8082</v>
      </c>
      <c r="E26" s="81">
        <v>16494</v>
      </c>
      <c r="F26" s="81">
        <v>906</v>
      </c>
      <c r="G26" s="81">
        <v>7878</v>
      </c>
      <c r="H26" s="81">
        <v>4626</v>
      </c>
      <c r="I26" s="81">
        <v>673</v>
      </c>
      <c r="J26" s="81">
        <v>2205</v>
      </c>
      <c r="K26" s="81">
        <v>2072</v>
      </c>
      <c r="L26" s="81">
        <v>345</v>
      </c>
      <c r="M26" s="81">
        <v>5871</v>
      </c>
      <c r="N26" s="81">
        <v>254</v>
      </c>
      <c r="O26" s="81">
        <v>3254</v>
      </c>
      <c r="P26" s="364"/>
      <c r="Q26" s="218"/>
    </row>
    <row r="27" spans="1:17" ht="23.1" customHeight="1" x14ac:dyDescent="0.2">
      <c r="A27" s="33" t="s">
        <v>276</v>
      </c>
      <c r="B27" s="81">
        <v>51390</v>
      </c>
      <c r="C27" s="81">
        <v>364</v>
      </c>
      <c r="D27" s="81">
        <v>1065</v>
      </c>
      <c r="E27" s="81">
        <v>2545</v>
      </c>
      <c r="F27" s="82">
        <v>0</v>
      </c>
      <c r="G27" s="144">
        <v>56</v>
      </c>
      <c r="H27" s="81">
        <v>176</v>
      </c>
      <c r="I27" s="82">
        <v>0</v>
      </c>
      <c r="J27" s="81">
        <v>239</v>
      </c>
      <c r="K27" s="81">
        <v>487</v>
      </c>
      <c r="L27" s="81">
        <v>650</v>
      </c>
      <c r="M27" s="81">
        <v>2002</v>
      </c>
      <c r="N27" s="81">
        <v>216</v>
      </c>
      <c r="O27" s="82">
        <v>0</v>
      </c>
      <c r="P27" s="364"/>
      <c r="Q27" s="218"/>
    </row>
    <row r="28" spans="1:17" s="11" customFormat="1" ht="23.1" customHeight="1" x14ac:dyDescent="0.2">
      <c r="A28" s="225" t="s">
        <v>18</v>
      </c>
      <c r="B28" s="81">
        <v>1438949</v>
      </c>
      <c r="C28" s="81">
        <v>1960826</v>
      </c>
      <c r="D28" s="81">
        <v>1416700</v>
      </c>
      <c r="E28" s="81">
        <v>1914403</v>
      </c>
      <c r="F28" s="81">
        <v>222128</v>
      </c>
      <c r="G28" s="81">
        <v>531357</v>
      </c>
      <c r="H28" s="81">
        <v>443388</v>
      </c>
      <c r="I28" s="81">
        <v>302725</v>
      </c>
      <c r="J28" s="81">
        <v>383131</v>
      </c>
      <c r="K28" s="81">
        <v>337105</v>
      </c>
      <c r="L28" s="81">
        <v>368053</v>
      </c>
      <c r="M28" s="81">
        <v>743216</v>
      </c>
      <c r="N28" s="81">
        <v>300509</v>
      </c>
      <c r="O28" s="81">
        <v>485147</v>
      </c>
      <c r="P28" s="364"/>
      <c r="Q28" s="226"/>
    </row>
    <row r="29" spans="1:17" ht="23.1" customHeight="1" x14ac:dyDescent="0.2">
      <c r="A29" s="33" t="s">
        <v>38</v>
      </c>
      <c r="B29" s="81">
        <v>18003</v>
      </c>
      <c r="C29" s="81">
        <v>8806</v>
      </c>
      <c r="D29" s="81">
        <v>6580</v>
      </c>
      <c r="E29" s="81">
        <v>51116</v>
      </c>
      <c r="F29" s="81">
        <v>2410</v>
      </c>
      <c r="G29" s="81">
        <v>14201</v>
      </c>
      <c r="H29" s="81">
        <v>223</v>
      </c>
      <c r="I29" s="81">
        <v>2816</v>
      </c>
      <c r="J29" s="81">
        <v>115</v>
      </c>
      <c r="K29" s="81">
        <v>10920</v>
      </c>
      <c r="L29" s="81">
        <v>3832</v>
      </c>
      <c r="M29" s="81">
        <v>23179</v>
      </c>
      <c r="N29" s="81">
        <v>5214</v>
      </c>
      <c r="O29" s="81">
        <v>11753</v>
      </c>
      <c r="P29" s="364"/>
      <c r="Q29" s="218"/>
    </row>
    <row r="30" spans="1:17" ht="23.1" customHeight="1" x14ac:dyDescent="0.2">
      <c r="A30" s="33" t="s">
        <v>277</v>
      </c>
      <c r="B30" s="81">
        <v>32328</v>
      </c>
      <c r="C30" s="81">
        <v>456</v>
      </c>
      <c r="D30" s="81">
        <v>2588</v>
      </c>
      <c r="E30" s="81">
        <v>39</v>
      </c>
      <c r="F30" s="81">
        <v>13</v>
      </c>
      <c r="G30" s="82">
        <v>0</v>
      </c>
      <c r="H30" s="82">
        <v>0</v>
      </c>
      <c r="I30" s="82">
        <v>0</v>
      </c>
      <c r="J30" s="81">
        <v>1807</v>
      </c>
      <c r="K30" s="81">
        <v>39</v>
      </c>
      <c r="L30" s="81">
        <v>768</v>
      </c>
      <c r="M30" s="84">
        <v>0</v>
      </c>
      <c r="N30" s="81">
        <v>28764</v>
      </c>
      <c r="O30" s="82">
        <v>0</v>
      </c>
      <c r="P30" s="364"/>
      <c r="Q30" s="218"/>
    </row>
    <row r="31" spans="1:17" ht="23.1" customHeight="1" x14ac:dyDescent="0.2">
      <c r="A31" s="34" t="s">
        <v>72</v>
      </c>
      <c r="B31" s="83">
        <v>1501243</v>
      </c>
      <c r="C31" s="83">
        <v>4683595</v>
      </c>
      <c r="D31" s="83">
        <v>913021</v>
      </c>
      <c r="E31" s="83">
        <v>4149622</v>
      </c>
      <c r="F31" s="83">
        <v>179219</v>
      </c>
      <c r="G31" s="83">
        <v>1097826</v>
      </c>
      <c r="H31" s="83">
        <v>216243</v>
      </c>
      <c r="I31" s="83">
        <v>863569</v>
      </c>
      <c r="J31" s="83">
        <v>201989</v>
      </c>
      <c r="K31" s="83">
        <v>1005747</v>
      </c>
      <c r="L31" s="83">
        <v>315570</v>
      </c>
      <c r="M31" s="83">
        <v>1182480</v>
      </c>
      <c r="N31" s="83">
        <v>137822</v>
      </c>
      <c r="O31" s="83">
        <v>1044764</v>
      </c>
      <c r="P31" s="364"/>
      <c r="Q31" s="218"/>
    </row>
    <row r="32" spans="1:17" ht="21.75" customHeight="1" x14ac:dyDescent="0.2">
      <c r="A32" s="10" t="s">
        <v>374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364"/>
    </row>
    <row r="34" spans="2:15" x14ac:dyDescent="0.2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2:15" x14ac:dyDescent="0.2">
      <c r="B35" s="76"/>
      <c r="C35" s="76"/>
      <c r="D35" s="76"/>
      <c r="E35" s="12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2:15" ht="14.25" customHeight="1" x14ac:dyDescent="0.2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2:15" x14ac:dyDescent="0.2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2:15" x14ac:dyDescent="0.2">
      <c r="E38" s="76"/>
    </row>
  </sheetData>
  <mergeCells count="13">
    <mergeCell ref="N4:O4"/>
    <mergeCell ref="N3:O3"/>
    <mergeCell ref="A1:O1"/>
    <mergeCell ref="A2:O2"/>
    <mergeCell ref="P1:P32"/>
    <mergeCell ref="A3:A5"/>
    <mergeCell ref="L4:M4"/>
    <mergeCell ref="B3:C4"/>
    <mergeCell ref="H4:I4"/>
    <mergeCell ref="F3:M3"/>
    <mergeCell ref="F4:G4"/>
    <mergeCell ref="J4:K4"/>
    <mergeCell ref="D3:E4"/>
  </mergeCells>
  <printOptions horizontalCentered="1"/>
  <pageMargins left="0.25" right="0.25" top="0.5" bottom="0.5" header="0" footer="0"/>
  <pageSetup scale="7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Normal="100" workbookViewId="0">
      <selection sqref="A1:O1"/>
    </sheetView>
  </sheetViews>
  <sheetFormatPr defaultRowHeight="12.75" x14ac:dyDescent="0.2"/>
  <cols>
    <col min="1" max="1" width="17.85546875" style="3" customWidth="1"/>
    <col min="2" max="5" width="10.7109375" style="3" customWidth="1"/>
    <col min="6" max="15" width="10.7109375" style="44" customWidth="1"/>
    <col min="16" max="16" width="6.7109375" style="50" customWidth="1"/>
    <col min="17" max="16384" width="9.140625" style="3"/>
  </cols>
  <sheetData>
    <row r="1" spans="1:17" ht="21.6" customHeight="1" x14ac:dyDescent="0.2">
      <c r="A1" s="409" t="s">
        <v>356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364">
        <v>31</v>
      </c>
    </row>
    <row r="2" spans="1:17" ht="13.15" customHeight="1" x14ac:dyDescent="0.2">
      <c r="A2" s="410" t="s">
        <v>188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364"/>
    </row>
    <row r="3" spans="1:17" ht="16.5" customHeight="1" x14ac:dyDescent="0.2">
      <c r="A3" s="411" t="s">
        <v>259</v>
      </c>
      <c r="B3" s="392">
        <v>2019</v>
      </c>
      <c r="C3" s="393"/>
      <c r="D3" s="369" t="s">
        <v>293</v>
      </c>
      <c r="E3" s="369"/>
      <c r="F3" s="365" t="s">
        <v>297</v>
      </c>
      <c r="G3" s="366"/>
      <c r="H3" s="366"/>
      <c r="I3" s="366"/>
      <c r="J3" s="366"/>
      <c r="K3" s="366"/>
      <c r="L3" s="366"/>
      <c r="M3" s="367"/>
      <c r="N3" s="365" t="s">
        <v>361</v>
      </c>
      <c r="O3" s="367"/>
      <c r="P3" s="364"/>
    </row>
    <row r="4" spans="1:17" ht="15" customHeight="1" x14ac:dyDescent="0.2">
      <c r="A4" s="412"/>
      <c r="B4" s="394"/>
      <c r="C4" s="395"/>
      <c r="D4" s="414"/>
      <c r="E4" s="414"/>
      <c r="F4" s="415" t="s">
        <v>303</v>
      </c>
      <c r="G4" s="416"/>
      <c r="H4" s="415" t="s">
        <v>304</v>
      </c>
      <c r="I4" s="416"/>
      <c r="J4" s="415" t="s">
        <v>305</v>
      </c>
      <c r="K4" s="416"/>
      <c r="L4" s="415" t="s">
        <v>306</v>
      </c>
      <c r="M4" s="416"/>
      <c r="N4" s="374" t="s">
        <v>303</v>
      </c>
      <c r="O4" s="374"/>
      <c r="P4" s="364"/>
    </row>
    <row r="5" spans="1:17" ht="32.25" customHeight="1" x14ac:dyDescent="0.2">
      <c r="A5" s="413"/>
      <c r="B5" s="49" t="s">
        <v>65</v>
      </c>
      <c r="C5" s="49" t="s">
        <v>296</v>
      </c>
      <c r="D5" s="49" t="s">
        <v>65</v>
      </c>
      <c r="E5" s="49" t="s">
        <v>296</v>
      </c>
      <c r="F5" s="49" t="s">
        <v>65</v>
      </c>
      <c r="G5" s="49" t="s">
        <v>296</v>
      </c>
      <c r="H5" s="49" t="s">
        <v>65</v>
      </c>
      <c r="I5" s="49" t="s">
        <v>296</v>
      </c>
      <c r="J5" s="49" t="s">
        <v>65</v>
      </c>
      <c r="K5" s="49" t="s">
        <v>296</v>
      </c>
      <c r="L5" s="49" t="s">
        <v>65</v>
      </c>
      <c r="M5" s="49" t="s">
        <v>296</v>
      </c>
      <c r="N5" s="49" t="s">
        <v>65</v>
      </c>
      <c r="O5" s="49" t="s">
        <v>296</v>
      </c>
      <c r="P5" s="364"/>
    </row>
    <row r="6" spans="1:17" ht="21.75" customHeight="1" x14ac:dyDescent="0.2">
      <c r="A6" s="33" t="s">
        <v>33</v>
      </c>
      <c r="B6" s="203">
        <v>45679</v>
      </c>
      <c r="C6" s="184">
        <v>3717</v>
      </c>
      <c r="D6" s="203">
        <v>24795</v>
      </c>
      <c r="E6" s="184">
        <v>2034</v>
      </c>
      <c r="F6" s="198">
        <v>726</v>
      </c>
      <c r="G6" s="81">
        <v>921</v>
      </c>
      <c r="H6" s="81">
        <v>789</v>
      </c>
      <c r="I6" s="81">
        <v>168</v>
      </c>
      <c r="J6" s="81">
        <v>6000</v>
      </c>
      <c r="K6" s="81">
        <v>52</v>
      </c>
      <c r="L6" s="81">
        <v>17280</v>
      </c>
      <c r="M6" s="81">
        <v>893</v>
      </c>
      <c r="N6" s="203">
        <v>1048</v>
      </c>
      <c r="O6" s="184">
        <v>10654</v>
      </c>
      <c r="P6" s="364"/>
      <c r="Q6" s="12"/>
    </row>
    <row r="7" spans="1:17" ht="21.75" customHeight="1" x14ac:dyDescent="0.2">
      <c r="A7" s="33" t="s">
        <v>278</v>
      </c>
      <c r="B7" s="198">
        <v>41</v>
      </c>
      <c r="C7" s="82">
        <v>0</v>
      </c>
      <c r="D7" s="198">
        <v>817</v>
      </c>
      <c r="E7" s="81">
        <v>61</v>
      </c>
      <c r="F7" s="221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1">
        <v>817</v>
      </c>
      <c r="M7" s="81">
        <v>61</v>
      </c>
      <c r="N7" s="82">
        <v>0</v>
      </c>
      <c r="O7" s="82">
        <v>0</v>
      </c>
      <c r="P7" s="364"/>
      <c r="Q7" s="12"/>
    </row>
    <row r="8" spans="1:17" ht="21.75" customHeight="1" x14ac:dyDescent="0.2">
      <c r="A8" s="33" t="s">
        <v>279</v>
      </c>
      <c r="B8" s="221">
        <v>0</v>
      </c>
      <c r="C8" s="82">
        <v>0</v>
      </c>
      <c r="D8" s="221">
        <v>0</v>
      </c>
      <c r="E8" s="82">
        <v>0</v>
      </c>
      <c r="F8" s="221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221">
        <v>0</v>
      </c>
      <c r="O8" s="82">
        <v>0</v>
      </c>
      <c r="P8" s="364"/>
      <c r="Q8" s="12"/>
    </row>
    <row r="9" spans="1:17" ht="21.75" customHeight="1" x14ac:dyDescent="0.2">
      <c r="A9" s="33" t="s">
        <v>39</v>
      </c>
      <c r="B9" s="198">
        <v>335015</v>
      </c>
      <c r="C9" s="81">
        <v>143903</v>
      </c>
      <c r="D9" s="198">
        <v>347439</v>
      </c>
      <c r="E9" s="81">
        <v>118679</v>
      </c>
      <c r="F9" s="198">
        <v>120197</v>
      </c>
      <c r="G9" s="81">
        <v>19776</v>
      </c>
      <c r="H9" s="81">
        <v>65991</v>
      </c>
      <c r="I9" s="81">
        <v>27979</v>
      </c>
      <c r="J9" s="81">
        <v>74658</v>
      </c>
      <c r="K9" s="81">
        <v>17164</v>
      </c>
      <c r="L9" s="81">
        <v>86593</v>
      </c>
      <c r="M9" s="81">
        <v>53760</v>
      </c>
      <c r="N9" s="198">
        <v>65800</v>
      </c>
      <c r="O9" s="81">
        <v>37001</v>
      </c>
      <c r="P9" s="364"/>
      <c r="Q9" s="12"/>
    </row>
    <row r="10" spans="1:17" ht="21.75" customHeight="1" x14ac:dyDescent="0.2">
      <c r="A10" s="33" t="s">
        <v>40</v>
      </c>
      <c r="B10" s="198">
        <v>68378</v>
      </c>
      <c r="C10" s="81">
        <v>60515</v>
      </c>
      <c r="D10" s="198">
        <v>43332</v>
      </c>
      <c r="E10" s="81">
        <v>15773</v>
      </c>
      <c r="F10" s="198">
        <v>11940</v>
      </c>
      <c r="G10" s="81">
        <v>10337</v>
      </c>
      <c r="H10" s="81">
        <v>9445</v>
      </c>
      <c r="I10" s="81">
        <v>1022</v>
      </c>
      <c r="J10" s="81">
        <v>15973</v>
      </c>
      <c r="K10" s="81">
        <v>2960</v>
      </c>
      <c r="L10" s="81">
        <v>5974</v>
      </c>
      <c r="M10" s="81">
        <v>1454</v>
      </c>
      <c r="N10" s="198">
        <v>3442</v>
      </c>
      <c r="O10" s="81">
        <v>686</v>
      </c>
      <c r="P10" s="364"/>
      <c r="Q10" s="12"/>
    </row>
    <row r="11" spans="1:17" ht="21.75" customHeight="1" x14ac:dyDescent="0.2">
      <c r="A11" s="33" t="s">
        <v>280</v>
      </c>
      <c r="B11" s="198">
        <v>1637</v>
      </c>
      <c r="C11" s="81">
        <v>2195</v>
      </c>
      <c r="D11" s="198">
        <v>1621</v>
      </c>
      <c r="E11" s="81">
        <v>8028</v>
      </c>
      <c r="F11" s="198">
        <v>201</v>
      </c>
      <c r="G11" s="81">
        <v>1396</v>
      </c>
      <c r="H11" s="82">
        <v>0</v>
      </c>
      <c r="I11" s="81">
        <v>3908</v>
      </c>
      <c r="J11" s="81">
        <v>179</v>
      </c>
      <c r="K11" s="82">
        <v>0</v>
      </c>
      <c r="L11" s="81">
        <v>1241</v>
      </c>
      <c r="M11" s="81">
        <v>2724</v>
      </c>
      <c r="N11" s="198">
        <v>1053</v>
      </c>
      <c r="O11" s="81">
        <v>604</v>
      </c>
      <c r="P11" s="364"/>
      <c r="Q11" s="12"/>
    </row>
    <row r="12" spans="1:17" ht="21.75" customHeight="1" x14ac:dyDescent="0.2">
      <c r="A12" s="33" t="s">
        <v>281</v>
      </c>
      <c r="B12" s="198">
        <v>300</v>
      </c>
      <c r="C12" s="82">
        <v>0</v>
      </c>
      <c r="D12" s="82">
        <v>0</v>
      </c>
      <c r="E12" s="82">
        <v>0</v>
      </c>
      <c r="F12" s="221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364"/>
      <c r="Q12" s="12"/>
    </row>
    <row r="13" spans="1:17" ht="21.75" customHeight="1" x14ac:dyDescent="0.2">
      <c r="A13" s="33" t="s">
        <v>41</v>
      </c>
      <c r="B13" s="198">
        <v>671</v>
      </c>
      <c r="C13" s="81">
        <v>4063</v>
      </c>
      <c r="D13" s="198">
        <v>1090</v>
      </c>
      <c r="E13" s="81">
        <v>5123</v>
      </c>
      <c r="F13" s="221">
        <v>0</v>
      </c>
      <c r="G13" s="81">
        <v>334</v>
      </c>
      <c r="H13" s="82">
        <v>0</v>
      </c>
      <c r="I13" s="81">
        <v>1329</v>
      </c>
      <c r="J13" s="81">
        <v>1072</v>
      </c>
      <c r="K13" s="81">
        <v>2107</v>
      </c>
      <c r="L13" s="81">
        <v>18</v>
      </c>
      <c r="M13" s="81">
        <v>1353</v>
      </c>
      <c r="N13" s="82">
        <v>0</v>
      </c>
      <c r="O13" s="82">
        <v>0</v>
      </c>
      <c r="P13" s="364"/>
      <c r="Q13" s="12"/>
    </row>
    <row r="14" spans="1:17" ht="21.75" customHeight="1" x14ac:dyDescent="0.2">
      <c r="A14" s="33" t="s">
        <v>282</v>
      </c>
      <c r="B14" s="198">
        <v>85</v>
      </c>
      <c r="C14" s="82">
        <v>0</v>
      </c>
      <c r="D14" s="82">
        <v>0</v>
      </c>
      <c r="E14" s="82">
        <v>0</v>
      </c>
      <c r="F14" s="221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364"/>
      <c r="Q14" s="12"/>
    </row>
    <row r="15" spans="1:17" ht="21.75" customHeight="1" x14ac:dyDescent="0.2">
      <c r="A15" s="33" t="s">
        <v>283</v>
      </c>
      <c r="B15" s="198">
        <v>7297</v>
      </c>
      <c r="C15" s="81">
        <v>10094</v>
      </c>
      <c r="D15" s="198">
        <v>1039</v>
      </c>
      <c r="E15" s="81">
        <v>2238</v>
      </c>
      <c r="F15" s="198">
        <v>612</v>
      </c>
      <c r="G15" s="81">
        <v>2238</v>
      </c>
      <c r="H15" s="81">
        <v>274</v>
      </c>
      <c r="I15" s="82">
        <v>0</v>
      </c>
      <c r="J15" s="81">
        <v>116</v>
      </c>
      <c r="K15" s="82">
        <v>0</v>
      </c>
      <c r="L15" s="81">
        <v>37</v>
      </c>
      <c r="M15" s="82">
        <v>0</v>
      </c>
      <c r="N15" s="198">
        <v>134</v>
      </c>
      <c r="O15" s="81">
        <v>21</v>
      </c>
      <c r="P15" s="364"/>
      <c r="Q15" s="12"/>
    </row>
    <row r="16" spans="1:17" ht="21.75" customHeight="1" x14ac:dyDescent="0.2">
      <c r="A16" s="33" t="s">
        <v>19</v>
      </c>
      <c r="B16" s="198">
        <v>2243910</v>
      </c>
      <c r="C16" s="81">
        <v>981512</v>
      </c>
      <c r="D16" s="198">
        <v>2023792</v>
      </c>
      <c r="E16" s="81">
        <v>928310</v>
      </c>
      <c r="F16" s="198">
        <v>321061</v>
      </c>
      <c r="G16" s="81">
        <v>182387</v>
      </c>
      <c r="H16" s="81">
        <v>358723</v>
      </c>
      <c r="I16" s="81">
        <v>186982</v>
      </c>
      <c r="J16" s="81">
        <v>686126</v>
      </c>
      <c r="K16" s="81">
        <v>345641</v>
      </c>
      <c r="L16" s="81">
        <v>657882</v>
      </c>
      <c r="M16" s="81">
        <v>213300</v>
      </c>
      <c r="N16" s="198">
        <v>816216</v>
      </c>
      <c r="O16" s="81">
        <v>223882</v>
      </c>
      <c r="P16" s="364"/>
      <c r="Q16" s="12"/>
    </row>
    <row r="17" spans="1:17" ht="21.75" customHeight="1" x14ac:dyDescent="0.2">
      <c r="A17" s="33" t="s">
        <v>284</v>
      </c>
      <c r="B17" s="198">
        <v>4885</v>
      </c>
      <c r="C17" s="81">
        <v>152</v>
      </c>
      <c r="D17" s="198">
        <v>1488</v>
      </c>
      <c r="E17" s="82">
        <v>0</v>
      </c>
      <c r="F17" s="198">
        <v>20</v>
      </c>
      <c r="G17" s="82">
        <v>0</v>
      </c>
      <c r="H17" s="81">
        <v>635</v>
      </c>
      <c r="I17" s="82">
        <v>0</v>
      </c>
      <c r="J17" s="81">
        <v>805</v>
      </c>
      <c r="K17" s="82">
        <v>0</v>
      </c>
      <c r="L17" s="81">
        <v>28</v>
      </c>
      <c r="M17" s="82">
        <v>0</v>
      </c>
      <c r="N17" s="198">
        <v>1631</v>
      </c>
      <c r="O17" s="82">
        <v>0</v>
      </c>
      <c r="P17" s="364"/>
      <c r="Q17" s="12"/>
    </row>
    <row r="18" spans="1:17" ht="21.75" customHeight="1" x14ac:dyDescent="0.2">
      <c r="A18" s="48" t="s">
        <v>285</v>
      </c>
      <c r="B18" s="198">
        <v>4876</v>
      </c>
      <c r="C18" s="82">
        <v>0</v>
      </c>
      <c r="D18" s="198">
        <v>4677</v>
      </c>
      <c r="E18" s="82">
        <v>0</v>
      </c>
      <c r="F18" s="198">
        <v>392</v>
      </c>
      <c r="G18" s="82">
        <v>0</v>
      </c>
      <c r="H18" s="82">
        <v>0</v>
      </c>
      <c r="I18" s="82">
        <v>0</v>
      </c>
      <c r="J18" s="81">
        <v>1051</v>
      </c>
      <c r="K18" s="82">
        <v>0</v>
      </c>
      <c r="L18" s="81">
        <v>3234</v>
      </c>
      <c r="M18" s="82">
        <v>0</v>
      </c>
      <c r="N18" s="198">
        <v>2217</v>
      </c>
      <c r="O18" s="82">
        <v>0</v>
      </c>
      <c r="P18" s="364"/>
      <c r="Q18" s="12"/>
    </row>
    <row r="19" spans="1:17" ht="21.75" customHeight="1" x14ac:dyDescent="0.2">
      <c r="A19" s="33" t="s">
        <v>70</v>
      </c>
      <c r="B19" s="198">
        <v>16008297</v>
      </c>
      <c r="C19" s="81">
        <v>6948435</v>
      </c>
      <c r="D19" s="198">
        <v>12740553</v>
      </c>
      <c r="E19" s="81">
        <v>7186891</v>
      </c>
      <c r="F19" s="198">
        <v>3217492</v>
      </c>
      <c r="G19" s="81">
        <v>1495113</v>
      </c>
      <c r="H19" s="81">
        <v>2880002</v>
      </c>
      <c r="I19" s="81">
        <v>745409</v>
      </c>
      <c r="J19" s="81">
        <v>2797015</v>
      </c>
      <c r="K19" s="81">
        <v>2572614</v>
      </c>
      <c r="L19" s="81">
        <v>3846044</v>
      </c>
      <c r="M19" s="81">
        <v>2373755</v>
      </c>
      <c r="N19" s="198">
        <v>3430960</v>
      </c>
      <c r="O19" s="81">
        <v>1933357</v>
      </c>
      <c r="P19" s="364"/>
      <c r="Q19" s="12"/>
    </row>
    <row r="20" spans="1:17" ht="21.75" customHeight="1" x14ac:dyDescent="0.2">
      <c r="A20" s="33" t="s">
        <v>42</v>
      </c>
      <c r="B20" s="198">
        <v>6</v>
      </c>
      <c r="C20" s="81">
        <v>242</v>
      </c>
      <c r="D20" s="82">
        <v>0</v>
      </c>
      <c r="E20" s="81">
        <v>5744</v>
      </c>
      <c r="F20" s="221">
        <v>0</v>
      </c>
      <c r="G20" s="82">
        <v>0</v>
      </c>
      <c r="H20" s="82">
        <v>0</v>
      </c>
      <c r="I20" s="82">
        <v>0</v>
      </c>
      <c r="J20" s="82">
        <v>0</v>
      </c>
      <c r="K20" s="81">
        <v>41</v>
      </c>
      <c r="L20" s="82">
        <v>0</v>
      </c>
      <c r="M20" s="81">
        <v>5703</v>
      </c>
      <c r="N20" s="82">
        <v>0</v>
      </c>
      <c r="O20" s="82">
        <v>0</v>
      </c>
      <c r="P20" s="364"/>
      <c r="Q20" s="12"/>
    </row>
    <row r="21" spans="1:17" ht="21.75" customHeight="1" x14ac:dyDescent="0.2">
      <c r="A21" s="48" t="s">
        <v>375</v>
      </c>
      <c r="B21" s="198">
        <v>458986</v>
      </c>
      <c r="C21" s="81">
        <v>250481</v>
      </c>
      <c r="D21" s="198">
        <v>44855</v>
      </c>
      <c r="E21" s="81">
        <v>203077</v>
      </c>
      <c r="F21" s="198">
        <v>8821</v>
      </c>
      <c r="G21" s="81">
        <v>84751</v>
      </c>
      <c r="H21" s="81">
        <v>6850</v>
      </c>
      <c r="I21" s="81">
        <v>14004</v>
      </c>
      <c r="J21" s="81">
        <v>23045</v>
      </c>
      <c r="K21" s="81">
        <v>52846</v>
      </c>
      <c r="L21" s="81">
        <v>6139</v>
      </c>
      <c r="M21" s="81">
        <v>51476</v>
      </c>
      <c r="N21" s="198">
        <v>2818</v>
      </c>
      <c r="O21" s="81">
        <v>56781</v>
      </c>
      <c r="P21" s="364"/>
      <c r="Q21" s="12"/>
    </row>
    <row r="22" spans="1:17" ht="21.75" customHeight="1" x14ac:dyDescent="0.2">
      <c r="A22" s="33" t="s">
        <v>30</v>
      </c>
      <c r="B22" s="198">
        <v>66103</v>
      </c>
      <c r="C22" s="81">
        <v>89172</v>
      </c>
      <c r="D22" s="198">
        <v>52110</v>
      </c>
      <c r="E22" s="81">
        <v>49003</v>
      </c>
      <c r="F22" s="198">
        <v>12076</v>
      </c>
      <c r="G22" s="81">
        <v>22422</v>
      </c>
      <c r="H22" s="81">
        <v>33144</v>
      </c>
      <c r="I22" s="81">
        <v>8837</v>
      </c>
      <c r="J22" s="81">
        <v>6889</v>
      </c>
      <c r="K22" s="81">
        <v>12547</v>
      </c>
      <c r="L22" s="81">
        <v>1</v>
      </c>
      <c r="M22" s="81">
        <v>5197</v>
      </c>
      <c r="N22" s="198">
        <v>667</v>
      </c>
      <c r="O22" s="81">
        <v>85398</v>
      </c>
      <c r="P22" s="364"/>
      <c r="Q22" s="12"/>
    </row>
    <row r="23" spans="1:17" ht="21.75" customHeight="1" x14ac:dyDescent="0.2">
      <c r="A23" s="33" t="s">
        <v>286</v>
      </c>
      <c r="B23" s="198">
        <v>69</v>
      </c>
      <c r="C23" s="81">
        <v>41</v>
      </c>
      <c r="D23" s="198">
        <v>83</v>
      </c>
      <c r="E23" s="81">
        <v>66</v>
      </c>
      <c r="F23" s="221">
        <v>0</v>
      </c>
      <c r="G23" s="82">
        <v>0</v>
      </c>
      <c r="H23" s="82">
        <v>0</v>
      </c>
      <c r="I23" s="82">
        <v>0</v>
      </c>
      <c r="J23" s="82">
        <v>0</v>
      </c>
      <c r="K23" s="81">
        <v>66</v>
      </c>
      <c r="L23" s="81">
        <v>83</v>
      </c>
      <c r="M23" s="82">
        <v>0</v>
      </c>
      <c r="N23" s="82">
        <v>0</v>
      </c>
      <c r="O23" s="82">
        <v>0</v>
      </c>
      <c r="P23" s="364"/>
      <c r="Q23" s="12"/>
    </row>
    <row r="24" spans="1:17" ht="21.75" customHeight="1" x14ac:dyDescent="0.2">
      <c r="A24" s="48" t="s">
        <v>287</v>
      </c>
      <c r="B24" s="198">
        <v>390</v>
      </c>
      <c r="C24" s="82">
        <v>0</v>
      </c>
      <c r="D24" s="198">
        <v>856</v>
      </c>
      <c r="E24" s="82">
        <v>0</v>
      </c>
      <c r="F24" s="198">
        <v>73</v>
      </c>
      <c r="G24" s="82">
        <v>0</v>
      </c>
      <c r="H24" s="81">
        <v>364</v>
      </c>
      <c r="I24" s="82">
        <v>0</v>
      </c>
      <c r="J24" s="82">
        <v>0</v>
      </c>
      <c r="K24" s="82">
        <v>0</v>
      </c>
      <c r="L24" s="81">
        <v>419</v>
      </c>
      <c r="M24" s="82">
        <v>0</v>
      </c>
      <c r="N24" s="82">
        <v>0</v>
      </c>
      <c r="O24" s="82">
        <v>0</v>
      </c>
      <c r="P24" s="364"/>
      <c r="Q24" s="12"/>
    </row>
    <row r="25" spans="1:17" ht="21.75" customHeight="1" x14ac:dyDescent="0.2">
      <c r="A25" s="33" t="s">
        <v>21</v>
      </c>
      <c r="B25" s="198">
        <v>17495</v>
      </c>
      <c r="C25" s="81">
        <v>56496</v>
      </c>
      <c r="D25" s="198">
        <v>22003</v>
      </c>
      <c r="E25" s="81">
        <v>21576</v>
      </c>
      <c r="F25" s="198">
        <v>196</v>
      </c>
      <c r="G25" s="81">
        <v>10183</v>
      </c>
      <c r="H25" s="82">
        <v>0</v>
      </c>
      <c r="I25" s="81">
        <v>1708</v>
      </c>
      <c r="J25" s="81">
        <v>4673</v>
      </c>
      <c r="K25" s="81">
        <v>5959</v>
      </c>
      <c r="L25" s="81">
        <v>17134</v>
      </c>
      <c r="M25" s="81">
        <v>3726</v>
      </c>
      <c r="N25" s="198">
        <v>61</v>
      </c>
      <c r="O25" s="81">
        <v>2537</v>
      </c>
      <c r="P25" s="364"/>
      <c r="Q25" s="12"/>
    </row>
    <row r="26" spans="1:17" ht="21.75" customHeight="1" x14ac:dyDescent="0.2">
      <c r="A26" s="33" t="s">
        <v>288</v>
      </c>
      <c r="B26" s="221">
        <v>0</v>
      </c>
      <c r="C26" s="81">
        <v>108</v>
      </c>
      <c r="D26" s="221">
        <v>0</v>
      </c>
      <c r="E26" s="81">
        <v>424</v>
      </c>
      <c r="F26" s="221">
        <v>0</v>
      </c>
      <c r="G26" s="82">
        <v>0</v>
      </c>
      <c r="H26" s="82">
        <v>0</v>
      </c>
      <c r="I26" s="81">
        <v>305</v>
      </c>
      <c r="J26" s="82">
        <v>0</v>
      </c>
      <c r="K26" s="81">
        <v>59</v>
      </c>
      <c r="L26" s="82">
        <v>0</v>
      </c>
      <c r="M26" s="81">
        <v>60</v>
      </c>
      <c r="N26" s="221">
        <v>0</v>
      </c>
      <c r="O26" s="81">
        <v>71</v>
      </c>
      <c r="P26" s="364"/>
      <c r="Q26" s="12"/>
    </row>
    <row r="27" spans="1:17" ht="21.75" customHeight="1" x14ac:dyDescent="0.2">
      <c r="A27" s="33" t="s">
        <v>43</v>
      </c>
      <c r="B27" s="198">
        <v>507274</v>
      </c>
      <c r="C27" s="81">
        <v>26427</v>
      </c>
      <c r="D27" s="198">
        <v>110745</v>
      </c>
      <c r="E27" s="81">
        <v>13247</v>
      </c>
      <c r="F27" s="198">
        <v>29192</v>
      </c>
      <c r="G27" s="81">
        <v>11087</v>
      </c>
      <c r="H27" s="82">
        <v>0</v>
      </c>
      <c r="I27" s="81">
        <v>1767</v>
      </c>
      <c r="J27" s="81">
        <v>41102</v>
      </c>
      <c r="K27" s="81">
        <v>122</v>
      </c>
      <c r="L27" s="81">
        <v>40451</v>
      </c>
      <c r="M27" s="81">
        <v>271</v>
      </c>
      <c r="N27" s="198">
        <v>60895</v>
      </c>
      <c r="O27" s="81">
        <v>356</v>
      </c>
      <c r="P27" s="364"/>
      <c r="Q27" s="12"/>
    </row>
    <row r="28" spans="1:17" ht="21.75" customHeight="1" x14ac:dyDescent="0.2">
      <c r="A28" s="33" t="s">
        <v>23</v>
      </c>
      <c r="B28" s="198">
        <v>318723</v>
      </c>
      <c r="C28" s="81">
        <v>154772</v>
      </c>
      <c r="D28" s="198">
        <v>20414</v>
      </c>
      <c r="E28" s="81">
        <v>147037</v>
      </c>
      <c r="F28" s="198">
        <v>20140</v>
      </c>
      <c r="G28" s="81">
        <v>18813</v>
      </c>
      <c r="H28" s="81">
        <v>5</v>
      </c>
      <c r="I28" s="81">
        <v>32831</v>
      </c>
      <c r="J28" s="81">
        <v>251</v>
      </c>
      <c r="K28" s="81">
        <v>45245</v>
      </c>
      <c r="L28" s="81">
        <v>18</v>
      </c>
      <c r="M28" s="81">
        <v>50148</v>
      </c>
      <c r="N28" s="198">
        <v>22289</v>
      </c>
      <c r="O28" s="81">
        <v>24987</v>
      </c>
      <c r="P28" s="364"/>
      <c r="Q28" s="12"/>
    </row>
    <row r="29" spans="1:17" ht="21.75" customHeight="1" x14ac:dyDescent="0.2">
      <c r="A29" s="34" t="s">
        <v>289</v>
      </c>
      <c r="B29" s="339">
        <v>16004</v>
      </c>
      <c r="C29" s="339">
        <v>392067</v>
      </c>
      <c r="D29" s="339">
        <v>51046</v>
      </c>
      <c r="E29" s="339">
        <f>'Table 14'!E6-SUM('Table 14'!E7:E31)-SUM('Table 14 cont''d'!E6:E28)</f>
        <v>412355</v>
      </c>
      <c r="F29" s="339">
        <v>7027</v>
      </c>
      <c r="G29" s="339">
        <v>78145</v>
      </c>
      <c r="H29" s="339">
        <v>6968</v>
      </c>
      <c r="I29" s="339">
        <v>129665</v>
      </c>
      <c r="J29" s="339">
        <v>16379</v>
      </c>
      <c r="K29" s="339">
        <v>121769</v>
      </c>
      <c r="L29" s="339">
        <v>20672</v>
      </c>
      <c r="M29" s="339">
        <v>82776</v>
      </c>
      <c r="N29" s="83">
        <f>'Table 14'!N6-SUM('Table 14'!N7:N31)-SUM('Table 14 cont''d'!N6:N28)</f>
        <v>10710</v>
      </c>
      <c r="O29" s="83">
        <f>'Table 14'!O6-SUM('Table 14'!O7:O31)-SUM('Table 14 cont''d'!O6:O28)</f>
        <v>85243</v>
      </c>
      <c r="P29" s="364"/>
      <c r="Q29" s="12"/>
    </row>
    <row r="30" spans="1:17" ht="20.25" customHeight="1" x14ac:dyDescent="0.2">
      <c r="A30" s="10" t="s">
        <v>374</v>
      </c>
      <c r="B30" s="44"/>
      <c r="C30" s="44"/>
      <c r="D30" s="44"/>
      <c r="E30" s="44"/>
      <c r="F30" s="141"/>
      <c r="G30" s="142"/>
      <c r="H30" s="141"/>
      <c r="I30" s="142"/>
      <c r="J30" s="142"/>
      <c r="K30" s="142"/>
      <c r="L30" s="141"/>
      <c r="M30" s="142"/>
      <c r="N30" s="202"/>
      <c r="O30" s="237"/>
      <c r="P30" s="364"/>
      <c r="Q30" s="12"/>
    </row>
    <row r="31" spans="1:17" x14ac:dyDescent="0.2">
      <c r="F31" s="76"/>
      <c r="G31" s="76"/>
      <c r="H31" s="76"/>
      <c r="I31" s="76"/>
      <c r="J31" s="76"/>
      <c r="K31" s="76"/>
      <c r="L31" s="76"/>
      <c r="M31" s="76"/>
      <c r="N31" s="202"/>
      <c r="O31" s="202"/>
    </row>
    <row r="32" spans="1:17" x14ac:dyDescent="0.2">
      <c r="B32" s="12"/>
      <c r="C32" s="12"/>
      <c r="E32" s="12"/>
    </row>
  </sheetData>
  <mergeCells count="13">
    <mergeCell ref="N3:O3"/>
    <mergeCell ref="N4:O4"/>
    <mergeCell ref="A1:O1"/>
    <mergeCell ref="A2:O2"/>
    <mergeCell ref="P1:P30"/>
    <mergeCell ref="A3:A5"/>
    <mergeCell ref="H4:I4"/>
    <mergeCell ref="L4:M4"/>
    <mergeCell ref="B3:C4"/>
    <mergeCell ref="F3:M3"/>
    <mergeCell ref="F4:G4"/>
    <mergeCell ref="J4:K4"/>
    <mergeCell ref="D3:E4"/>
  </mergeCells>
  <printOptions horizontalCentered="1"/>
  <pageMargins left="0.25" right="0.25" top="0.5" bottom="0.5" header="0" footer="0"/>
  <pageSetup paperSize="9" scale="83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Normal="100" workbookViewId="0">
      <selection sqref="A1:O1"/>
    </sheetView>
  </sheetViews>
  <sheetFormatPr defaultRowHeight="12.75" x14ac:dyDescent="0.2"/>
  <cols>
    <col min="1" max="1" width="18.140625" style="3" customWidth="1"/>
    <col min="2" max="15" width="11.28515625" style="3" customWidth="1"/>
    <col min="16" max="16" width="6.7109375" style="3" customWidth="1"/>
    <col min="17" max="16384" width="9.140625" style="3"/>
  </cols>
  <sheetData>
    <row r="1" spans="1:16" ht="18" customHeight="1" x14ac:dyDescent="0.25">
      <c r="A1" s="417" t="s">
        <v>357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364">
        <v>32</v>
      </c>
    </row>
    <row r="2" spans="1:16" ht="12.75" customHeight="1" x14ac:dyDescent="0.2">
      <c r="A2" s="410" t="s">
        <v>188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364"/>
    </row>
    <row r="3" spans="1:16" ht="16.5" customHeight="1" x14ac:dyDescent="0.2">
      <c r="A3" s="411" t="s">
        <v>253</v>
      </c>
      <c r="B3" s="392">
        <v>2019</v>
      </c>
      <c r="C3" s="393"/>
      <c r="D3" s="369" t="s">
        <v>293</v>
      </c>
      <c r="E3" s="369"/>
      <c r="F3" s="365" t="s">
        <v>297</v>
      </c>
      <c r="G3" s="366"/>
      <c r="H3" s="366"/>
      <c r="I3" s="366"/>
      <c r="J3" s="366"/>
      <c r="K3" s="366"/>
      <c r="L3" s="366"/>
      <c r="M3" s="367"/>
      <c r="N3" s="375" t="s">
        <v>361</v>
      </c>
      <c r="O3" s="375"/>
      <c r="P3" s="364"/>
    </row>
    <row r="4" spans="1:16" ht="15" customHeight="1" x14ac:dyDescent="0.2">
      <c r="A4" s="412"/>
      <c r="B4" s="394"/>
      <c r="C4" s="395"/>
      <c r="D4" s="414"/>
      <c r="E4" s="414"/>
      <c r="F4" s="415" t="s">
        <v>303</v>
      </c>
      <c r="G4" s="416"/>
      <c r="H4" s="415" t="s">
        <v>304</v>
      </c>
      <c r="I4" s="416"/>
      <c r="J4" s="415" t="s">
        <v>305</v>
      </c>
      <c r="K4" s="416"/>
      <c r="L4" s="415" t="s">
        <v>306</v>
      </c>
      <c r="M4" s="416"/>
      <c r="N4" s="415" t="s">
        <v>303</v>
      </c>
      <c r="O4" s="416"/>
      <c r="P4" s="364"/>
    </row>
    <row r="5" spans="1:16" ht="32.25" customHeight="1" x14ac:dyDescent="0.2">
      <c r="A5" s="413"/>
      <c r="B5" s="49" t="s">
        <v>65</v>
      </c>
      <c r="C5" s="49" t="s">
        <v>296</v>
      </c>
      <c r="D5" s="49" t="s">
        <v>65</v>
      </c>
      <c r="E5" s="49" t="s">
        <v>296</v>
      </c>
      <c r="F5" s="49" t="s">
        <v>65</v>
      </c>
      <c r="G5" s="49" t="s">
        <v>296</v>
      </c>
      <c r="H5" s="49" t="s">
        <v>65</v>
      </c>
      <c r="I5" s="49" t="s">
        <v>296</v>
      </c>
      <c r="J5" s="49" t="s">
        <v>65</v>
      </c>
      <c r="K5" s="49" t="s">
        <v>296</v>
      </c>
      <c r="L5" s="49" t="s">
        <v>65</v>
      </c>
      <c r="M5" s="49" t="s">
        <v>296</v>
      </c>
      <c r="N5" s="49" t="s">
        <v>65</v>
      </c>
      <c r="O5" s="49" t="s">
        <v>296</v>
      </c>
      <c r="P5" s="364"/>
    </row>
    <row r="6" spans="1:16" s="51" customFormat="1" ht="29.25" customHeight="1" x14ac:dyDescent="0.2">
      <c r="A6" s="252" t="s">
        <v>32</v>
      </c>
      <c r="B6" s="154">
        <v>7968280</v>
      </c>
      <c r="C6" s="154">
        <v>8335512</v>
      </c>
      <c r="D6" s="154">
        <v>5801378</v>
      </c>
      <c r="E6" s="154">
        <v>7596840</v>
      </c>
      <c r="F6" s="163">
        <v>1090117</v>
      </c>
      <c r="G6" s="154">
        <v>1958975</v>
      </c>
      <c r="H6" s="154">
        <v>1405520</v>
      </c>
      <c r="I6" s="154">
        <v>1455017</v>
      </c>
      <c r="J6" s="154">
        <v>1581082</v>
      </c>
      <c r="K6" s="154">
        <v>1874090</v>
      </c>
      <c r="L6" s="154">
        <v>1724659</v>
      </c>
      <c r="M6" s="154">
        <v>2308758</v>
      </c>
      <c r="N6" s="154">
        <v>1623007</v>
      </c>
      <c r="O6" s="154">
        <v>1916002</v>
      </c>
      <c r="P6" s="364"/>
    </row>
    <row r="7" spans="1:16" ht="29.25" customHeight="1" x14ac:dyDescent="0.2">
      <c r="A7" s="33" t="s">
        <v>35</v>
      </c>
      <c r="B7" s="78">
        <v>8</v>
      </c>
      <c r="C7" s="78">
        <v>1614</v>
      </c>
      <c r="D7" s="128">
        <v>0</v>
      </c>
      <c r="E7" s="78">
        <v>2220</v>
      </c>
      <c r="F7" s="164">
        <v>0</v>
      </c>
      <c r="G7" s="78">
        <v>700</v>
      </c>
      <c r="H7" s="128">
        <v>0</v>
      </c>
      <c r="I7" s="128">
        <v>0</v>
      </c>
      <c r="J7" s="128">
        <v>0</v>
      </c>
      <c r="K7" s="223">
        <v>766</v>
      </c>
      <c r="L7" s="224">
        <v>0</v>
      </c>
      <c r="M7" s="223">
        <v>754</v>
      </c>
      <c r="N7" s="128">
        <v>0</v>
      </c>
      <c r="O7" s="78">
        <v>939</v>
      </c>
      <c r="P7" s="364"/>
    </row>
    <row r="8" spans="1:16" ht="29.25" customHeight="1" x14ac:dyDescent="0.2">
      <c r="A8" s="48" t="s">
        <v>36</v>
      </c>
      <c r="B8" s="78">
        <v>13852</v>
      </c>
      <c r="C8" s="78">
        <v>178568</v>
      </c>
      <c r="D8" s="78">
        <v>19887</v>
      </c>
      <c r="E8" s="78">
        <v>192841</v>
      </c>
      <c r="F8" s="165">
        <v>12639</v>
      </c>
      <c r="G8" s="78">
        <v>17258</v>
      </c>
      <c r="H8" s="78">
        <v>6882</v>
      </c>
      <c r="I8" s="78">
        <v>47537</v>
      </c>
      <c r="J8" s="78">
        <v>257</v>
      </c>
      <c r="K8" s="223">
        <v>76420</v>
      </c>
      <c r="L8" s="223">
        <v>109</v>
      </c>
      <c r="M8" s="223">
        <v>51626</v>
      </c>
      <c r="N8" s="78">
        <v>6373</v>
      </c>
      <c r="O8" s="78">
        <v>65634</v>
      </c>
      <c r="P8" s="364"/>
    </row>
    <row r="9" spans="1:16" ht="29.25" customHeight="1" x14ac:dyDescent="0.2">
      <c r="A9" s="33" t="s">
        <v>254</v>
      </c>
      <c r="B9" s="128">
        <v>0</v>
      </c>
      <c r="C9" s="78">
        <v>3070</v>
      </c>
      <c r="D9" s="78">
        <v>1491</v>
      </c>
      <c r="E9" s="78">
        <v>4081</v>
      </c>
      <c r="F9" s="165">
        <v>1491</v>
      </c>
      <c r="G9" s="128">
        <v>0</v>
      </c>
      <c r="H9" s="128">
        <v>0</v>
      </c>
      <c r="I9" s="78">
        <v>1018</v>
      </c>
      <c r="J9" s="128">
        <v>0</v>
      </c>
      <c r="K9" s="223">
        <v>2031</v>
      </c>
      <c r="L9" s="128">
        <v>0</v>
      </c>
      <c r="M9" s="223">
        <v>1032</v>
      </c>
      <c r="N9" s="128">
        <v>0</v>
      </c>
      <c r="O9" s="128">
        <v>0</v>
      </c>
      <c r="P9" s="364"/>
    </row>
    <row r="10" spans="1:16" ht="29.25" customHeight="1" x14ac:dyDescent="0.2">
      <c r="A10" s="33" t="s">
        <v>255</v>
      </c>
      <c r="B10" s="128">
        <v>0</v>
      </c>
      <c r="C10" s="78">
        <v>5</v>
      </c>
      <c r="D10" s="128">
        <v>0</v>
      </c>
      <c r="E10" s="78">
        <v>8</v>
      </c>
      <c r="F10" s="164">
        <v>0</v>
      </c>
      <c r="G10" s="128">
        <v>0</v>
      </c>
      <c r="H10" s="128">
        <v>0</v>
      </c>
      <c r="I10" s="128">
        <v>0</v>
      </c>
      <c r="J10" s="128">
        <v>0</v>
      </c>
      <c r="K10" s="223">
        <v>8</v>
      </c>
      <c r="L10" s="128">
        <v>0</v>
      </c>
      <c r="M10" s="128">
        <v>0</v>
      </c>
      <c r="N10" s="128">
        <v>0</v>
      </c>
      <c r="O10" s="128">
        <v>0</v>
      </c>
      <c r="P10" s="364"/>
    </row>
    <row r="11" spans="1:16" ht="29.25" customHeight="1" x14ac:dyDescent="0.2">
      <c r="A11" s="33" t="s">
        <v>256</v>
      </c>
      <c r="B11" s="78">
        <v>1420805</v>
      </c>
      <c r="C11" s="78">
        <v>28279</v>
      </c>
      <c r="D11" s="78">
        <v>1195932</v>
      </c>
      <c r="E11" s="78">
        <v>5695</v>
      </c>
      <c r="F11" s="165">
        <v>292849</v>
      </c>
      <c r="G11" s="78">
        <v>2949</v>
      </c>
      <c r="H11" s="78">
        <v>370627</v>
      </c>
      <c r="I11" s="128">
        <v>0</v>
      </c>
      <c r="J11" s="78">
        <v>232690</v>
      </c>
      <c r="K11" s="224">
        <v>0</v>
      </c>
      <c r="L11" s="223">
        <v>299766</v>
      </c>
      <c r="M11" s="223">
        <v>2746</v>
      </c>
      <c r="N11" s="78">
        <v>274820</v>
      </c>
      <c r="O11" s="78">
        <v>121</v>
      </c>
      <c r="P11" s="364"/>
    </row>
    <row r="12" spans="1:16" ht="29.25" customHeight="1" x14ac:dyDescent="0.2">
      <c r="A12" s="33" t="s">
        <v>257</v>
      </c>
      <c r="B12" s="128">
        <v>0</v>
      </c>
      <c r="C12" s="78">
        <v>304</v>
      </c>
      <c r="D12" s="128">
        <v>0</v>
      </c>
      <c r="E12" s="128">
        <v>0</v>
      </c>
      <c r="F12" s="164">
        <v>0</v>
      </c>
      <c r="G12" s="128">
        <v>0</v>
      </c>
      <c r="H12" s="128">
        <v>0</v>
      </c>
      <c r="I12" s="128">
        <v>0</v>
      </c>
      <c r="J12" s="128">
        <v>0</v>
      </c>
      <c r="K12" s="224">
        <v>0</v>
      </c>
      <c r="L12" s="224">
        <v>0</v>
      </c>
      <c r="M12" s="224">
        <v>0</v>
      </c>
      <c r="N12" s="128">
        <v>0</v>
      </c>
      <c r="O12" s="128">
        <v>0</v>
      </c>
      <c r="P12" s="364"/>
    </row>
    <row r="13" spans="1:16" ht="29.25" customHeight="1" x14ac:dyDescent="0.2">
      <c r="A13" s="33" t="s">
        <v>37</v>
      </c>
      <c r="B13" s="78">
        <v>680</v>
      </c>
      <c r="C13" s="78">
        <v>1541</v>
      </c>
      <c r="D13" s="78">
        <v>6653</v>
      </c>
      <c r="E13" s="78">
        <v>1822</v>
      </c>
      <c r="F13" s="165">
        <v>1655</v>
      </c>
      <c r="G13" s="78">
        <v>409</v>
      </c>
      <c r="H13" s="78">
        <v>2013</v>
      </c>
      <c r="I13" s="78">
        <v>1379</v>
      </c>
      <c r="J13" s="78">
        <v>747</v>
      </c>
      <c r="K13" s="224">
        <v>0</v>
      </c>
      <c r="L13" s="223">
        <v>2238</v>
      </c>
      <c r="M13" s="223">
        <v>34</v>
      </c>
      <c r="N13" s="78">
        <v>156</v>
      </c>
      <c r="O13" s="78">
        <v>200</v>
      </c>
      <c r="P13" s="364"/>
    </row>
    <row r="14" spans="1:16" ht="29.25" customHeight="1" x14ac:dyDescent="0.2">
      <c r="A14" s="65" t="s">
        <v>18</v>
      </c>
      <c r="B14" s="78">
        <v>1438949</v>
      </c>
      <c r="C14" s="78">
        <v>1960826</v>
      </c>
      <c r="D14" s="78">
        <v>1416700</v>
      </c>
      <c r="E14" s="78">
        <v>1914403</v>
      </c>
      <c r="F14" s="165">
        <v>222128</v>
      </c>
      <c r="G14" s="78">
        <v>531357</v>
      </c>
      <c r="H14" s="78">
        <v>443388</v>
      </c>
      <c r="I14" s="78">
        <v>302725</v>
      </c>
      <c r="J14" s="78">
        <v>383131</v>
      </c>
      <c r="K14" s="78">
        <v>337105</v>
      </c>
      <c r="L14" s="78">
        <v>368053</v>
      </c>
      <c r="M14" s="78">
        <v>743216</v>
      </c>
      <c r="N14" s="78">
        <v>300508</v>
      </c>
      <c r="O14" s="78">
        <v>485147</v>
      </c>
      <c r="P14" s="364"/>
    </row>
    <row r="15" spans="1:16" ht="29.25" customHeight="1" x14ac:dyDescent="0.2">
      <c r="A15" s="171" t="s">
        <v>309</v>
      </c>
      <c r="B15" s="128">
        <v>0</v>
      </c>
      <c r="C15" s="128">
        <v>0</v>
      </c>
      <c r="D15" s="128">
        <v>0</v>
      </c>
      <c r="E15" s="128">
        <v>0</v>
      </c>
      <c r="F15" s="164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364"/>
    </row>
    <row r="16" spans="1:16" ht="29.25" customHeight="1" x14ac:dyDescent="0.2">
      <c r="A16" s="33" t="s">
        <v>72</v>
      </c>
      <c r="B16" s="78">
        <v>1501243</v>
      </c>
      <c r="C16" s="78">
        <v>4683595</v>
      </c>
      <c r="D16" s="78">
        <v>913021</v>
      </c>
      <c r="E16" s="78">
        <v>4149622</v>
      </c>
      <c r="F16" s="165">
        <v>179219</v>
      </c>
      <c r="G16" s="78">
        <v>1097826</v>
      </c>
      <c r="H16" s="78">
        <v>216243</v>
      </c>
      <c r="I16" s="78">
        <v>863569</v>
      </c>
      <c r="J16" s="78">
        <v>201989</v>
      </c>
      <c r="K16" s="78">
        <v>1005747</v>
      </c>
      <c r="L16" s="78">
        <v>315570</v>
      </c>
      <c r="M16" s="78">
        <v>1182480</v>
      </c>
      <c r="N16" s="78">
        <v>137823</v>
      </c>
      <c r="O16" s="78">
        <v>1044764</v>
      </c>
      <c r="P16" s="364"/>
    </row>
    <row r="17" spans="1:16" ht="29.25" customHeight="1" x14ac:dyDescent="0.2">
      <c r="A17" s="33" t="s">
        <v>33</v>
      </c>
      <c r="B17" s="78">
        <v>45679</v>
      </c>
      <c r="C17" s="78">
        <v>3717</v>
      </c>
      <c r="D17" s="78">
        <v>24795</v>
      </c>
      <c r="E17" s="78">
        <v>2034</v>
      </c>
      <c r="F17" s="165">
        <v>726</v>
      </c>
      <c r="G17" s="78">
        <v>921</v>
      </c>
      <c r="H17" s="78">
        <v>789</v>
      </c>
      <c r="I17" s="78">
        <v>168</v>
      </c>
      <c r="J17" s="78">
        <v>6000</v>
      </c>
      <c r="K17" s="78">
        <v>52</v>
      </c>
      <c r="L17" s="78">
        <v>17280</v>
      </c>
      <c r="M17" s="78">
        <v>893</v>
      </c>
      <c r="N17" s="78">
        <v>1048</v>
      </c>
      <c r="O17" s="78">
        <v>10654</v>
      </c>
      <c r="P17" s="364"/>
    </row>
    <row r="18" spans="1:16" ht="29.25" customHeight="1" x14ac:dyDescent="0.2">
      <c r="A18" s="33" t="s">
        <v>41</v>
      </c>
      <c r="B18" s="78">
        <v>670</v>
      </c>
      <c r="C18" s="78">
        <v>4063</v>
      </c>
      <c r="D18" s="78">
        <v>1090</v>
      </c>
      <c r="E18" s="78">
        <v>5123</v>
      </c>
      <c r="F18" s="164">
        <v>0</v>
      </c>
      <c r="G18" s="78">
        <v>334</v>
      </c>
      <c r="H18" s="128">
        <v>0</v>
      </c>
      <c r="I18" s="78">
        <v>1329</v>
      </c>
      <c r="J18" s="78">
        <v>1071</v>
      </c>
      <c r="K18" s="78">
        <v>2107</v>
      </c>
      <c r="L18" s="78">
        <v>19</v>
      </c>
      <c r="M18" s="78">
        <v>1353</v>
      </c>
      <c r="N18" s="128">
        <v>0</v>
      </c>
      <c r="O18" s="128">
        <v>0</v>
      </c>
      <c r="P18" s="364"/>
    </row>
    <row r="19" spans="1:16" ht="29.25" customHeight="1" x14ac:dyDescent="0.2">
      <c r="A19" s="33" t="s">
        <v>19</v>
      </c>
      <c r="B19" s="78">
        <v>2243910</v>
      </c>
      <c r="C19" s="78">
        <v>981512</v>
      </c>
      <c r="D19" s="78">
        <v>2023792</v>
      </c>
      <c r="E19" s="78">
        <v>928310</v>
      </c>
      <c r="F19" s="165">
        <v>321061</v>
      </c>
      <c r="G19" s="78">
        <v>182387</v>
      </c>
      <c r="H19" s="78">
        <v>358723</v>
      </c>
      <c r="I19" s="78">
        <v>186982</v>
      </c>
      <c r="J19" s="78">
        <v>686126</v>
      </c>
      <c r="K19" s="78">
        <v>345641</v>
      </c>
      <c r="L19" s="78">
        <v>657882</v>
      </c>
      <c r="M19" s="78">
        <v>213300</v>
      </c>
      <c r="N19" s="78">
        <v>816216</v>
      </c>
      <c r="O19" s="78">
        <v>223882</v>
      </c>
      <c r="P19" s="364"/>
    </row>
    <row r="20" spans="1:16" ht="29.25" customHeight="1" x14ac:dyDescent="0.2">
      <c r="A20" s="33" t="s">
        <v>42</v>
      </c>
      <c r="B20" s="78">
        <v>6</v>
      </c>
      <c r="C20" s="78">
        <v>242</v>
      </c>
      <c r="D20" s="128">
        <v>0</v>
      </c>
      <c r="E20" s="78">
        <v>5744</v>
      </c>
      <c r="F20" s="164">
        <v>0</v>
      </c>
      <c r="G20" s="128">
        <v>0</v>
      </c>
      <c r="H20" s="128">
        <v>0</v>
      </c>
      <c r="I20" s="128">
        <v>0</v>
      </c>
      <c r="J20" s="128">
        <v>0</v>
      </c>
      <c r="K20" s="78">
        <v>41</v>
      </c>
      <c r="L20" s="128">
        <v>0</v>
      </c>
      <c r="M20" s="78">
        <v>5703</v>
      </c>
      <c r="N20" s="128">
        <v>0</v>
      </c>
      <c r="O20" s="128">
        <v>0</v>
      </c>
      <c r="P20" s="364"/>
    </row>
    <row r="21" spans="1:16" ht="29.25" customHeight="1" x14ac:dyDescent="0.2">
      <c r="A21" s="48" t="s">
        <v>375</v>
      </c>
      <c r="B21" s="78">
        <v>458986</v>
      </c>
      <c r="C21" s="78">
        <v>250481</v>
      </c>
      <c r="D21" s="78">
        <v>44855</v>
      </c>
      <c r="E21" s="78">
        <v>203077</v>
      </c>
      <c r="F21" s="165">
        <v>8821</v>
      </c>
      <c r="G21" s="78">
        <v>84751</v>
      </c>
      <c r="H21" s="78">
        <v>6850</v>
      </c>
      <c r="I21" s="78">
        <v>14004</v>
      </c>
      <c r="J21" s="78">
        <v>23045</v>
      </c>
      <c r="K21" s="78">
        <v>52846</v>
      </c>
      <c r="L21" s="78">
        <v>6139</v>
      </c>
      <c r="M21" s="78">
        <v>51476</v>
      </c>
      <c r="N21" s="78">
        <v>2818</v>
      </c>
      <c r="O21" s="78">
        <v>56781</v>
      </c>
      <c r="P21" s="364"/>
    </row>
    <row r="22" spans="1:16" ht="29.25" customHeight="1" x14ac:dyDescent="0.2">
      <c r="A22" s="33" t="s">
        <v>21</v>
      </c>
      <c r="B22" s="78">
        <v>17495</v>
      </c>
      <c r="C22" s="78">
        <v>56496</v>
      </c>
      <c r="D22" s="78">
        <v>22003</v>
      </c>
      <c r="E22" s="78">
        <v>21576</v>
      </c>
      <c r="F22" s="165">
        <v>196</v>
      </c>
      <c r="G22" s="78">
        <v>10183</v>
      </c>
      <c r="H22" s="128">
        <v>0</v>
      </c>
      <c r="I22" s="78">
        <v>1708</v>
      </c>
      <c r="J22" s="78">
        <v>4673</v>
      </c>
      <c r="K22" s="78">
        <v>5959</v>
      </c>
      <c r="L22" s="78">
        <v>17134</v>
      </c>
      <c r="M22" s="78">
        <v>3726</v>
      </c>
      <c r="N22" s="78">
        <v>61</v>
      </c>
      <c r="O22" s="78">
        <v>2537</v>
      </c>
      <c r="P22" s="364"/>
    </row>
    <row r="23" spans="1:16" ht="29.25" customHeight="1" x14ac:dyDescent="0.2">
      <c r="A23" s="33" t="s">
        <v>43</v>
      </c>
      <c r="B23" s="78">
        <v>507274</v>
      </c>
      <c r="C23" s="78">
        <v>26427</v>
      </c>
      <c r="D23" s="78">
        <v>110745</v>
      </c>
      <c r="E23" s="78">
        <v>13247</v>
      </c>
      <c r="F23" s="165">
        <v>29192</v>
      </c>
      <c r="G23" s="78">
        <v>11087</v>
      </c>
      <c r="H23" s="128">
        <v>0</v>
      </c>
      <c r="I23" s="78">
        <v>1767</v>
      </c>
      <c r="J23" s="78">
        <v>41102</v>
      </c>
      <c r="K23" s="78">
        <v>122</v>
      </c>
      <c r="L23" s="78">
        <v>40451</v>
      </c>
      <c r="M23" s="78">
        <v>271</v>
      </c>
      <c r="N23" s="78">
        <v>60895</v>
      </c>
      <c r="O23" s="78">
        <v>356</v>
      </c>
      <c r="P23" s="364"/>
    </row>
    <row r="24" spans="1:16" ht="29.25" customHeight="1" x14ac:dyDescent="0.2">
      <c r="A24" s="34" t="s">
        <v>23</v>
      </c>
      <c r="B24" s="79">
        <v>318723</v>
      </c>
      <c r="C24" s="79">
        <v>154772</v>
      </c>
      <c r="D24" s="79">
        <v>20414</v>
      </c>
      <c r="E24" s="79">
        <v>147037</v>
      </c>
      <c r="F24" s="166">
        <v>20140</v>
      </c>
      <c r="G24" s="79">
        <v>18813</v>
      </c>
      <c r="H24" s="79">
        <v>5</v>
      </c>
      <c r="I24" s="79">
        <v>32831</v>
      </c>
      <c r="J24" s="79">
        <v>251</v>
      </c>
      <c r="K24" s="79">
        <v>45245</v>
      </c>
      <c r="L24" s="79">
        <v>18</v>
      </c>
      <c r="M24" s="79">
        <v>50148</v>
      </c>
      <c r="N24" s="79">
        <v>22289</v>
      </c>
      <c r="O24" s="79">
        <v>24987</v>
      </c>
      <c r="P24" s="364"/>
    </row>
    <row r="25" spans="1:16" ht="18" customHeight="1" x14ac:dyDescent="0.2">
      <c r="A25" s="10" t="s">
        <v>374</v>
      </c>
      <c r="P25" s="364"/>
    </row>
    <row r="26" spans="1:16" x14ac:dyDescent="0.2"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0"/>
    </row>
    <row r="27" spans="1:16" ht="17.25" customHeight="1" x14ac:dyDescent="0.2"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240"/>
      <c r="O27" s="240"/>
    </row>
    <row r="28" spans="1:16" ht="15" customHeight="1" x14ac:dyDescent="0.2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6" ht="15" customHeight="1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6" ht="15" customHeight="1" x14ac:dyDescent="0.2"/>
    <row r="31" spans="1:16" ht="15" customHeight="1" x14ac:dyDescent="0.2"/>
    <row r="32" spans="1:16" ht="15" customHeight="1" x14ac:dyDescent="0.2"/>
    <row r="33" ht="15" customHeight="1" x14ac:dyDescent="0.2"/>
    <row r="34" ht="15" customHeight="1" x14ac:dyDescent="0.2"/>
    <row r="35" ht="7.5" customHeight="1" x14ac:dyDescent="0.2"/>
  </sheetData>
  <mergeCells count="13">
    <mergeCell ref="N3:O3"/>
    <mergeCell ref="N4:O4"/>
    <mergeCell ref="A1:O1"/>
    <mergeCell ref="A2:O2"/>
    <mergeCell ref="P1:P25"/>
    <mergeCell ref="A3:A5"/>
    <mergeCell ref="L4:M4"/>
    <mergeCell ref="B3:C4"/>
    <mergeCell ref="F4:G4"/>
    <mergeCell ref="H4:I4"/>
    <mergeCell ref="F3:M3"/>
    <mergeCell ref="J4:K4"/>
    <mergeCell ref="D3:E4"/>
  </mergeCells>
  <printOptions horizontalCentered="1"/>
  <pageMargins left="0.25" right="0.25" top="0.5" bottom="0.5" header="0" footer="0"/>
  <pageSetup paperSize="9" scale="7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Normal="100" workbookViewId="0">
      <selection sqref="A1:M1"/>
    </sheetView>
  </sheetViews>
  <sheetFormatPr defaultRowHeight="12.75" x14ac:dyDescent="0.2"/>
  <cols>
    <col min="1" max="1" width="20.5703125" style="3" customWidth="1"/>
    <col min="2" max="4" width="11.85546875" style="3" customWidth="1"/>
    <col min="5" max="5" width="10.85546875" style="3" customWidth="1"/>
    <col min="6" max="15" width="11.85546875" style="3" customWidth="1"/>
    <col min="16" max="16" width="6.7109375" style="3" customWidth="1"/>
    <col min="17" max="16384" width="9.140625" style="3"/>
  </cols>
  <sheetData>
    <row r="1" spans="1:16" ht="18" customHeight="1" x14ac:dyDescent="0.25">
      <c r="A1" s="417" t="s">
        <v>358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238"/>
      <c r="O1" s="238"/>
      <c r="P1" s="364">
        <v>33</v>
      </c>
    </row>
    <row r="2" spans="1:16" ht="12.75" customHeight="1" x14ac:dyDescent="0.2">
      <c r="A2" s="410" t="s">
        <v>188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364"/>
    </row>
    <row r="3" spans="1:16" ht="21.75" customHeight="1" x14ac:dyDescent="0.2">
      <c r="A3" s="411" t="s">
        <v>106</v>
      </c>
      <c r="B3" s="392">
        <v>2019</v>
      </c>
      <c r="C3" s="393"/>
      <c r="D3" s="369" t="s">
        <v>293</v>
      </c>
      <c r="E3" s="369"/>
      <c r="F3" s="365" t="s">
        <v>297</v>
      </c>
      <c r="G3" s="366"/>
      <c r="H3" s="366"/>
      <c r="I3" s="366"/>
      <c r="J3" s="366"/>
      <c r="K3" s="366"/>
      <c r="L3" s="366"/>
      <c r="M3" s="367"/>
      <c r="N3" s="365" t="s">
        <v>361</v>
      </c>
      <c r="O3" s="367"/>
      <c r="P3" s="364"/>
    </row>
    <row r="4" spans="1:16" ht="21.75" customHeight="1" x14ac:dyDescent="0.2">
      <c r="A4" s="412"/>
      <c r="B4" s="394"/>
      <c r="C4" s="395"/>
      <c r="D4" s="414"/>
      <c r="E4" s="414"/>
      <c r="F4" s="415" t="s">
        <v>303</v>
      </c>
      <c r="G4" s="416"/>
      <c r="H4" s="415" t="s">
        <v>304</v>
      </c>
      <c r="I4" s="416"/>
      <c r="J4" s="415" t="s">
        <v>305</v>
      </c>
      <c r="K4" s="416"/>
      <c r="L4" s="415" t="s">
        <v>306</v>
      </c>
      <c r="M4" s="416"/>
      <c r="N4" s="415" t="s">
        <v>303</v>
      </c>
      <c r="O4" s="416"/>
      <c r="P4" s="364"/>
    </row>
    <row r="5" spans="1:16" ht="30.75" customHeight="1" x14ac:dyDescent="0.2">
      <c r="A5" s="413"/>
      <c r="B5" s="49" t="s">
        <v>65</v>
      </c>
      <c r="C5" s="49" t="s">
        <v>296</v>
      </c>
      <c r="D5" s="49" t="s">
        <v>65</v>
      </c>
      <c r="E5" s="49" t="s">
        <v>296</v>
      </c>
      <c r="F5" s="49" t="s">
        <v>65</v>
      </c>
      <c r="G5" s="49" t="s">
        <v>296</v>
      </c>
      <c r="H5" s="49" t="s">
        <v>65</v>
      </c>
      <c r="I5" s="49" t="s">
        <v>296</v>
      </c>
      <c r="J5" s="49" t="s">
        <v>65</v>
      </c>
      <c r="K5" s="49" t="s">
        <v>296</v>
      </c>
      <c r="L5" s="49" t="s">
        <v>65</v>
      </c>
      <c r="M5" s="49" t="s">
        <v>296</v>
      </c>
      <c r="N5" s="49" t="s">
        <v>65</v>
      </c>
      <c r="O5" s="49" t="s">
        <v>296</v>
      </c>
      <c r="P5" s="364"/>
    </row>
    <row r="6" spans="1:16" s="51" customFormat="1" ht="35.25" customHeight="1" x14ac:dyDescent="0.2">
      <c r="A6" s="265" t="s">
        <v>32</v>
      </c>
      <c r="B6" s="163">
        <v>21588014</v>
      </c>
      <c r="C6" s="154">
        <v>13365485</v>
      </c>
      <c r="D6" s="163">
        <v>16337668</v>
      </c>
      <c r="E6" s="154">
        <v>12963608</v>
      </c>
      <c r="F6" s="154">
        <v>3923279</v>
      </c>
      <c r="G6" s="154">
        <v>2977881</v>
      </c>
      <c r="H6" s="154">
        <v>3575946</v>
      </c>
      <c r="I6" s="154">
        <v>1930535</v>
      </c>
      <c r="J6" s="154">
        <v>3858660</v>
      </c>
      <c r="K6" s="154">
        <v>4090081</v>
      </c>
      <c r="L6" s="154">
        <v>4979783</v>
      </c>
      <c r="M6" s="154">
        <v>3965111</v>
      </c>
      <c r="N6" s="163">
        <v>4547172</v>
      </c>
      <c r="O6" s="154">
        <v>3434862</v>
      </c>
      <c r="P6" s="364"/>
    </row>
    <row r="7" spans="1:16" ht="35.25" customHeight="1" x14ac:dyDescent="0.2">
      <c r="A7" s="33" t="s">
        <v>107</v>
      </c>
      <c r="B7" s="61">
        <v>18</v>
      </c>
      <c r="C7" s="61">
        <v>6950</v>
      </c>
      <c r="D7" s="61">
        <v>5101</v>
      </c>
      <c r="E7" s="61">
        <v>88531</v>
      </c>
      <c r="F7" s="129">
        <v>0</v>
      </c>
      <c r="G7" s="61">
        <v>17932</v>
      </c>
      <c r="H7" s="61">
        <v>4523</v>
      </c>
      <c r="I7" s="61">
        <v>44324</v>
      </c>
      <c r="J7" s="61">
        <v>578</v>
      </c>
      <c r="K7" s="61">
        <v>20164</v>
      </c>
      <c r="L7" s="129">
        <v>0</v>
      </c>
      <c r="M7" s="61">
        <v>6111</v>
      </c>
      <c r="N7" s="129">
        <v>0</v>
      </c>
      <c r="O7" s="61">
        <v>4068</v>
      </c>
      <c r="P7" s="364"/>
    </row>
    <row r="8" spans="1:16" ht="35.25" customHeight="1" x14ac:dyDescent="0.2">
      <c r="A8" s="33" t="s">
        <v>44</v>
      </c>
      <c r="B8" s="61">
        <v>16385</v>
      </c>
      <c r="C8" s="61">
        <v>7195</v>
      </c>
      <c r="D8" s="61">
        <v>4931</v>
      </c>
      <c r="E8" s="61">
        <v>10280</v>
      </c>
      <c r="F8" s="61">
        <v>5</v>
      </c>
      <c r="G8" s="61">
        <v>2315</v>
      </c>
      <c r="H8" s="61">
        <v>8</v>
      </c>
      <c r="I8" s="61">
        <v>827</v>
      </c>
      <c r="J8" s="61">
        <v>4918</v>
      </c>
      <c r="K8" s="61">
        <v>4051</v>
      </c>
      <c r="L8" s="129">
        <v>0</v>
      </c>
      <c r="M8" s="222">
        <v>3087</v>
      </c>
      <c r="N8" s="129">
        <v>0</v>
      </c>
      <c r="O8" s="61">
        <v>1174</v>
      </c>
      <c r="P8" s="364"/>
    </row>
    <row r="9" spans="1:16" ht="35.25" customHeight="1" x14ac:dyDescent="0.2">
      <c r="A9" s="33" t="s">
        <v>108</v>
      </c>
      <c r="B9" s="129">
        <v>0</v>
      </c>
      <c r="C9" s="61">
        <v>5</v>
      </c>
      <c r="D9" s="129">
        <v>0</v>
      </c>
      <c r="E9" s="61">
        <v>8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  <c r="K9" s="61">
        <v>8</v>
      </c>
      <c r="L9" s="221">
        <v>0</v>
      </c>
      <c r="M9" s="221">
        <v>0</v>
      </c>
      <c r="N9" s="129">
        <v>0</v>
      </c>
      <c r="O9" s="221">
        <v>0</v>
      </c>
      <c r="P9" s="364"/>
    </row>
    <row r="10" spans="1:16" ht="35.25" customHeight="1" x14ac:dyDescent="0.2">
      <c r="A10" s="33" t="s">
        <v>38</v>
      </c>
      <c r="B10" s="61">
        <v>18003</v>
      </c>
      <c r="C10" s="61">
        <v>8806</v>
      </c>
      <c r="D10" s="61">
        <v>6580</v>
      </c>
      <c r="E10" s="61">
        <v>51116</v>
      </c>
      <c r="F10" s="61">
        <v>2410</v>
      </c>
      <c r="G10" s="61">
        <v>14201</v>
      </c>
      <c r="H10" s="61">
        <v>223</v>
      </c>
      <c r="I10" s="61">
        <v>2816</v>
      </c>
      <c r="J10" s="61">
        <v>115</v>
      </c>
      <c r="K10" s="61">
        <v>10920</v>
      </c>
      <c r="L10" s="61">
        <v>3832</v>
      </c>
      <c r="M10" s="61">
        <v>23179</v>
      </c>
      <c r="N10" s="61">
        <v>5214</v>
      </c>
      <c r="O10" s="61">
        <v>11753</v>
      </c>
      <c r="P10" s="364"/>
    </row>
    <row r="11" spans="1:16" ht="35.25" customHeight="1" x14ac:dyDescent="0.2">
      <c r="A11" s="33" t="s">
        <v>72</v>
      </c>
      <c r="B11" s="61">
        <v>1501243</v>
      </c>
      <c r="C11" s="61">
        <v>4683595</v>
      </c>
      <c r="D11" s="61">
        <v>913021</v>
      </c>
      <c r="E11" s="61">
        <v>4149622</v>
      </c>
      <c r="F11" s="61">
        <v>179219</v>
      </c>
      <c r="G11" s="61">
        <v>1097826</v>
      </c>
      <c r="H11" s="61">
        <v>216243</v>
      </c>
      <c r="I11" s="61">
        <v>863569</v>
      </c>
      <c r="J11" s="61">
        <v>201989</v>
      </c>
      <c r="K11" s="61">
        <v>1005747</v>
      </c>
      <c r="L11" s="61">
        <v>315570</v>
      </c>
      <c r="M11" s="61">
        <v>1182480</v>
      </c>
      <c r="N11" s="61">
        <v>137823</v>
      </c>
      <c r="O11" s="61">
        <v>1044764</v>
      </c>
      <c r="P11" s="364"/>
    </row>
    <row r="12" spans="1:16" ht="35.25" customHeight="1" x14ac:dyDescent="0.2">
      <c r="A12" s="33" t="s">
        <v>33</v>
      </c>
      <c r="B12" s="61">
        <v>45679</v>
      </c>
      <c r="C12" s="61">
        <v>3717</v>
      </c>
      <c r="D12" s="61">
        <v>24795</v>
      </c>
      <c r="E12" s="61">
        <v>2034</v>
      </c>
      <c r="F12" s="61">
        <v>726</v>
      </c>
      <c r="G12" s="61">
        <v>921</v>
      </c>
      <c r="H12" s="61">
        <v>789</v>
      </c>
      <c r="I12" s="61">
        <v>168</v>
      </c>
      <c r="J12" s="61">
        <v>6000</v>
      </c>
      <c r="K12" s="61">
        <v>52</v>
      </c>
      <c r="L12" s="61">
        <v>17280</v>
      </c>
      <c r="M12" s="61">
        <v>893</v>
      </c>
      <c r="N12" s="61">
        <v>1048</v>
      </c>
      <c r="O12" s="61">
        <v>10654</v>
      </c>
      <c r="P12" s="364"/>
    </row>
    <row r="13" spans="1:16" ht="35.25" customHeight="1" x14ac:dyDescent="0.2">
      <c r="A13" s="33" t="s">
        <v>39</v>
      </c>
      <c r="B13" s="61">
        <v>335015</v>
      </c>
      <c r="C13" s="61">
        <v>143903</v>
      </c>
      <c r="D13" s="61">
        <v>347439</v>
      </c>
      <c r="E13" s="61">
        <v>118679</v>
      </c>
      <c r="F13" s="61">
        <v>120197</v>
      </c>
      <c r="G13" s="61">
        <v>19776</v>
      </c>
      <c r="H13" s="61">
        <v>65991</v>
      </c>
      <c r="I13" s="61">
        <v>27979</v>
      </c>
      <c r="J13" s="61">
        <v>74659</v>
      </c>
      <c r="K13" s="61">
        <v>17164</v>
      </c>
      <c r="L13" s="61">
        <v>86592</v>
      </c>
      <c r="M13" s="61">
        <v>53760</v>
      </c>
      <c r="N13" s="61">
        <v>65800</v>
      </c>
      <c r="O13" s="61">
        <v>37001</v>
      </c>
      <c r="P13" s="364"/>
    </row>
    <row r="14" spans="1:16" ht="35.25" customHeight="1" x14ac:dyDescent="0.2">
      <c r="A14" s="33" t="s">
        <v>40</v>
      </c>
      <c r="B14" s="61">
        <v>68378</v>
      </c>
      <c r="C14" s="61">
        <v>60515</v>
      </c>
      <c r="D14" s="61">
        <v>43332</v>
      </c>
      <c r="E14" s="61">
        <v>15773</v>
      </c>
      <c r="F14" s="61">
        <v>11940</v>
      </c>
      <c r="G14" s="61">
        <v>10337</v>
      </c>
      <c r="H14" s="61">
        <v>9445</v>
      </c>
      <c r="I14" s="61">
        <v>1022</v>
      </c>
      <c r="J14" s="61">
        <v>15973</v>
      </c>
      <c r="K14" s="61">
        <v>2960</v>
      </c>
      <c r="L14" s="61">
        <v>5974</v>
      </c>
      <c r="M14" s="61">
        <v>1454</v>
      </c>
      <c r="N14" s="61">
        <v>3442</v>
      </c>
      <c r="O14" s="61">
        <v>686</v>
      </c>
      <c r="P14" s="364"/>
    </row>
    <row r="15" spans="1:16" ht="35.25" customHeight="1" x14ac:dyDescent="0.2">
      <c r="A15" s="33" t="s">
        <v>19</v>
      </c>
      <c r="B15" s="61">
        <v>2243910</v>
      </c>
      <c r="C15" s="61">
        <v>981512</v>
      </c>
      <c r="D15" s="61">
        <v>2023792</v>
      </c>
      <c r="E15" s="61">
        <v>928310</v>
      </c>
      <c r="F15" s="61">
        <v>321061</v>
      </c>
      <c r="G15" s="61">
        <v>182387</v>
      </c>
      <c r="H15" s="61">
        <v>358723</v>
      </c>
      <c r="I15" s="61">
        <v>186982</v>
      </c>
      <c r="J15" s="61">
        <v>686126</v>
      </c>
      <c r="K15" s="61">
        <v>345641</v>
      </c>
      <c r="L15" s="61">
        <v>657882</v>
      </c>
      <c r="M15" s="61">
        <v>213300</v>
      </c>
      <c r="N15" s="61">
        <v>816216</v>
      </c>
      <c r="O15" s="61">
        <v>223882</v>
      </c>
      <c r="P15" s="364"/>
    </row>
    <row r="16" spans="1:16" ht="35.25" customHeight="1" x14ac:dyDescent="0.2">
      <c r="A16" s="33" t="s">
        <v>70</v>
      </c>
      <c r="B16" s="61">
        <v>16008297</v>
      </c>
      <c r="C16" s="61">
        <v>6948435</v>
      </c>
      <c r="D16" s="61">
        <v>12740553</v>
      </c>
      <c r="E16" s="61">
        <v>7186891</v>
      </c>
      <c r="F16" s="61">
        <v>3217492</v>
      </c>
      <c r="G16" s="61">
        <v>1495113</v>
      </c>
      <c r="H16" s="61">
        <v>2880002</v>
      </c>
      <c r="I16" s="61">
        <v>745409</v>
      </c>
      <c r="J16" s="61">
        <v>2797014</v>
      </c>
      <c r="K16" s="61">
        <v>2572614</v>
      </c>
      <c r="L16" s="61">
        <v>3846045</v>
      </c>
      <c r="M16" s="61">
        <v>2373755</v>
      </c>
      <c r="N16" s="61">
        <v>3430960</v>
      </c>
      <c r="O16" s="61">
        <v>1933357</v>
      </c>
      <c r="P16" s="364"/>
    </row>
    <row r="17" spans="1:16" ht="35.25" customHeight="1" x14ac:dyDescent="0.2">
      <c r="A17" s="48" t="s">
        <v>375</v>
      </c>
      <c r="B17" s="61">
        <v>458986</v>
      </c>
      <c r="C17" s="61">
        <v>250481</v>
      </c>
      <c r="D17" s="61">
        <v>44855</v>
      </c>
      <c r="E17" s="61">
        <v>203077</v>
      </c>
      <c r="F17" s="61">
        <v>8821</v>
      </c>
      <c r="G17" s="61">
        <v>84751</v>
      </c>
      <c r="H17" s="61">
        <v>6850</v>
      </c>
      <c r="I17" s="61">
        <v>14004</v>
      </c>
      <c r="J17" s="61">
        <v>23046</v>
      </c>
      <c r="K17" s="61">
        <v>52846</v>
      </c>
      <c r="L17" s="61">
        <v>6138</v>
      </c>
      <c r="M17" s="61">
        <v>51476</v>
      </c>
      <c r="N17" s="61">
        <v>2818</v>
      </c>
      <c r="O17" s="61">
        <v>56781</v>
      </c>
      <c r="P17" s="364"/>
    </row>
    <row r="18" spans="1:16" ht="35.25" customHeight="1" x14ac:dyDescent="0.2">
      <c r="A18" s="33" t="s">
        <v>30</v>
      </c>
      <c r="B18" s="61">
        <v>66103</v>
      </c>
      <c r="C18" s="61">
        <v>89172</v>
      </c>
      <c r="D18" s="61">
        <v>52110</v>
      </c>
      <c r="E18" s="61">
        <v>49003</v>
      </c>
      <c r="F18" s="61">
        <v>12076</v>
      </c>
      <c r="G18" s="61">
        <v>22422</v>
      </c>
      <c r="H18" s="61">
        <v>33144</v>
      </c>
      <c r="I18" s="61">
        <v>8837</v>
      </c>
      <c r="J18" s="61">
        <v>6889</v>
      </c>
      <c r="K18" s="61">
        <v>12547</v>
      </c>
      <c r="L18" s="61">
        <v>1</v>
      </c>
      <c r="M18" s="61">
        <v>5197</v>
      </c>
      <c r="N18" s="61">
        <v>667</v>
      </c>
      <c r="O18" s="61">
        <v>85398</v>
      </c>
      <c r="P18" s="364"/>
    </row>
    <row r="19" spans="1:16" ht="35.25" customHeight="1" x14ac:dyDescent="0.2">
      <c r="A19" s="33" t="s">
        <v>43</v>
      </c>
      <c r="B19" s="61">
        <v>507274</v>
      </c>
      <c r="C19" s="61">
        <v>26427</v>
      </c>
      <c r="D19" s="61">
        <v>110745</v>
      </c>
      <c r="E19" s="61">
        <v>13247</v>
      </c>
      <c r="F19" s="61">
        <v>29192</v>
      </c>
      <c r="G19" s="61">
        <v>11087</v>
      </c>
      <c r="H19" s="129">
        <v>0</v>
      </c>
      <c r="I19" s="61">
        <v>1767</v>
      </c>
      <c r="J19" s="61">
        <v>41102</v>
      </c>
      <c r="K19" s="61">
        <v>122</v>
      </c>
      <c r="L19" s="61">
        <v>40451</v>
      </c>
      <c r="M19" s="61">
        <v>271</v>
      </c>
      <c r="N19" s="61">
        <v>60895</v>
      </c>
      <c r="O19" s="61">
        <v>356</v>
      </c>
      <c r="P19" s="364"/>
    </row>
    <row r="20" spans="1:16" ht="35.25" customHeight="1" x14ac:dyDescent="0.2">
      <c r="A20" s="34" t="s">
        <v>23</v>
      </c>
      <c r="B20" s="130">
        <v>318723</v>
      </c>
      <c r="C20" s="130">
        <v>154772</v>
      </c>
      <c r="D20" s="130">
        <v>20414</v>
      </c>
      <c r="E20" s="130">
        <v>147037</v>
      </c>
      <c r="F20" s="130">
        <v>20140</v>
      </c>
      <c r="G20" s="130">
        <v>18813</v>
      </c>
      <c r="H20" s="130">
        <v>5</v>
      </c>
      <c r="I20" s="130">
        <v>32831</v>
      </c>
      <c r="J20" s="130">
        <v>251</v>
      </c>
      <c r="K20" s="130">
        <v>45245</v>
      </c>
      <c r="L20" s="130">
        <v>18</v>
      </c>
      <c r="M20" s="130">
        <v>50148</v>
      </c>
      <c r="N20" s="130">
        <v>22289</v>
      </c>
      <c r="O20" s="130">
        <v>24988</v>
      </c>
      <c r="P20" s="364"/>
    </row>
    <row r="21" spans="1:16" ht="18" customHeight="1" x14ac:dyDescent="0.2">
      <c r="A21" s="10" t="s">
        <v>381</v>
      </c>
      <c r="P21" s="364"/>
    </row>
    <row r="23" spans="1:16" x14ac:dyDescent="0.2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6" x14ac:dyDescent="0.2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6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</sheetData>
  <mergeCells count="13">
    <mergeCell ref="N4:O4"/>
    <mergeCell ref="N3:O3"/>
    <mergeCell ref="A1:M1"/>
    <mergeCell ref="P1:P21"/>
    <mergeCell ref="A3:A5"/>
    <mergeCell ref="L4:M4"/>
    <mergeCell ref="B3:C4"/>
    <mergeCell ref="F4:G4"/>
    <mergeCell ref="H4:I4"/>
    <mergeCell ref="F3:M3"/>
    <mergeCell ref="J4:K4"/>
    <mergeCell ref="D3:E4"/>
    <mergeCell ref="A2:O2"/>
  </mergeCells>
  <printOptions horizontalCentered="1"/>
  <pageMargins left="0.25" right="0.25" top="0.5" bottom="0.5" header="0" footer="0"/>
  <pageSetup paperSize="9" scale="75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Normal="100" workbookViewId="0">
      <selection sqref="A1:O1"/>
    </sheetView>
  </sheetViews>
  <sheetFormatPr defaultRowHeight="12" x14ac:dyDescent="0.2"/>
  <cols>
    <col min="1" max="1" width="20.140625" style="13" customWidth="1"/>
    <col min="2" max="2" width="15.28515625" style="13" customWidth="1"/>
    <col min="3" max="3" width="10.85546875" style="13" customWidth="1"/>
    <col min="4" max="4" width="15.28515625" style="13" customWidth="1"/>
    <col min="5" max="5" width="8" style="13" bestFit="1" customWidth="1"/>
    <col min="6" max="6" width="15.28515625" style="37" customWidth="1"/>
    <col min="7" max="7" width="8" style="13" bestFit="1" customWidth="1"/>
    <col min="8" max="8" width="15.28515625" style="37" customWidth="1"/>
    <col min="9" max="9" width="8" style="13" bestFit="1" customWidth="1"/>
    <col min="10" max="10" width="15.28515625" style="13" customWidth="1"/>
    <col min="11" max="11" width="8" style="13" bestFit="1" customWidth="1"/>
    <col min="12" max="12" width="15.28515625" style="37" customWidth="1"/>
    <col min="13" max="13" width="8.7109375" style="13" customWidth="1"/>
    <col min="14" max="14" width="15.28515625" style="13" customWidth="1"/>
    <col min="15" max="15" width="8" style="13" bestFit="1" customWidth="1"/>
    <col min="16" max="16" width="8.85546875" style="13" customWidth="1"/>
    <col min="17" max="16384" width="9.140625" style="13"/>
  </cols>
  <sheetData>
    <row r="1" spans="1:17" ht="17.25" customHeight="1" x14ac:dyDescent="0.2">
      <c r="A1" s="376" t="s">
        <v>404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425">
        <v>34</v>
      </c>
    </row>
    <row r="2" spans="1:17" ht="10.5" customHeight="1" x14ac:dyDescent="0.2">
      <c r="A2" s="410" t="s">
        <v>353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25"/>
    </row>
    <row r="3" spans="1:17" ht="15" customHeight="1" x14ac:dyDescent="0.2">
      <c r="A3" s="369" t="s">
        <v>231</v>
      </c>
      <c r="B3" s="365">
        <v>2019</v>
      </c>
      <c r="C3" s="367"/>
      <c r="D3" s="366" t="s">
        <v>292</v>
      </c>
      <c r="E3" s="367"/>
      <c r="F3" s="367" t="s">
        <v>292</v>
      </c>
      <c r="G3" s="375"/>
      <c r="H3" s="375"/>
      <c r="I3" s="375"/>
      <c r="J3" s="375"/>
      <c r="K3" s="375"/>
      <c r="L3" s="375"/>
      <c r="M3" s="375"/>
      <c r="N3" s="366" t="s">
        <v>359</v>
      </c>
      <c r="O3" s="367"/>
      <c r="P3" s="425"/>
    </row>
    <row r="4" spans="1:17" ht="15" customHeight="1" x14ac:dyDescent="0.2">
      <c r="A4" s="420"/>
      <c r="B4" s="418" t="s">
        <v>342</v>
      </c>
      <c r="C4" s="419"/>
      <c r="D4" s="418" t="s">
        <v>342</v>
      </c>
      <c r="E4" s="419"/>
      <c r="F4" s="418" t="s">
        <v>343</v>
      </c>
      <c r="G4" s="419"/>
      <c r="H4" s="424" t="s">
        <v>344</v>
      </c>
      <c r="I4" s="422"/>
      <c r="J4" s="421" t="s">
        <v>345</v>
      </c>
      <c r="K4" s="422"/>
      <c r="L4" s="421" t="s">
        <v>351</v>
      </c>
      <c r="M4" s="422"/>
      <c r="N4" s="418" t="s">
        <v>343</v>
      </c>
      <c r="O4" s="419"/>
      <c r="P4" s="425"/>
    </row>
    <row r="5" spans="1:17" s="167" customFormat="1" ht="19.5" customHeight="1" x14ac:dyDescent="0.2">
      <c r="A5" s="370"/>
      <c r="B5" s="180" t="s">
        <v>299</v>
      </c>
      <c r="C5" s="199" t="s">
        <v>232</v>
      </c>
      <c r="D5" s="180" t="s">
        <v>299</v>
      </c>
      <c r="E5" s="199" t="s">
        <v>232</v>
      </c>
      <c r="F5" s="181" t="s">
        <v>299</v>
      </c>
      <c r="G5" s="199" t="s">
        <v>232</v>
      </c>
      <c r="H5" s="180" t="s">
        <v>299</v>
      </c>
      <c r="I5" s="180" t="s">
        <v>232</v>
      </c>
      <c r="J5" s="180" t="s">
        <v>299</v>
      </c>
      <c r="K5" s="199" t="s">
        <v>232</v>
      </c>
      <c r="L5" s="180" t="s">
        <v>299</v>
      </c>
      <c r="M5" s="199" t="s">
        <v>232</v>
      </c>
      <c r="N5" s="180" t="s">
        <v>299</v>
      </c>
      <c r="O5" s="199" t="s">
        <v>232</v>
      </c>
      <c r="P5" s="425"/>
    </row>
    <row r="6" spans="1:17" ht="22.5" customHeight="1" x14ac:dyDescent="0.2">
      <c r="A6" s="182" t="s">
        <v>233</v>
      </c>
      <c r="B6" s="201">
        <v>38337339</v>
      </c>
      <c r="C6" s="183">
        <v>57.779958014837639</v>
      </c>
      <c r="D6" s="201">
        <v>34494942</v>
      </c>
      <c r="E6" s="183">
        <f>(D6/$D$14)*100</f>
        <v>56.990394570467494</v>
      </c>
      <c r="F6" s="142">
        <v>8799739</v>
      </c>
      <c r="G6" s="183">
        <f>(F6/$F$14)*100</f>
        <v>56.748777704704388</v>
      </c>
      <c r="H6" s="203">
        <v>5304027</v>
      </c>
      <c r="I6" s="183">
        <f>(H6/$H$14)*100</f>
        <v>53.064255043279559</v>
      </c>
      <c r="J6" s="204">
        <v>10036066</v>
      </c>
      <c r="K6" s="183">
        <f>(J6/$J$14)*100</f>
        <v>57.440788185910961</v>
      </c>
      <c r="L6" s="142">
        <f>D6-F6-H6-J6</f>
        <v>10355110</v>
      </c>
      <c r="M6" s="183">
        <f>(L6/$L$14)*100</f>
        <v>58.991173350742812</v>
      </c>
      <c r="N6" s="201">
        <v>8416616</v>
      </c>
      <c r="O6" s="183">
        <f>(N6/$N$14)*100</f>
        <v>56.325192074522626</v>
      </c>
      <c r="P6" s="425"/>
      <c r="Q6" s="168"/>
    </row>
    <row r="7" spans="1:17" ht="22.5" customHeight="1" x14ac:dyDescent="0.2">
      <c r="A7" s="23" t="s">
        <v>234</v>
      </c>
      <c r="B7" s="201">
        <v>23488247</v>
      </c>
      <c r="C7" s="185">
        <v>35.400211931822817</v>
      </c>
      <c r="D7" s="201">
        <v>22045575</v>
      </c>
      <c r="E7" s="185">
        <f t="shared" ref="E7:E13" si="0">(D7/$D$14)*100</f>
        <v>36.422325852376666</v>
      </c>
      <c r="F7" s="202">
        <v>5609172</v>
      </c>
      <c r="G7" s="185">
        <f t="shared" ref="G7:G13" si="1">(F7/$F$14)*100</f>
        <v>36.173079103306605</v>
      </c>
      <c r="H7" s="198">
        <v>4141589</v>
      </c>
      <c r="I7" s="185">
        <f t="shared" ref="I7:I13" si="2">(H7/$H$14)*100</f>
        <v>41.434618447538284</v>
      </c>
      <c r="J7" s="205">
        <v>6293373</v>
      </c>
      <c r="K7" s="185">
        <f t="shared" ref="K7:K13" si="3">(J7/$J$14)*100</f>
        <v>36.019721818084001</v>
      </c>
      <c r="L7" s="81">
        <f t="shared" ref="L7:L14" si="4">D7-F7-H7-J7</f>
        <v>6001441</v>
      </c>
      <c r="M7" s="185">
        <f t="shared" ref="M7:M13" si="5">(L7/$L$14)*100</f>
        <v>34.189114976591775</v>
      </c>
      <c r="N7" s="201">
        <v>5551298</v>
      </c>
      <c r="O7" s="185">
        <f t="shared" ref="O7:O13" si="6">(N7/$N$14)*100</f>
        <v>37.150076243577388</v>
      </c>
      <c r="P7" s="425"/>
      <c r="Q7" s="168"/>
    </row>
    <row r="8" spans="1:17" ht="22.5" customHeight="1" x14ac:dyDescent="0.2">
      <c r="A8" s="23" t="s">
        <v>235</v>
      </c>
      <c r="B8" s="201">
        <v>2543906</v>
      </c>
      <c r="C8" s="185">
        <v>1.8806436109235092</v>
      </c>
      <c r="D8" s="201">
        <v>1673795</v>
      </c>
      <c r="E8" s="185">
        <f t="shared" si="0"/>
        <v>2.7653398425796927</v>
      </c>
      <c r="F8" s="202">
        <v>492729</v>
      </c>
      <c r="G8" s="185">
        <f t="shared" si="1"/>
        <v>3.1775679357832423</v>
      </c>
      <c r="H8" s="198">
        <v>179801</v>
      </c>
      <c r="I8" s="185">
        <f t="shared" si="2"/>
        <v>1.7988230680267483</v>
      </c>
      <c r="J8" s="205">
        <v>505913</v>
      </c>
      <c r="K8" s="185">
        <f t="shared" si="3"/>
        <v>2.8955610169860155</v>
      </c>
      <c r="L8" s="81">
        <f t="shared" si="4"/>
        <v>495352</v>
      </c>
      <c r="M8" s="185">
        <f t="shared" si="5"/>
        <v>2.8219300134558831</v>
      </c>
      <c r="N8" s="201">
        <v>503002</v>
      </c>
      <c r="O8" s="185">
        <f t="shared" si="6"/>
        <v>3.3661609682405649</v>
      </c>
      <c r="P8" s="425"/>
      <c r="Q8" s="168"/>
    </row>
    <row r="9" spans="1:17" ht="22.5" customHeight="1" x14ac:dyDescent="0.2">
      <c r="A9" s="23" t="s">
        <v>236</v>
      </c>
      <c r="B9" s="201">
        <v>1247818</v>
      </c>
      <c r="C9" s="185">
        <v>3.8340371477971793</v>
      </c>
      <c r="D9" s="201">
        <v>1460693</v>
      </c>
      <c r="E9" s="185">
        <f t="shared" si="0"/>
        <v>2.4132659917595998</v>
      </c>
      <c r="F9" s="202">
        <v>263699</v>
      </c>
      <c r="G9" s="185">
        <f t="shared" si="1"/>
        <v>1.7005727024350203</v>
      </c>
      <c r="H9" s="198">
        <v>227813</v>
      </c>
      <c r="I9" s="185">
        <f t="shared" si="2"/>
        <v>2.2791601804015413</v>
      </c>
      <c r="J9" s="205">
        <v>445702</v>
      </c>
      <c r="K9" s="185">
        <f t="shared" si="3"/>
        <v>2.5509471715348311</v>
      </c>
      <c r="L9" s="81">
        <f t="shared" si="4"/>
        <v>523479</v>
      </c>
      <c r="M9" s="185">
        <f t="shared" si="5"/>
        <v>2.9821644033210171</v>
      </c>
      <c r="N9" s="201">
        <v>326162</v>
      </c>
      <c r="O9" s="185">
        <f t="shared" si="6"/>
        <v>2.1827225214279053</v>
      </c>
      <c r="P9" s="425"/>
      <c r="Q9" s="168"/>
    </row>
    <row r="10" spans="1:17" ht="22.5" customHeight="1" x14ac:dyDescent="0.2">
      <c r="A10" s="23" t="s">
        <v>237</v>
      </c>
      <c r="B10" s="201">
        <v>581845</v>
      </c>
      <c r="C10" s="185">
        <v>0.876925226112934</v>
      </c>
      <c r="D10" s="201">
        <v>468415</v>
      </c>
      <c r="E10" s="185">
        <f t="shared" si="0"/>
        <v>0.77388608662468628</v>
      </c>
      <c r="F10" s="202">
        <v>114187</v>
      </c>
      <c r="G10" s="185">
        <f t="shared" si="1"/>
        <v>0.73638237222343528</v>
      </c>
      <c r="H10" s="198">
        <v>61316</v>
      </c>
      <c r="I10" s="185">
        <f t="shared" si="2"/>
        <v>0.61343727364768874</v>
      </c>
      <c r="J10" s="205">
        <v>153509</v>
      </c>
      <c r="K10" s="185">
        <f t="shared" si="3"/>
        <v>0.8785990400652014</v>
      </c>
      <c r="L10" s="81">
        <f t="shared" si="4"/>
        <v>139403</v>
      </c>
      <c r="M10" s="185">
        <f t="shared" si="5"/>
        <v>0.79415346998859493</v>
      </c>
      <c r="N10" s="201">
        <v>125332</v>
      </c>
      <c r="O10" s="185">
        <f t="shared" si="6"/>
        <v>0.83873958050172059</v>
      </c>
      <c r="P10" s="425"/>
      <c r="Q10" s="168"/>
    </row>
    <row r="11" spans="1:17" ht="22.5" customHeight="1" x14ac:dyDescent="0.2">
      <c r="A11" s="23" t="s">
        <v>241</v>
      </c>
      <c r="B11" s="201">
        <v>15792</v>
      </c>
      <c r="C11" s="185">
        <f>B11/B14*100</f>
        <v>2.3800845879530554E-2</v>
      </c>
      <c r="D11" s="201">
        <v>22361</v>
      </c>
      <c r="E11" s="185">
        <f t="shared" si="0"/>
        <v>3.6943451390358144E-2</v>
      </c>
      <c r="F11" s="202">
        <v>7757</v>
      </c>
      <c r="G11" s="185">
        <f t="shared" si="1"/>
        <v>5.0024241475274664E-2</v>
      </c>
      <c r="H11" s="198">
        <v>1141</v>
      </c>
      <c r="I11" s="185">
        <f t="shared" si="2"/>
        <v>1.1415159652162778E-2</v>
      </c>
      <c r="J11" s="205">
        <v>4528</v>
      </c>
      <c r="K11" s="185">
        <f t="shared" si="3"/>
        <v>2.5915721250319081E-2</v>
      </c>
      <c r="L11" s="81">
        <f t="shared" si="4"/>
        <v>8935</v>
      </c>
      <c r="M11" s="185">
        <f t="shared" si="5"/>
        <v>5.0901065646708432E-2</v>
      </c>
      <c r="N11" s="201">
        <v>9543</v>
      </c>
      <c r="O11" s="185">
        <f t="shared" si="6"/>
        <v>6.3863114102766405E-2</v>
      </c>
      <c r="P11" s="425"/>
    </row>
    <row r="12" spans="1:17" ht="22.5" customHeight="1" x14ac:dyDescent="0.2">
      <c r="A12" s="23" t="s">
        <v>238</v>
      </c>
      <c r="B12" s="201">
        <v>60727</v>
      </c>
      <c r="C12" s="185">
        <f>B12/B14*100</f>
        <v>9.1524440712148672E-2</v>
      </c>
      <c r="D12" s="201">
        <v>27036</v>
      </c>
      <c r="E12" s="185">
        <f t="shared" si="0"/>
        <v>4.4667195196535163E-2</v>
      </c>
      <c r="F12" s="202">
        <v>9581</v>
      </c>
      <c r="G12" s="185">
        <f t="shared" si="1"/>
        <v>6.1787064274153231E-2</v>
      </c>
      <c r="H12" s="198">
        <v>1988</v>
      </c>
      <c r="I12" s="185">
        <f t="shared" si="2"/>
        <v>1.9888989823400177E-2</v>
      </c>
      <c r="J12" s="205">
        <v>12275</v>
      </c>
      <c r="K12" s="185">
        <f t="shared" si="3"/>
        <v>7.0255185147452895E-2</v>
      </c>
      <c r="L12" s="81">
        <f t="shared" si="4"/>
        <v>3192</v>
      </c>
      <c r="M12" s="185">
        <f t="shared" si="5"/>
        <v>1.8184241918779331E-2</v>
      </c>
      <c r="N12" s="201">
        <v>3334</v>
      </c>
      <c r="O12" s="185">
        <f t="shared" si="6"/>
        <v>2.2311602474968377E-2</v>
      </c>
      <c r="P12" s="425"/>
      <c r="Q12" s="168"/>
    </row>
    <row r="13" spans="1:17" ht="22.5" customHeight="1" x14ac:dyDescent="0.2">
      <c r="A13" s="19" t="s">
        <v>240</v>
      </c>
      <c r="B13" s="202">
        <f>B14-SUM(B6:B12)</f>
        <v>74909</v>
      </c>
      <c r="C13" s="186">
        <f>B13/B14*100</f>
        <v>0.11289878191424482</v>
      </c>
      <c r="D13" s="202">
        <f t="shared" ref="D13:N13" si="7">D14-SUM(D6:D12)</f>
        <v>334825</v>
      </c>
      <c r="E13" s="186">
        <f t="shared" si="0"/>
        <v>0.55317700960496696</v>
      </c>
      <c r="F13" s="255">
        <f t="shared" si="7"/>
        <v>209618</v>
      </c>
      <c r="G13" s="186">
        <f t="shared" si="1"/>
        <v>1.3518088757978761</v>
      </c>
      <c r="H13" s="255">
        <f t="shared" si="7"/>
        <v>77805</v>
      </c>
      <c r="I13" s="186">
        <f t="shared" si="2"/>
        <v>0.77840183763060911</v>
      </c>
      <c r="J13" s="256">
        <f t="shared" si="7"/>
        <v>20654</v>
      </c>
      <c r="K13" s="186">
        <f t="shared" si="3"/>
        <v>0.11821186102122137</v>
      </c>
      <c r="L13" s="255">
        <f t="shared" si="4"/>
        <v>26748</v>
      </c>
      <c r="M13" s="186">
        <f t="shared" si="5"/>
        <v>0.15237847833443283</v>
      </c>
      <c r="N13" s="255">
        <f t="shared" si="7"/>
        <v>7611</v>
      </c>
      <c r="O13" s="186">
        <f t="shared" si="6"/>
        <v>5.0933895152064874E-2</v>
      </c>
      <c r="P13" s="425"/>
      <c r="Q13" s="168"/>
    </row>
    <row r="14" spans="1:17" ht="22.5" customHeight="1" x14ac:dyDescent="0.2">
      <c r="A14" s="178" t="s">
        <v>32</v>
      </c>
      <c r="B14" s="187">
        <v>66350583</v>
      </c>
      <c r="C14" s="200">
        <v>100</v>
      </c>
      <c r="D14" s="187">
        <v>60527642</v>
      </c>
      <c r="E14" s="200">
        <f>SUM(E6:E13)</f>
        <v>100</v>
      </c>
      <c r="F14" s="257">
        <v>15506482</v>
      </c>
      <c r="G14" s="200">
        <f>SUM(G6:G13)</f>
        <v>100</v>
      </c>
      <c r="H14" s="257">
        <v>9995480</v>
      </c>
      <c r="I14" s="200">
        <f>SUM(I6:I13)</f>
        <v>100</v>
      </c>
      <c r="J14" s="258">
        <v>17472020</v>
      </c>
      <c r="K14" s="200">
        <f>SUM(K6:K13)</f>
        <v>100</v>
      </c>
      <c r="L14" s="202">
        <f t="shared" si="4"/>
        <v>17553660</v>
      </c>
      <c r="M14" s="200">
        <f>SUM(M6:M13)</f>
        <v>100</v>
      </c>
      <c r="N14" s="257">
        <v>14942898</v>
      </c>
      <c r="O14" s="200">
        <f>SUM(O6:O13)</f>
        <v>100.00000000000001</v>
      </c>
      <c r="P14" s="425"/>
    </row>
    <row r="15" spans="1:17" ht="15.75" x14ac:dyDescent="0.2">
      <c r="A15" s="423" t="s">
        <v>376</v>
      </c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5"/>
      <c r="Q15" s="214"/>
    </row>
    <row r="16" spans="1:17" ht="10.5" customHeight="1" x14ac:dyDescent="0.2">
      <c r="A16" s="426" t="s">
        <v>298</v>
      </c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254"/>
      <c r="O16" s="254"/>
      <c r="P16" s="425"/>
    </row>
    <row r="17" spans="1:16" ht="15.75" customHeight="1" x14ac:dyDescent="0.25">
      <c r="A17" s="377" t="s">
        <v>405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425"/>
    </row>
    <row r="18" spans="1:16" ht="14.25" customHeight="1" x14ac:dyDescent="0.2">
      <c r="A18" s="179"/>
      <c r="B18" s="179"/>
      <c r="C18" s="179"/>
      <c r="D18" s="410" t="s">
        <v>382</v>
      </c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25"/>
    </row>
    <row r="19" spans="1:16" ht="15" customHeight="1" x14ac:dyDescent="0.2">
      <c r="A19" s="369" t="s">
        <v>231</v>
      </c>
      <c r="B19" s="366">
        <v>2019</v>
      </c>
      <c r="C19" s="367"/>
      <c r="D19" s="366" t="s">
        <v>292</v>
      </c>
      <c r="E19" s="367"/>
      <c r="F19" s="367" t="s">
        <v>292</v>
      </c>
      <c r="G19" s="375"/>
      <c r="H19" s="375"/>
      <c r="I19" s="375"/>
      <c r="J19" s="375"/>
      <c r="K19" s="375"/>
      <c r="L19" s="375"/>
      <c r="M19" s="375"/>
      <c r="N19" s="366" t="s">
        <v>359</v>
      </c>
      <c r="O19" s="367"/>
      <c r="P19" s="425"/>
    </row>
    <row r="20" spans="1:16" ht="15" customHeight="1" x14ac:dyDescent="0.2">
      <c r="A20" s="420"/>
      <c r="B20" s="418" t="s">
        <v>342</v>
      </c>
      <c r="C20" s="419"/>
      <c r="D20" s="418" t="s">
        <v>342</v>
      </c>
      <c r="E20" s="419"/>
      <c r="F20" s="418" t="s">
        <v>343</v>
      </c>
      <c r="G20" s="419"/>
      <c r="H20" s="424" t="s">
        <v>344</v>
      </c>
      <c r="I20" s="422"/>
      <c r="J20" s="421" t="s">
        <v>345</v>
      </c>
      <c r="K20" s="422"/>
      <c r="L20" s="421" t="s">
        <v>351</v>
      </c>
      <c r="M20" s="422"/>
      <c r="N20" s="418" t="s">
        <v>342</v>
      </c>
      <c r="O20" s="419"/>
      <c r="P20" s="425"/>
    </row>
    <row r="21" spans="1:16" s="167" customFormat="1" ht="19.5" customHeight="1" x14ac:dyDescent="0.2">
      <c r="A21" s="370"/>
      <c r="B21" s="180" t="s">
        <v>299</v>
      </c>
      <c r="C21" s="180" t="s">
        <v>232</v>
      </c>
      <c r="D21" s="180" t="s">
        <v>299</v>
      </c>
      <c r="E21" s="180" t="s">
        <v>232</v>
      </c>
      <c r="F21" s="181" t="s">
        <v>299</v>
      </c>
      <c r="G21" s="180" t="s">
        <v>232</v>
      </c>
      <c r="H21" s="180" t="s">
        <v>299</v>
      </c>
      <c r="I21" s="180" t="s">
        <v>232</v>
      </c>
      <c r="J21" s="180" t="s">
        <v>299</v>
      </c>
      <c r="K21" s="180" t="s">
        <v>232</v>
      </c>
      <c r="L21" s="180" t="s">
        <v>299</v>
      </c>
      <c r="M21" s="180" t="s">
        <v>232</v>
      </c>
      <c r="N21" s="180" t="s">
        <v>299</v>
      </c>
      <c r="O21" s="180" t="s">
        <v>232</v>
      </c>
      <c r="P21" s="425"/>
    </row>
    <row r="22" spans="1:16" ht="26.25" customHeight="1" x14ac:dyDescent="0.2">
      <c r="A22" s="182" t="s">
        <v>233</v>
      </c>
      <c r="B22" s="189">
        <v>133015061</v>
      </c>
      <c r="C22" s="188">
        <v>66.963369913193233</v>
      </c>
      <c r="D22" s="189">
        <v>109082696</v>
      </c>
      <c r="E22" s="188">
        <f>(D22/$D$34)*100</f>
        <v>65.606401284747037</v>
      </c>
      <c r="F22" s="184">
        <v>30122388</v>
      </c>
      <c r="G22" s="188">
        <f>(F22/$F$34)*100</f>
        <v>68.316989925335577</v>
      </c>
      <c r="H22" s="184">
        <v>22473315</v>
      </c>
      <c r="I22" s="188">
        <f>(H22/$H$34)*100</f>
        <v>65.066109518106401</v>
      </c>
      <c r="J22" s="190">
        <v>26013891</v>
      </c>
      <c r="K22" s="188">
        <f>(J22/$J$34)*100</f>
        <v>64.607094754994066</v>
      </c>
      <c r="L22" s="184">
        <f>D22-F22-H22-J22</f>
        <v>30473102</v>
      </c>
      <c r="M22" s="188">
        <f>(L22/$L$34)*100</f>
        <v>64.326805337369677</v>
      </c>
      <c r="N22" s="189">
        <v>30208963</v>
      </c>
      <c r="O22" s="188">
        <f>(N22/$N$34)*100</f>
        <v>68.05340201533744</v>
      </c>
      <c r="P22" s="425"/>
    </row>
    <row r="23" spans="1:16" ht="26.25" customHeight="1" x14ac:dyDescent="0.2">
      <c r="A23" s="23" t="s">
        <v>234</v>
      </c>
      <c r="B23" s="189">
        <v>44542648</v>
      </c>
      <c r="C23" s="188">
        <v>22.423970582828638</v>
      </c>
      <c r="D23" s="189">
        <v>40895494</v>
      </c>
      <c r="E23" s="188">
        <f t="shared" ref="E23:E33" si="8">(D23/$D$34)*100</f>
        <v>24.596075165780327</v>
      </c>
      <c r="F23" s="81">
        <v>9926029</v>
      </c>
      <c r="G23" s="188">
        <f t="shared" ref="G23:G33" si="9">(F23/$F$34)*100</f>
        <v>22.512040652009027</v>
      </c>
      <c r="H23" s="81">
        <v>8552807</v>
      </c>
      <c r="I23" s="188">
        <f t="shared" ref="I23:I33" si="10">(H23/$H$34)*100</f>
        <v>24.762607427930732</v>
      </c>
      <c r="J23" s="190">
        <v>10277151</v>
      </c>
      <c r="K23" s="188">
        <f t="shared" ref="K23:K33" si="11">(J23/$J$34)*100</f>
        <v>25.523935210937189</v>
      </c>
      <c r="L23" s="81">
        <f t="shared" ref="L23:L34" si="12">D23-F23-H23-J23</f>
        <v>12139507</v>
      </c>
      <c r="M23" s="188">
        <f t="shared" ref="M23:M33" si="13">(L23/$L$34)*100</f>
        <v>25.625737205245347</v>
      </c>
      <c r="N23" s="189">
        <v>10194517</v>
      </c>
      <c r="O23" s="188">
        <f t="shared" ref="O23:O33" si="14">(N23/$N$34)*100</f>
        <v>22.965752374657537</v>
      </c>
      <c r="P23" s="425"/>
    </row>
    <row r="24" spans="1:16" ht="26.25" customHeight="1" x14ac:dyDescent="0.2">
      <c r="A24" s="23" t="s">
        <v>236</v>
      </c>
      <c r="B24" s="189">
        <v>7042389</v>
      </c>
      <c r="C24" s="188">
        <v>3.5453285976360451</v>
      </c>
      <c r="D24" s="189">
        <v>6211579</v>
      </c>
      <c r="E24" s="188">
        <f t="shared" si="8"/>
        <v>3.7358752527156804</v>
      </c>
      <c r="F24" s="81">
        <v>1355829</v>
      </c>
      <c r="G24" s="188">
        <f t="shared" si="9"/>
        <v>3.0749937931042459</v>
      </c>
      <c r="H24" s="81">
        <v>1338691</v>
      </c>
      <c r="I24" s="188">
        <f t="shared" si="10"/>
        <v>3.8758596680954009</v>
      </c>
      <c r="J24" s="190">
        <v>1554704</v>
      </c>
      <c r="K24" s="188">
        <f t="shared" si="11"/>
        <v>3.8612027952284529</v>
      </c>
      <c r="L24" s="81">
        <f t="shared" si="12"/>
        <v>1962355</v>
      </c>
      <c r="M24" s="188">
        <f t="shared" si="13"/>
        <v>4.1424082158689997</v>
      </c>
      <c r="N24" s="189">
        <v>1437839</v>
      </c>
      <c r="O24" s="188">
        <f t="shared" si="14"/>
        <v>3.2390994520510605</v>
      </c>
      <c r="P24" s="425"/>
    </row>
    <row r="25" spans="1:16" ht="26.25" customHeight="1" x14ac:dyDescent="0.2">
      <c r="A25" s="23" t="s">
        <v>241</v>
      </c>
      <c r="B25" s="189">
        <v>5092349</v>
      </c>
      <c r="C25" s="188">
        <v>2.5636258574815045</v>
      </c>
      <c r="D25" s="189">
        <v>3812949</v>
      </c>
      <c r="E25" s="188">
        <f t="shared" si="8"/>
        <v>2.2932497210398517</v>
      </c>
      <c r="F25" s="81">
        <v>1098488</v>
      </c>
      <c r="G25" s="188">
        <f t="shared" si="9"/>
        <v>2.4913494119092428</v>
      </c>
      <c r="H25" s="81">
        <v>867298</v>
      </c>
      <c r="I25" s="188">
        <f t="shared" si="10"/>
        <v>2.5110539612351204</v>
      </c>
      <c r="J25" s="190">
        <v>892154</v>
      </c>
      <c r="K25" s="188">
        <f t="shared" si="11"/>
        <v>2.2157192099423719</v>
      </c>
      <c r="L25" s="81">
        <f t="shared" si="12"/>
        <v>955009</v>
      </c>
      <c r="M25" s="188">
        <f t="shared" si="13"/>
        <v>2.0159640471927034</v>
      </c>
      <c r="N25" s="189">
        <v>1147006</v>
      </c>
      <c r="O25" s="188">
        <f t="shared" si="14"/>
        <v>2.5839238649802092</v>
      </c>
      <c r="P25" s="425"/>
    </row>
    <row r="26" spans="1:16" ht="26.25" customHeight="1" x14ac:dyDescent="0.2">
      <c r="A26" s="23" t="s">
        <v>235</v>
      </c>
      <c r="B26" s="189">
        <v>2483544</v>
      </c>
      <c r="C26" s="188">
        <v>1.2502830455243827</v>
      </c>
      <c r="D26" s="189">
        <v>2016106</v>
      </c>
      <c r="E26" s="188">
        <f t="shared" si="8"/>
        <v>1.2125613329962637</v>
      </c>
      <c r="F26" s="81">
        <v>496795</v>
      </c>
      <c r="G26" s="188">
        <f t="shared" si="9"/>
        <v>1.1267213943979837</v>
      </c>
      <c r="H26" s="81">
        <v>448787</v>
      </c>
      <c r="I26" s="188">
        <f t="shared" si="10"/>
        <v>1.2993554396537592</v>
      </c>
      <c r="J26" s="190">
        <v>450261</v>
      </c>
      <c r="K26" s="188">
        <f t="shared" si="11"/>
        <v>1.1182508257406929</v>
      </c>
      <c r="L26" s="81">
        <f t="shared" si="12"/>
        <v>620263</v>
      </c>
      <c r="M26" s="188">
        <f t="shared" si="13"/>
        <v>1.3093362552644927</v>
      </c>
      <c r="N26" s="189">
        <v>568785</v>
      </c>
      <c r="O26" s="188">
        <f t="shared" si="14"/>
        <v>1.2813334329051183</v>
      </c>
      <c r="P26" s="425"/>
    </row>
    <row r="27" spans="1:16" ht="26.25" customHeight="1" x14ac:dyDescent="0.2">
      <c r="A27" s="23" t="s">
        <v>238</v>
      </c>
      <c r="B27" s="189">
        <v>1312397</v>
      </c>
      <c r="C27" s="188">
        <v>0.66069605293768241</v>
      </c>
      <c r="D27" s="189">
        <v>1222447</v>
      </c>
      <c r="E27" s="188">
        <f t="shared" si="8"/>
        <v>0.73522521327612922</v>
      </c>
      <c r="F27" s="81">
        <v>275832</v>
      </c>
      <c r="G27" s="188">
        <f t="shared" si="9"/>
        <v>0.62558160943565178</v>
      </c>
      <c r="H27" s="81">
        <v>302775</v>
      </c>
      <c r="I27" s="188">
        <f t="shared" si="10"/>
        <v>0.87661260963701471</v>
      </c>
      <c r="J27" s="190">
        <v>336486</v>
      </c>
      <c r="K27" s="188">
        <f t="shared" si="11"/>
        <v>0.83568363093890607</v>
      </c>
      <c r="L27" s="81">
        <f t="shared" si="12"/>
        <v>307354</v>
      </c>
      <c r="M27" s="188">
        <f t="shared" si="13"/>
        <v>0.64880499949305837</v>
      </c>
      <c r="N27" s="189">
        <v>246527</v>
      </c>
      <c r="O27" s="188">
        <f t="shared" si="14"/>
        <v>0.55536501000167049</v>
      </c>
      <c r="P27" s="425"/>
    </row>
    <row r="28" spans="1:16" ht="26.25" customHeight="1" x14ac:dyDescent="0.2">
      <c r="A28" s="23" t="s">
        <v>239</v>
      </c>
      <c r="B28" s="189">
        <v>1055696</v>
      </c>
      <c r="C28" s="188">
        <v>0.53146584478789538</v>
      </c>
      <c r="D28" s="189">
        <v>852719</v>
      </c>
      <c r="E28" s="188">
        <f t="shared" si="8"/>
        <v>0.51285700618481422</v>
      </c>
      <c r="F28" s="81">
        <v>224641</v>
      </c>
      <c r="G28" s="188">
        <f t="shared" si="9"/>
        <v>0.50948141740347119</v>
      </c>
      <c r="H28" s="81">
        <v>170828</v>
      </c>
      <c r="I28" s="188">
        <f t="shared" si="10"/>
        <v>0.49459162374394178</v>
      </c>
      <c r="J28" s="190">
        <v>220757</v>
      </c>
      <c r="K28" s="188">
        <f t="shared" si="11"/>
        <v>0.5482635572213409</v>
      </c>
      <c r="L28" s="81">
        <f t="shared" si="12"/>
        <v>236493</v>
      </c>
      <c r="M28" s="188">
        <f t="shared" si="13"/>
        <v>0.49922187687523789</v>
      </c>
      <c r="N28" s="189">
        <v>145582</v>
      </c>
      <c r="O28" s="188">
        <f t="shared" si="14"/>
        <v>0.32796062454036751</v>
      </c>
      <c r="P28" s="425"/>
    </row>
    <row r="29" spans="1:16" ht="26.25" customHeight="1" x14ac:dyDescent="0.2">
      <c r="A29" s="23" t="s">
        <v>237</v>
      </c>
      <c r="B29" s="189">
        <v>889028</v>
      </c>
      <c r="C29" s="188">
        <v>0.44756067756256829</v>
      </c>
      <c r="D29" s="189">
        <v>625056</v>
      </c>
      <c r="E29" s="188">
        <f t="shared" si="8"/>
        <v>0.37593198797945776</v>
      </c>
      <c r="F29" s="81">
        <v>165604</v>
      </c>
      <c r="G29" s="188">
        <f t="shared" si="9"/>
        <v>0.37558665002241104</v>
      </c>
      <c r="H29" s="81">
        <v>98024</v>
      </c>
      <c r="I29" s="188">
        <f t="shared" si="10"/>
        <v>0.28380505143112456</v>
      </c>
      <c r="J29" s="190">
        <v>141287</v>
      </c>
      <c r="K29" s="188">
        <f t="shared" si="11"/>
        <v>0.35089493519630899</v>
      </c>
      <c r="L29" s="81">
        <f t="shared" si="12"/>
        <v>220141</v>
      </c>
      <c r="M29" s="188">
        <f t="shared" si="13"/>
        <v>0.46470383139116911</v>
      </c>
      <c r="N29" s="189">
        <v>130077</v>
      </c>
      <c r="O29" s="188">
        <f t="shared" si="14"/>
        <v>0.29303165335231957</v>
      </c>
      <c r="P29" s="425"/>
    </row>
    <row r="30" spans="1:16" ht="26.25" customHeight="1" x14ac:dyDescent="0.2">
      <c r="A30" s="23" t="s">
        <v>242</v>
      </c>
      <c r="B30" s="189">
        <v>1865368</v>
      </c>
      <c r="C30" s="188">
        <v>0.9390765712480742</v>
      </c>
      <c r="D30" s="189">
        <v>382310</v>
      </c>
      <c r="E30" s="188">
        <f t="shared" si="8"/>
        <v>0.22993549109907993</v>
      </c>
      <c r="F30" s="81">
        <v>59174</v>
      </c>
      <c r="G30" s="188">
        <f t="shared" si="9"/>
        <v>0.13420548071559957</v>
      </c>
      <c r="H30" s="81">
        <v>63751</v>
      </c>
      <c r="I30" s="188">
        <f t="shared" si="10"/>
        <v>0.18457577566499656</v>
      </c>
      <c r="J30" s="190">
        <v>91747</v>
      </c>
      <c r="K30" s="188">
        <f t="shared" si="11"/>
        <v>0.22785930495697243</v>
      </c>
      <c r="L30" s="81">
        <f t="shared" si="12"/>
        <v>167638</v>
      </c>
      <c r="M30" s="188">
        <f t="shared" si="13"/>
        <v>0.35387329432842041</v>
      </c>
      <c r="N30" s="189">
        <v>67901</v>
      </c>
      <c r="O30" s="188">
        <f t="shared" si="14"/>
        <v>0.15296433877069621</v>
      </c>
      <c r="P30" s="425"/>
    </row>
    <row r="31" spans="1:16" ht="26.25" customHeight="1" x14ac:dyDescent="0.2">
      <c r="A31" s="23" t="s">
        <v>290</v>
      </c>
      <c r="B31" s="189">
        <v>292131</v>
      </c>
      <c r="C31" s="188">
        <v>0.14706662590720498</v>
      </c>
      <c r="D31" s="189">
        <v>341505</v>
      </c>
      <c r="E31" s="188">
        <f t="shared" si="8"/>
        <v>0.20539384239960054</v>
      </c>
      <c r="F31" s="81">
        <v>167649</v>
      </c>
      <c r="G31" s="188">
        <f t="shared" si="9"/>
        <v>0.3802246702350619</v>
      </c>
      <c r="H31" s="81">
        <v>40772</v>
      </c>
      <c r="I31" s="188">
        <f t="shared" si="10"/>
        <v>0.11804557615430721</v>
      </c>
      <c r="J31" s="190">
        <v>74408</v>
      </c>
      <c r="K31" s="188">
        <f t="shared" si="11"/>
        <v>0.18479683437320463</v>
      </c>
      <c r="L31" s="81">
        <f t="shared" si="12"/>
        <v>58676</v>
      </c>
      <c r="M31" s="188">
        <f t="shared" si="13"/>
        <v>0.1238613525454515</v>
      </c>
      <c r="N31" s="189">
        <v>66718</v>
      </c>
      <c r="O31" s="188">
        <f t="shared" si="14"/>
        <v>0.15029932923084063</v>
      </c>
      <c r="P31" s="425"/>
    </row>
    <row r="32" spans="1:16" ht="26.25" customHeight="1" x14ac:dyDescent="0.2">
      <c r="A32" s="23" t="s">
        <v>380</v>
      </c>
      <c r="B32" s="189">
        <v>215646</v>
      </c>
      <c r="C32" s="188">
        <f>B32/B34*100</f>
        <v>0.10856201365272815</v>
      </c>
      <c r="D32" s="189">
        <v>165414</v>
      </c>
      <c r="E32" s="188">
        <f t="shared" si="8"/>
        <v>9.9486148216534245E-2</v>
      </c>
      <c r="F32" s="81">
        <v>41314</v>
      </c>
      <c r="G32" s="188">
        <f t="shared" si="9"/>
        <v>9.3699348198267488E-2</v>
      </c>
      <c r="H32" s="81">
        <v>25014</v>
      </c>
      <c r="I32" s="188">
        <f t="shared" si="10"/>
        <v>7.2422055379275999E-2</v>
      </c>
      <c r="J32" s="190">
        <v>45524</v>
      </c>
      <c r="K32" s="188">
        <f t="shared" si="11"/>
        <v>0.11306164777988613</v>
      </c>
      <c r="L32" s="81">
        <f t="shared" si="12"/>
        <v>53562</v>
      </c>
      <c r="M32" s="188">
        <f t="shared" si="13"/>
        <v>0.11306601958278464</v>
      </c>
      <c r="N32" s="189">
        <v>41804</v>
      </c>
      <c r="O32" s="188">
        <f t="shared" si="14"/>
        <v>9.4174183266375805E-2</v>
      </c>
      <c r="P32" s="425"/>
    </row>
    <row r="33" spans="1:17" ht="26.25" customHeight="1" x14ac:dyDescent="0.2">
      <c r="A33" s="19" t="s">
        <v>240</v>
      </c>
      <c r="B33" s="189">
        <f>B34-SUM(B22:B32)</f>
        <v>832284</v>
      </c>
      <c r="C33" s="188">
        <f>B33/B34*100</f>
        <v>0.4189942172400471</v>
      </c>
      <c r="D33" s="189">
        <f t="shared" ref="D33:N33" si="15">D34-SUM(D22:D32)</f>
        <v>660098</v>
      </c>
      <c r="E33" s="188">
        <f t="shared" si="8"/>
        <v>0.39700755356522316</v>
      </c>
      <c r="F33" s="81">
        <f t="shared" si="15"/>
        <v>158346</v>
      </c>
      <c r="G33" s="188">
        <f t="shared" si="9"/>
        <v>0.35912564723345269</v>
      </c>
      <c r="H33" s="81">
        <f t="shared" si="15"/>
        <v>157140</v>
      </c>
      <c r="I33" s="188">
        <f t="shared" si="10"/>
        <v>0.4549612929679151</v>
      </c>
      <c r="J33" s="190">
        <f t="shared" si="15"/>
        <v>166389</v>
      </c>
      <c r="K33" s="188">
        <f t="shared" si="11"/>
        <v>0.41323729269061316</v>
      </c>
      <c r="L33" s="81">
        <f t="shared" si="12"/>
        <v>178223</v>
      </c>
      <c r="M33" s="188">
        <f t="shared" si="13"/>
        <v>0.37621756484266139</v>
      </c>
      <c r="N33" s="189">
        <f t="shared" si="15"/>
        <v>134366</v>
      </c>
      <c r="O33" s="188">
        <f t="shared" si="14"/>
        <v>0.30269372090636909</v>
      </c>
      <c r="P33" s="425"/>
    </row>
    <row r="34" spans="1:17" ht="26.25" customHeight="1" x14ac:dyDescent="0.2">
      <c r="A34" s="178" t="s">
        <v>32</v>
      </c>
      <c r="B34" s="191">
        <v>198638541</v>
      </c>
      <c r="C34" s="192">
        <v>100</v>
      </c>
      <c r="D34" s="191">
        <v>166268373</v>
      </c>
      <c r="E34" s="192">
        <f>SUM(E22:E33)</f>
        <v>100</v>
      </c>
      <c r="F34" s="191">
        <v>44092089</v>
      </c>
      <c r="G34" s="192">
        <f>SUM(G22:G33)</f>
        <v>100.00000000000001</v>
      </c>
      <c r="H34" s="191">
        <v>34539202</v>
      </c>
      <c r="I34" s="192">
        <f>SUM(I22:I33)</f>
        <v>100</v>
      </c>
      <c r="J34" s="193">
        <v>40264759</v>
      </c>
      <c r="K34" s="192">
        <f>SUM(K22:K33)</f>
        <v>100</v>
      </c>
      <c r="L34" s="184">
        <f t="shared" si="12"/>
        <v>47372323</v>
      </c>
      <c r="M34" s="192">
        <f>SUM(M22:M33)</f>
        <v>99.999999999999986</v>
      </c>
      <c r="N34" s="191">
        <v>44390085</v>
      </c>
      <c r="O34" s="192">
        <f>SUM(O22:O33)</f>
        <v>100.00000000000001</v>
      </c>
      <c r="P34" s="425"/>
    </row>
    <row r="35" spans="1:17" ht="15.75" x14ac:dyDescent="0.2">
      <c r="A35" s="423" t="s">
        <v>376</v>
      </c>
      <c r="B35" s="423"/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5"/>
      <c r="Q35" s="214"/>
    </row>
    <row r="36" spans="1:17" x14ac:dyDescent="0.2">
      <c r="B36" s="169"/>
      <c r="C36" s="169"/>
      <c r="D36" s="169"/>
      <c r="E36" s="169"/>
      <c r="N36" s="169"/>
      <c r="O36" s="169"/>
    </row>
    <row r="37" spans="1:17" x14ac:dyDescent="0.2">
      <c r="F37" s="170"/>
      <c r="H37" s="170"/>
      <c r="L37" s="170"/>
    </row>
    <row r="38" spans="1:17" x14ac:dyDescent="0.2">
      <c r="F38" s="170"/>
      <c r="H38" s="170"/>
      <c r="L38" s="170"/>
    </row>
    <row r="39" spans="1:17" x14ac:dyDescent="0.2">
      <c r="F39" s="170"/>
      <c r="H39" s="170"/>
      <c r="L39" s="170"/>
    </row>
    <row r="40" spans="1:17" x14ac:dyDescent="0.2">
      <c r="F40" s="170"/>
      <c r="H40" s="170"/>
      <c r="L40" s="170"/>
    </row>
    <row r="41" spans="1:17" x14ac:dyDescent="0.2">
      <c r="F41" s="170"/>
      <c r="H41" s="170"/>
      <c r="L41" s="170"/>
    </row>
    <row r="42" spans="1:17" x14ac:dyDescent="0.2">
      <c r="F42" s="170"/>
      <c r="H42" s="170"/>
      <c r="L42" s="170"/>
    </row>
    <row r="43" spans="1:17" x14ac:dyDescent="0.2">
      <c r="F43" s="170"/>
      <c r="H43" s="170"/>
      <c r="L43" s="170"/>
    </row>
    <row r="44" spans="1:17" x14ac:dyDescent="0.2">
      <c r="F44" s="170"/>
      <c r="H44" s="170"/>
      <c r="L44" s="170"/>
    </row>
    <row r="45" spans="1:17" x14ac:dyDescent="0.2">
      <c r="F45" s="170"/>
      <c r="H45" s="170"/>
      <c r="L45" s="170"/>
    </row>
    <row r="46" spans="1:17" x14ac:dyDescent="0.2">
      <c r="F46" s="170"/>
      <c r="H46" s="170"/>
      <c r="L46" s="170"/>
    </row>
  </sheetData>
  <mergeCells count="32">
    <mergeCell ref="A35:O35"/>
    <mergeCell ref="H20:I20"/>
    <mergeCell ref="P1:P35"/>
    <mergeCell ref="F3:M3"/>
    <mergeCell ref="A16:M16"/>
    <mergeCell ref="H4:I4"/>
    <mergeCell ref="L4:M4"/>
    <mergeCell ref="D3:E3"/>
    <mergeCell ref="D4:E4"/>
    <mergeCell ref="J4:K4"/>
    <mergeCell ref="J20:K20"/>
    <mergeCell ref="N3:O3"/>
    <mergeCell ref="N4:O4"/>
    <mergeCell ref="N19:O19"/>
    <mergeCell ref="N20:O20"/>
    <mergeCell ref="A1:O1"/>
    <mergeCell ref="A2:O2"/>
    <mergeCell ref="A17:O17"/>
    <mergeCell ref="D18:O18"/>
    <mergeCell ref="A3:A5"/>
    <mergeCell ref="F4:G4"/>
    <mergeCell ref="A15:O15"/>
    <mergeCell ref="B3:C3"/>
    <mergeCell ref="B4:C4"/>
    <mergeCell ref="D20:E20"/>
    <mergeCell ref="F19:M19"/>
    <mergeCell ref="A19:A21"/>
    <mergeCell ref="L20:M20"/>
    <mergeCell ref="F20:G20"/>
    <mergeCell ref="D19:E19"/>
    <mergeCell ref="B19:C19"/>
    <mergeCell ref="B20:C20"/>
  </mergeCells>
  <phoneticPr fontId="25" type="noConversion"/>
  <printOptions horizontalCentered="1"/>
  <pageMargins left="0.25" right="0.25" top="0.25" bottom="0.25" header="0" footer="0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32"/>
  <sheetViews>
    <sheetView zoomScaleNormal="100" workbookViewId="0">
      <selection sqref="A1:H1"/>
    </sheetView>
  </sheetViews>
  <sheetFormatPr defaultRowHeight="12.75" x14ac:dyDescent="0.2"/>
  <cols>
    <col min="1" max="1" width="43.140625" style="3" customWidth="1"/>
    <col min="2" max="2" width="11.7109375" style="3" customWidth="1"/>
    <col min="3" max="8" width="17.7109375" style="3" customWidth="1"/>
    <col min="9" max="9" width="6.7109375" style="35" customWidth="1"/>
    <col min="10" max="16384" width="9.140625" style="3"/>
  </cols>
  <sheetData>
    <row r="1" spans="1:10" ht="18" customHeight="1" x14ac:dyDescent="0.2">
      <c r="A1" s="376" t="s">
        <v>385</v>
      </c>
      <c r="B1" s="376"/>
      <c r="C1" s="376"/>
      <c r="D1" s="376"/>
      <c r="E1" s="376"/>
      <c r="F1" s="376"/>
      <c r="G1" s="376"/>
      <c r="H1" s="376"/>
      <c r="I1" s="364">
        <v>10</v>
      </c>
    </row>
    <row r="2" spans="1:10" ht="18" customHeight="1" x14ac:dyDescent="0.2">
      <c r="A2" s="371" t="s">
        <v>192</v>
      </c>
      <c r="B2" s="371"/>
      <c r="C2" s="371"/>
      <c r="D2" s="371"/>
      <c r="E2" s="371"/>
      <c r="F2" s="371"/>
      <c r="G2" s="371"/>
      <c r="H2" s="371"/>
      <c r="I2" s="364"/>
    </row>
    <row r="3" spans="1:10" ht="35.1" customHeight="1" x14ac:dyDescent="0.2">
      <c r="A3" s="369" t="s">
        <v>245</v>
      </c>
      <c r="B3" s="369">
        <v>2019</v>
      </c>
      <c r="C3" s="369" t="s">
        <v>293</v>
      </c>
      <c r="D3" s="365" t="s">
        <v>297</v>
      </c>
      <c r="E3" s="366"/>
      <c r="F3" s="366"/>
      <c r="G3" s="367"/>
      <c r="H3" s="251" t="s">
        <v>361</v>
      </c>
      <c r="I3" s="364"/>
    </row>
    <row r="4" spans="1:10" ht="35.1" customHeight="1" x14ac:dyDescent="0.2">
      <c r="A4" s="370"/>
      <c r="B4" s="370"/>
      <c r="C4" s="370"/>
      <c r="D4" s="7" t="s">
        <v>295</v>
      </c>
      <c r="E4" s="7" t="s">
        <v>300</v>
      </c>
      <c r="F4" s="7" t="s">
        <v>301</v>
      </c>
      <c r="G4" s="7" t="s">
        <v>302</v>
      </c>
      <c r="H4" s="7" t="s">
        <v>295</v>
      </c>
      <c r="I4" s="364"/>
    </row>
    <row r="5" spans="1:10" ht="22.35" customHeight="1" x14ac:dyDescent="0.2">
      <c r="A5" s="69" t="s">
        <v>68</v>
      </c>
      <c r="B5" s="104">
        <v>66351</v>
      </c>
      <c r="C5" s="104">
        <v>60528</v>
      </c>
      <c r="D5" s="104">
        <v>15506</v>
      </c>
      <c r="E5" s="104">
        <v>9995</v>
      </c>
      <c r="F5" s="104">
        <v>17472</v>
      </c>
      <c r="G5" s="104">
        <v>17555</v>
      </c>
      <c r="H5" s="104">
        <f>'[15]Table 1'!G5</f>
        <v>14943</v>
      </c>
      <c r="I5" s="364"/>
      <c r="J5" s="39"/>
    </row>
    <row r="6" spans="1:10" ht="22.35" customHeight="1" x14ac:dyDescent="0.2">
      <c r="A6" s="14" t="s">
        <v>27</v>
      </c>
      <c r="B6" s="94">
        <v>23448</v>
      </c>
      <c r="C6" s="94">
        <v>23181</v>
      </c>
      <c r="D6" s="94">
        <v>6214</v>
      </c>
      <c r="E6" s="94">
        <v>4584</v>
      </c>
      <c r="F6" s="94">
        <v>6000</v>
      </c>
      <c r="G6" s="94">
        <v>6383</v>
      </c>
      <c r="H6" s="94">
        <v>5603</v>
      </c>
      <c r="I6" s="364"/>
      <c r="J6" s="39"/>
    </row>
    <row r="7" spans="1:10" ht="22.35" customHeight="1" x14ac:dyDescent="0.2">
      <c r="A7" s="25" t="s">
        <v>246</v>
      </c>
      <c r="B7" s="105"/>
      <c r="C7" s="105"/>
      <c r="D7" s="105"/>
      <c r="E7" s="105"/>
      <c r="F7" s="105"/>
      <c r="G7" s="105"/>
      <c r="H7" s="105"/>
      <c r="I7" s="364"/>
      <c r="J7" s="39"/>
    </row>
    <row r="8" spans="1:10" ht="22.35" customHeight="1" x14ac:dyDescent="0.2">
      <c r="A8" s="5" t="s">
        <v>247</v>
      </c>
      <c r="B8" s="105"/>
      <c r="C8" s="105"/>
      <c r="D8" s="105"/>
      <c r="E8" s="105"/>
      <c r="F8" s="105"/>
      <c r="G8" s="105"/>
      <c r="H8" s="105"/>
      <c r="I8" s="364"/>
      <c r="J8" s="39"/>
    </row>
    <row r="9" spans="1:10" ht="22.35" customHeight="1" x14ac:dyDescent="0.2">
      <c r="A9" s="5" t="s">
        <v>50</v>
      </c>
      <c r="B9" s="106">
        <v>406</v>
      </c>
      <c r="C9" s="106">
        <v>368</v>
      </c>
      <c r="D9" s="106">
        <v>102</v>
      </c>
      <c r="E9" s="106">
        <v>78</v>
      </c>
      <c r="F9" s="106">
        <v>81</v>
      </c>
      <c r="G9" s="106">
        <v>107</v>
      </c>
      <c r="H9" s="106">
        <v>86</v>
      </c>
      <c r="I9" s="364"/>
      <c r="J9" s="39"/>
    </row>
    <row r="10" spans="1:10" ht="22.35" customHeight="1" x14ac:dyDescent="0.2">
      <c r="A10" s="5" t="s">
        <v>307</v>
      </c>
      <c r="B10" s="106">
        <v>6810</v>
      </c>
      <c r="C10" s="106">
        <v>7273</v>
      </c>
      <c r="D10" s="106">
        <v>1809</v>
      </c>
      <c r="E10" s="106">
        <v>1607</v>
      </c>
      <c r="F10" s="106">
        <v>1673</v>
      </c>
      <c r="G10" s="106">
        <v>2184</v>
      </c>
      <c r="H10" s="106">
        <v>1772</v>
      </c>
      <c r="I10" s="364"/>
      <c r="J10" s="39"/>
    </row>
    <row r="11" spans="1:10" ht="22.35" customHeight="1" x14ac:dyDescent="0.2">
      <c r="A11" s="5" t="s">
        <v>248</v>
      </c>
      <c r="B11" s="106"/>
      <c r="C11" s="106"/>
      <c r="D11" s="106"/>
      <c r="E11" s="106"/>
      <c r="F11" s="106"/>
      <c r="G11" s="106"/>
      <c r="H11" s="106"/>
      <c r="I11" s="364"/>
      <c r="J11" s="39"/>
    </row>
    <row r="12" spans="1:10" ht="22.35" customHeight="1" x14ac:dyDescent="0.2">
      <c r="A12" s="5" t="s">
        <v>51</v>
      </c>
      <c r="B12" s="106">
        <v>105691</v>
      </c>
      <c r="C12" s="106">
        <v>95385</v>
      </c>
      <c r="D12" s="106">
        <v>30996</v>
      </c>
      <c r="E12" s="106">
        <v>15641</v>
      </c>
      <c r="F12" s="106">
        <v>27297</v>
      </c>
      <c r="G12" s="106">
        <v>21451</v>
      </c>
      <c r="H12" s="106">
        <v>18702</v>
      </c>
      <c r="I12" s="364"/>
      <c r="J12" s="39"/>
    </row>
    <row r="13" spans="1:10" ht="22.35" customHeight="1" x14ac:dyDescent="0.2">
      <c r="A13" s="5" t="s">
        <v>307</v>
      </c>
      <c r="B13" s="106">
        <v>13395</v>
      </c>
      <c r="C13" s="106">
        <v>12604</v>
      </c>
      <c r="D13" s="106">
        <v>3742</v>
      </c>
      <c r="E13" s="106">
        <v>2128</v>
      </c>
      <c r="F13" s="106">
        <v>3533</v>
      </c>
      <c r="G13" s="106">
        <v>3201</v>
      </c>
      <c r="H13" s="106">
        <v>3008</v>
      </c>
      <c r="I13" s="364"/>
      <c r="J13" s="39"/>
    </row>
    <row r="14" spans="1:10" ht="22.35" customHeight="1" x14ac:dyDescent="0.2">
      <c r="A14" s="5" t="s">
        <v>249</v>
      </c>
      <c r="B14" s="106"/>
      <c r="C14" s="106"/>
      <c r="D14" s="106"/>
      <c r="E14" s="106"/>
      <c r="F14" s="106"/>
      <c r="G14" s="106"/>
      <c r="H14" s="106"/>
      <c r="I14" s="364"/>
      <c r="J14" s="39"/>
    </row>
    <row r="15" spans="1:10" ht="22.35" customHeight="1" x14ac:dyDescent="0.2">
      <c r="A15" s="5" t="s">
        <v>294</v>
      </c>
      <c r="B15" s="106">
        <v>7739</v>
      </c>
      <c r="C15" s="106">
        <v>10827</v>
      </c>
      <c r="D15" s="106">
        <v>2056</v>
      </c>
      <c r="E15" s="106">
        <v>2926</v>
      </c>
      <c r="F15" s="106">
        <v>1833</v>
      </c>
      <c r="G15" s="106">
        <v>4012</v>
      </c>
      <c r="H15" s="106">
        <v>3381</v>
      </c>
      <c r="I15" s="364"/>
      <c r="J15" s="39"/>
    </row>
    <row r="16" spans="1:10" ht="22.35" customHeight="1" x14ac:dyDescent="0.2">
      <c r="A16" s="5" t="s">
        <v>308</v>
      </c>
      <c r="B16" s="106">
        <v>787</v>
      </c>
      <c r="C16" s="106">
        <v>1290</v>
      </c>
      <c r="D16" s="106">
        <v>224</v>
      </c>
      <c r="E16" s="106">
        <v>348</v>
      </c>
      <c r="F16" s="106">
        <v>224</v>
      </c>
      <c r="G16" s="106">
        <v>494</v>
      </c>
      <c r="H16" s="106">
        <v>434</v>
      </c>
      <c r="I16" s="364"/>
      <c r="J16" s="39"/>
    </row>
    <row r="17" spans="1:10" ht="22.35" customHeight="1" x14ac:dyDescent="0.2">
      <c r="A17" s="14" t="s">
        <v>250</v>
      </c>
      <c r="B17" s="95">
        <v>475</v>
      </c>
      <c r="C17" s="95">
        <v>522</v>
      </c>
      <c r="D17" s="95">
        <v>109</v>
      </c>
      <c r="E17" s="95">
        <v>105</v>
      </c>
      <c r="F17" s="95">
        <v>148</v>
      </c>
      <c r="G17" s="95">
        <v>160</v>
      </c>
      <c r="H17" s="95">
        <v>130</v>
      </c>
      <c r="I17" s="364"/>
      <c r="J17" s="39"/>
    </row>
    <row r="18" spans="1:10" ht="22.35" customHeight="1" x14ac:dyDescent="0.2">
      <c r="A18" s="14" t="s">
        <v>28</v>
      </c>
      <c r="B18" s="95">
        <v>1032</v>
      </c>
      <c r="C18" s="95">
        <v>1400</v>
      </c>
      <c r="D18" s="95">
        <v>406</v>
      </c>
      <c r="E18" s="95">
        <v>299</v>
      </c>
      <c r="F18" s="95">
        <v>386</v>
      </c>
      <c r="G18" s="95">
        <v>309</v>
      </c>
      <c r="H18" s="95">
        <v>422</v>
      </c>
      <c r="I18" s="364"/>
      <c r="J18" s="39"/>
    </row>
    <row r="19" spans="1:10" ht="22.35" customHeight="1" x14ac:dyDescent="0.2">
      <c r="A19" s="25" t="s">
        <v>246</v>
      </c>
      <c r="B19" s="105"/>
      <c r="C19" s="105"/>
      <c r="D19" s="105"/>
      <c r="E19" s="105"/>
      <c r="F19" s="105"/>
      <c r="G19" s="105"/>
      <c r="H19" s="105"/>
      <c r="I19" s="364"/>
      <c r="J19" s="39"/>
    </row>
    <row r="20" spans="1:10" ht="22.35" customHeight="1" x14ac:dyDescent="0.2">
      <c r="A20" s="5" t="s">
        <v>251</v>
      </c>
      <c r="B20" s="105"/>
      <c r="C20" s="105"/>
      <c r="D20" s="105"/>
      <c r="E20" s="105"/>
      <c r="F20" s="105"/>
      <c r="G20" s="105"/>
      <c r="H20" s="105"/>
      <c r="I20" s="364"/>
      <c r="J20" s="39"/>
    </row>
    <row r="21" spans="1:10" ht="22.35" customHeight="1" x14ac:dyDescent="0.2">
      <c r="A21" s="5" t="s">
        <v>51</v>
      </c>
      <c r="B21" s="106">
        <v>68</v>
      </c>
      <c r="C21" s="106">
        <v>25</v>
      </c>
      <c r="D21" s="106">
        <v>13</v>
      </c>
      <c r="E21" s="106">
        <v>2</v>
      </c>
      <c r="F21" s="106">
        <v>3</v>
      </c>
      <c r="G21" s="106">
        <v>7</v>
      </c>
      <c r="H21" s="106">
        <v>5</v>
      </c>
      <c r="I21" s="364"/>
      <c r="J21" s="39"/>
    </row>
    <row r="22" spans="1:10" ht="22.35" customHeight="1" x14ac:dyDescent="0.2">
      <c r="A22" s="5" t="s">
        <v>308</v>
      </c>
      <c r="B22" s="106">
        <v>30</v>
      </c>
      <c r="C22" s="106">
        <v>11</v>
      </c>
      <c r="D22" s="106">
        <v>6</v>
      </c>
      <c r="E22" s="106">
        <v>1</v>
      </c>
      <c r="F22" s="106">
        <v>1</v>
      </c>
      <c r="G22" s="106">
        <v>3</v>
      </c>
      <c r="H22" s="106">
        <v>2</v>
      </c>
      <c r="I22" s="364"/>
      <c r="J22" s="39"/>
    </row>
    <row r="23" spans="1:10" ht="22.35" customHeight="1" x14ac:dyDescent="0.2">
      <c r="A23" s="64" t="s">
        <v>53</v>
      </c>
      <c r="B23" s="95">
        <v>592</v>
      </c>
      <c r="C23" s="95">
        <v>178</v>
      </c>
      <c r="D23" s="95">
        <v>174</v>
      </c>
      <c r="E23" s="95">
        <v>2</v>
      </c>
      <c r="F23" s="95">
        <v>1</v>
      </c>
      <c r="G23" s="95">
        <v>1</v>
      </c>
      <c r="H23" s="95">
        <v>1</v>
      </c>
      <c r="I23" s="364"/>
      <c r="J23" s="39"/>
    </row>
    <row r="24" spans="1:10" ht="22.35" customHeight="1" x14ac:dyDescent="0.2">
      <c r="A24" s="64" t="s">
        <v>54</v>
      </c>
      <c r="B24" s="95">
        <v>246</v>
      </c>
      <c r="C24" s="95">
        <v>257</v>
      </c>
      <c r="D24" s="95">
        <v>48</v>
      </c>
      <c r="E24" s="95">
        <v>64</v>
      </c>
      <c r="F24" s="95">
        <v>82</v>
      </c>
      <c r="G24" s="95">
        <v>63</v>
      </c>
      <c r="H24" s="95">
        <v>43</v>
      </c>
      <c r="I24" s="364"/>
      <c r="J24" s="39"/>
    </row>
    <row r="25" spans="1:10" ht="22.35" customHeight="1" x14ac:dyDescent="0.2">
      <c r="A25" s="17" t="s">
        <v>252</v>
      </c>
      <c r="B25" s="92">
        <v>3068</v>
      </c>
      <c r="C25" s="92">
        <v>3119</v>
      </c>
      <c r="D25" s="92">
        <v>626</v>
      </c>
      <c r="E25" s="92">
        <v>779</v>
      </c>
      <c r="F25" s="92">
        <v>902</v>
      </c>
      <c r="G25" s="92">
        <v>812</v>
      </c>
      <c r="H25" s="92">
        <v>572</v>
      </c>
      <c r="I25" s="364"/>
      <c r="J25" s="39"/>
    </row>
    <row r="26" spans="1:10" ht="18" customHeight="1" x14ac:dyDescent="0.2">
      <c r="A26" s="378" t="s">
        <v>360</v>
      </c>
      <c r="B26" s="378"/>
      <c r="C26" s="378"/>
      <c r="D26" s="378"/>
      <c r="E26" s="378"/>
      <c r="F26" s="378"/>
      <c r="G26" s="378"/>
      <c r="H26" s="378"/>
      <c r="I26" s="364"/>
      <c r="J26" s="39"/>
    </row>
    <row r="27" spans="1:10" ht="19.5" customHeight="1" x14ac:dyDescent="0.2">
      <c r="B27" s="47"/>
      <c r="C27" s="47"/>
      <c r="D27" s="47"/>
      <c r="E27" s="47"/>
      <c r="F27" s="47"/>
      <c r="G27" s="47"/>
      <c r="H27" s="47"/>
    </row>
    <row r="28" spans="1:10" ht="18.75" customHeight="1" x14ac:dyDescent="0.2">
      <c r="B28" s="194"/>
      <c r="C28" s="194"/>
      <c r="D28" s="194"/>
      <c r="E28" s="194"/>
      <c r="F28" s="194"/>
      <c r="G28" s="194"/>
      <c r="H28" s="194"/>
    </row>
    <row r="29" spans="1:10" x14ac:dyDescent="0.2">
      <c r="B29" s="39"/>
      <c r="C29" s="39"/>
      <c r="D29" s="39"/>
      <c r="E29" s="39"/>
      <c r="F29" s="39"/>
      <c r="G29" s="39"/>
      <c r="H29" s="39"/>
    </row>
    <row r="30" spans="1:10" x14ac:dyDescent="0.2">
      <c r="B30" s="39"/>
      <c r="C30" s="39"/>
      <c r="D30" s="39"/>
      <c r="E30" s="39"/>
      <c r="F30" s="39"/>
      <c r="G30" s="39"/>
      <c r="H30" s="39"/>
    </row>
    <row r="32" spans="1:10" x14ac:dyDescent="0.2">
      <c r="B32" s="39"/>
      <c r="C32" s="39"/>
      <c r="D32" s="39"/>
      <c r="E32" s="39"/>
      <c r="F32" s="39"/>
      <c r="G32" s="39"/>
      <c r="H32" s="39"/>
    </row>
  </sheetData>
  <mergeCells count="8">
    <mergeCell ref="I1:I26"/>
    <mergeCell ref="A3:A4"/>
    <mergeCell ref="D3:G3"/>
    <mergeCell ref="C3:C4"/>
    <mergeCell ref="A26:H26"/>
    <mergeCell ref="A2:H2"/>
    <mergeCell ref="A1:H1"/>
    <mergeCell ref="B3:B4"/>
  </mergeCells>
  <printOptions horizontalCentered="1"/>
  <pageMargins left="0.25" right="0.25" top="0.5" bottom="0.5" header="0" footer="0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workbookViewId="0">
      <selection sqref="A1:H1"/>
    </sheetView>
  </sheetViews>
  <sheetFormatPr defaultRowHeight="12.75" x14ac:dyDescent="0.2"/>
  <cols>
    <col min="1" max="1" width="56.42578125" style="3" customWidth="1"/>
    <col min="2" max="2" width="11.7109375" style="177" customWidth="1"/>
    <col min="3" max="8" width="17" style="177" customWidth="1"/>
    <col min="9" max="9" width="6.7109375" style="35" customWidth="1"/>
    <col min="10" max="16384" width="9.140625" style="3"/>
  </cols>
  <sheetData>
    <row r="1" spans="1:10" ht="18" customHeight="1" x14ac:dyDescent="0.2">
      <c r="A1" s="376" t="s">
        <v>386</v>
      </c>
      <c r="B1" s="376"/>
      <c r="C1" s="376"/>
      <c r="D1" s="376"/>
      <c r="E1" s="376"/>
      <c r="F1" s="376"/>
      <c r="G1" s="376"/>
      <c r="H1" s="376"/>
      <c r="I1" s="379">
        <v>11</v>
      </c>
    </row>
    <row r="2" spans="1:10" ht="18" customHeight="1" x14ac:dyDescent="0.2">
      <c r="A2" s="371" t="s">
        <v>192</v>
      </c>
      <c r="B2" s="371"/>
      <c r="C2" s="371"/>
      <c r="D2" s="371"/>
      <c r="E2" s="371"/>
      <c r="F2" s="371"/>
      <c r="G2" s="371"/>
      <c r="H2" s="371"/>
      <c r="I2" s="379"/>
    </row>
    <row r="3" spans="1:10" ht="35.1" customHeight="1" x14ac:dyDescent="0.2">
      <c r="A3" s="369" t="s">
        <v>48</v>
      </c>
      <c r="B3" s="369">
        <v>2019</v>
      </c>
      <c r="C3" s="369" t="s">
        <v>293</v>
      </c>
      <c r="D3" s="365" t="s">
        <v>297</v>
      </c>
      <c r="E3" s="366"/>
      <c r="F3" s="366"/>
      <c r="G3" s="367"/>
      <c r="H3" s="243" t="s">
        <v>361</v>
      </c>
      <c r="I3" s="379"/>
    </row>
    <row r="4" spans="1:10" ht="35.1" customHeight="1" x14ac:dyDescent="0.2">
      <c r="A4" s="370"/>
      <c r="B4" s="370"/>
      <c r="C4" s="370"/>
      <c r="D4" s="7" t="s">
        <v>295</v>
      </c>
      <c r="E4" s="7" t="s">
        <v>300</v>
      </c>
      <c r="F4" s="7" t="s">
        <v>301</v>
      </c>
      <c r="G4" s="7" t="s">
        <v>302</v>
      </c>
      <c r="H4" s="7" t="s">
        <v>295</v>
      </c>
      <c r="I4" s="379"/>
    </row>
    <row r="5" spans="1:10" ht="27" customHeight="1" x14ac:dyDescent="0.2">
      <c r="A5" s="173" t="s">
        <v>334</v>
      </c>
      <c r="B5" s="94">
        <v>9567</v>
      </c>
      <c r="C5" s="94">
        <v>8623</v>
      </c>
      <c r="D5" s="94">
        <v>2163</v>
      </c>
      <c r="E5" s="94">
        <v>1045</v>
      </c>
      <c r="F5" s="94">
        <v>2682</v>
      </c>
      <c r="G5" s="94">
        <v>2733</v>
      </c>
      <c r="H5" s="94">
        <v>1995</v>
      </c>
      <c r="I5" s="379"/>
      <c r="J5" s="39"/>
    </row>
    <row r="6" spans="1:10" ht="27" customHeight="1" x14ac:dyDescent="0.2">
      <c r="A6" s="25" t="s">
        <v>246</v>
      </c>
      <c r="B6" s="94"/>
      <c r="C6" s="94"/>
      <c r="D6" s="94"/>
      <c r="E6" s="94"/>
      <c r="F6" s="94"/>
      <c r="G6" s="94"/>
      <c r="H6" s="94"/>
      <c r="I6" s="379"/>
      <c r="J6" s="39"/>
    </row>
    <row r="7" spans="1:10" ht="27" customHeight="1" x14ac:dyDescent="0.2">
      <c r="A7" s="5" t="s">
        <v>103</v>
      </c>
      <c r="B7" s="113">
        <v>4631</v>
      </c>
      <c r="C7" s="113">
        <v>4619</v>
      </c>
      <c r="D7" s="113">
        <v>1104</v>
      </c>
      <c r="E7" s="113">
        <v>655</v>
      </c>
      <c r="F7" s="113">
        <v>1413</v>
      </c>
      <c r="G7" s="113">
        <v>1447</v>
      </c>
      <c r="H7" s="113">
        <v>1150</v>
      </c>
      <c r="I7" s="379"/>
      <c r="J7" s="39"/>
    </row>
    <row r="8" spans="1:10" ht="27" customHeight="1" x14ac:dyDescent="0.2">
      <c r="A8" s="5" t="s">
        <v>104</v>
      </c>
      <c r="B8" s="113">
        <v>3502</v>
      </c>
      <c r="C8" s="113">
        <v>2253</v>
      </c>
      <c r="D8" s="113">
        <v>745</v>
      </c>
      <c r="E8" s="113">
        <v>60</v>
      </c>
      <c r="F8" s="113">
        <v>698</v>
      </c>
      <c r="G8" s="113">
        <v>750</v>
      </c>
      <c r="H8" s="113">
        <v>388</v>
      </c>
      <c r="I8" s="379"/>
      <c r="J8" s="39"/>
    </row>
    <row r="9" spans="1:10" ht="27" customHeight="1" x14ac:dyDescent="0.2">
      <c r="A9" s="23" t="s">
        <v>105</v>
      </c>
      <c r="B9" s="113">
        <v>136</v>
      </c>
      <c r="C9" s="113">
        <v>95</v>
      </c>
      <c r="D9" s="113">
        <v>9</v>
      </c>
      <c r="E9" s="113">
        <v>18</v>
      </c>
      <c r="F9" s="113">
        <v>55</v>
      </c>
      <c r="G9" s="113">
        <v>13</v>
      </c>
      <c r="H9" s="113">
        <v>14</v>
      </c>
      <c r="I9" s="379"/>
      <c r="J9" s="39"/>
    </row>
    <row r="10" spans="1:10" ht="27" customHeight="1" x14ac:dyDescent="0.2">
      <c r="A10" s="21" t="s">
        <v>56</v>
      </c>
      <c r="B10" s="174">
        <v>2534</v>
      </c>
      <c r="C10" s="174">
        <v>2462</v>
      </c>
      <c r="D10" s="174">
        <v>548</v>
      </c>
      <c r="E10" s="174">
        <v>337</v>
      </c>
      <c r="F10" s="174">
        <v>730</v>
      </c>
      <c r="G10" s="174">
        <v>847</v>
      </c>
      <c r="H10" s="174">
        <v>566</v>
      </c>
      <c r="I10" s="379"/>
      <c r="J10" s="39"/>
    </row>
    <row r="11" spans="1:10" ht="27" customHeight="1" x14ac:dyDescent="0.2">
      <c r="A11" s="22" t="s">
        <v>246</v>
      </c>
      <c r="B11" s="174"/>
      <c r="C11" s="174"/>
      <c r="D11" s="174"/>
      <c r="E11" s="174"/>
      <c r="F11" s="174"/>
      <c r="G11" s="174"/>
      <c r="H11" s="174"/>
      <c r="I11" s="379"/>
      <c r="J11" s="39"/>
    </row>
    <row r="12" spans="1:10" ht="15" customHeight="1" x14ac:dyDescent="0.2">
      <c r="A12" s="24" t="s">
        <v>335</v>
      </c>
      <c r="B12" s="380">
        <v>18</v>
      </c>
      <c r="C12" s="380">
        <v>7</v>
      </c>
      <c r="D12" s="380">
        <v>1</v>
      </c>
      <c r="E12" s="380">
        <v>3</v>
      </c>
      <c r="F12" s="380">
        <v>1</v>
      </c>
      <c r="G12" s="380">
        <v>2</v>
      </c>
      <c r="H12" s="380">
        <v>21</v>
      </c>
      <c r="I12" s="379"/>
      <c r="J12" s="39"/>
    </row>
    <row r="13" spans="1:10" ht="15.75" customHeight="1" x14ac:dyDescent="0.2">
      <c r="A13" s="24" t="s">
        <v>336</v>
      </c>
      <c r="B13" s="380"/>
      <c r="C13" s="380"/>
      <c r="D13" s="380"/>
      <c r="E13" s="380"/>
      <c r="F13" s="380"/>
      <c r="G13" s="380">
        <v>0</v>
      </c>
      <c r="H13" s="380"/>
      <c r="I13" s="379"/>
      <c r="J13" s="39"/>
    </row>
    <row r="14" spans="1:10" ht="15" customHeight="1" x14ac:dyDescent="0.2">
      <c r="A14" s="24" t="s">
        <v>337</v>
      </c>
      <c r="B14" s="380"/>
      <c r="C14" s="380"/>
      <c r="D14" s="380"/>
      <c r="E14" s="380"/>
      <c r="F14" s="380"/>
      <c r="G14" s="380">
        <v>0</v>
      </c>
      <c r="H14" s="380"/>
      <c r="I14" s="379"/>
      <c r="J14" s="39"/>
    </row>
    <row r="15" spans="1:10" ht="27" customHeight="1" x14ac:dyDescent="0.2">
      <c r="A15" s="21" t="s">
        <v>26</v>
      </c>
      <c r="B15" s="174">
        <v>25330</v>
      </c>
      <c r="C15" s="174">
        <v>20649</v>
      </c>
      <c r="D15" s="174">
        <v>5217</v>
      </c>
      <c r="E15" s="174">
        <v>2765</v>
      </c>
      <c r="F15" s="174">
        <v>6488</v>
      </c>
      <c r="G15" s="174">
        <v>6179</v>
      </c>
      <c r="H15" s="174">
        <v>5584</v>
      </c>
      <c r="I15" s="379"/>
      <c r="J15" s="39"/>
    </row>
    <row r="16" spans="1:10" ht="27" customHeight="1" x14ac:dyDescent="0.2">
      <c r="A16" s="22" t="s">
        <v>246</v>
      </c>
      <c r="B16" s="174"/>
      <c r="C16" s="174"/>
      <c r="D16" s="174"/>
      <c r="E16" s="174"/>
      <c r="F16" s="174"/>
      <c r="G16" s="174"/>
      <c r="H16" s="174"/>
      <c r="I16" s="379"/>
      <c r="J16" s="39"/>
    </row>
    <row r="17" spans="1:10" ht="27" customHeight="1" x14ac:dyDescent="0.2">
      <c r="A17" s="24" t="s">
        <v>93</v>
      </c>
      <c r="B17" s="113">
        <v>19282</v>
      </c>
      <c r="C17" s="113">
        <v>15484</v>
      </c>
      <c r="D17" s="113">
        <v>4041</v>
      </c>
      <c r="E17" s="113">
        <v>1912</v>
      </c>
      <c r="F17" s="113">
        <v>5077</v>
      </c>
      <c r="G17" s="113">
        <v>4454</v>
      </c>
      <c r="H17" s="113">
        <v>4091</v>
      </c>
      <c r="I17" s="379"/>
      <c r="J17" s="39"/>
    </row>
    <row r="18" spans="1:10" ht="27" customHeight="1" x14ac:dyDescent="0.2">
      <c r="A18" s="23" t="s">
        <v>338</v>
      </c>
      <c r="B18" s="113">
        <v>319</v>
      </c>
      <c r="C18" s="113">
        <v>196</v>
      </c>
      <c r="D18" s="113">
        <v>37</v>
      </c>
      <c r="E18" s="113">
        <v>10</v>
      </c>
      <c r="F18" s="113">
        <v>67</v>
      </c>
      <c r="G18" s="113">
        <v>82</v>
      </c>
      <c r="H18" s="113">
        <v>90</v>
      </c>
      <c r="I18" s="379"/>
      <c r="J18" s="39"/>
    </row>
    <row r="19" spans="1:10" ht="27" customHeight="1" x14ac:dyDescent="0.2">
      <c r="A19" s="24" t="s">
        <v>94</v>
      </c>
      <c r="B19" s="113">
        <v>417</v>
      </c>
      <c r="C19" s="113">
        <v>372</v>
      </c>
      <c r="D19" s="113">
        <v>94</v>
      </c>
      <c r="E19" s="113">
        <v>70</v>
      </c>
      <c r="F19" s="113">
        <v>94</v>
      </c>
      <c r="G19" s="113">
        <v>114</v>
      </c>
      <c r="H19" s="113">
        <v>92</v>
      </c>
      <c r="I19" s="379"/>
      <c r="J19" s="39"/>
    </row>
    <row r="20" spans="1:10" ht="27" customHeight="1" x14ac:dyDescent="0.2">
      <c r="A20" s="23" t="s">
        <v>95</v>
      </c>
      <c r="B20" s="113">
        <v>814</v>
      </c>
      <c r="C20" s="113">
        <v>767</v>
      </c>
      <c r="D20" s="113">
        <v>162</v>
      </c>
      <c r="E20" s="113">
        <v>87</v>
      </c>
      <c r="F20" s="113">
        <v>229</v>
      </c>
      <c r="G20" s="113">
        <v>289</v>
      </c>
      <c r="H20" s="113">
        <v>222</v>
      </c>
      <c r="I20" s="379"/>
      <c r="J20" s="39"/>
    </row>
    <row r="21" spans="1:10" ht="27" customHeight="1" x14ac:dyDescent="0.2">
      <c r="A21" s="23" t="s">
        <v>96</v>
      </c>
      <c r="B21" s="113">
        <v>207</v>
      </c>
      <c r="C21" s="113">
        <v>258</v>
      </c>
      <c r="D21" s="113">
        <v>40</v>
      </c>
      <c r="E21" s="113">
        <v>25</v>
      </c>
      <c r="F21" s="113">
        <v>63</v>
      </c>
      <c r="G21" s="113">
        <v>130</v>
      </c>
      <c r="H21" s="113">
        <v>158</v>
      </c>
      <c r="I21" s="379"/>
      <c r="J21" s="39"/>
    </row>
    <row r="22" spans="1:10" ht="27" customHeight="1" x14ac:dyDescent="0.2">
      <c r="A22" s="24" t="s">
        <v>97</v>
      </c>
      <c r="B22" s="113">
        <v>559</v>
      </c>
      <c r="C22" s="113">
        <v>446</v>
      </c>
      <c r="D22" s="113">
        <v>118</v>
      </c>
      <c r="E22" s="113">
        <v>67</v>
      </c>
      <c r="F22" s="113">
        <v>121</v>
      </c>
      <c r="G22" s="113">
        <v>140</v>
      </c>
      <c r="H22" s="113">
        <v>134</v>
      </c>
      <c r="I22" s="379"/>
      <c r="J22" s="39"/>
    </row>
    <row r="23" spans="1:10" ht="32.25" customHeight="1" x14ac:dyDescent="0.2">
      <c r="A23" s="24" t="s">
        <v>339</v>
      </c>
      <c r="B23" s="113">
        <v>1204</v>
      </c>
      <c r="C23" s="113">
        <v>1285</v>
      </c>
      <c r="D23" s="113">
        <v>225</v>
      </c>
      <c r="E23" s="113">
        <v>242</v>
      </c>
      <c r="F23" s="113">
        <v>403</v>
      </c>
      <c r="G23" s="113">
        <v>415</v>
      </c>
      <c r="H23" s="113">
        <v>318</v>
      </c>
      <c r="I23" s="379"/>
      <c r="J23" s="39"/>
    </row>
    <row r="24" spans="1:10" ht="27" customHeight="1" x14ac:dyDescent="0.2">
      <c r="A24" s="24" t="s">
        <v>340</v>
      </c>
      <c r="B24" s="113">
        <v>251</v>
      </c>
      <c r="C24" s="113">
        <v>250</v>
      </c>
      <c r="D24" s="113">
        <v>57</v>
      </c>
      <c r="E24" s="113">
        <v>44</v>
      </c>
      <c r="F24" s="113">
        <v>71</v>
      </c>
      <c r="G24" s="113">
        <v>78</v>
      </c>
      <c r="H24" s="113">
        <v>59</v>
      </c>
      <c r="I24" s="379"/>
      <c r="J24" s="39"/>
    </row>
    <row r="25" spans="1:10" ht="27" customHeight="1" x14ac:dyDescent="0.2">
      <c r="A25" s="68" t="s">
        <v>341</v>
      </c>
      <c r="B25" s="175">
        <v>59</v>
      </c>
      <c r="C25" s="175">
        <v>137</v>
      </c>
      <c r="D25" s="175">
        <v>1</v>
      </c>
      <c r="E25" s="175">
        <v>15</v>
      </c>
      <c r="F25" s="175">
        <v>53</v>
      </c>
      <c r="G25" s="175">
        <v>68</v>
      </c>
      <c r="H25" s="175">
        <v>27</v>
      </c>
      <c r="I25" s="379"/>
      <c r="J25" s="39"/>
    </row>
    <row r="26" spans="1:10" s="176" customFormat="1" ht="18" customHeight="1" x14ac:dyDescent="0.2">
      <c r="A26" s="378" t="s">
        <v>362</v>
      </c>
      <c r="B26" s="378"/>
      <c r="C26" s="378"/>
      <c r="D26" s="378"/>
      <c r="E26" s="378"/>
      <c r="F26" s="378"/>
      <c r="G26" s="378"/>
      <c r="H26" s="80"/>
      <c r="I26" s="379"/>
      <c r="J26" s="39"/>
    </row>
    <row r="27" spans="1:10" x14ac:dyDescent="0.2">
      <c r="B27" s="3"/>
    </row>
    <row r="28" spans="1:10" x14ac:dyDescent="0.2">
      <c r="B28" s="39"/>
    </row>
    <row r="29" spans="1:10" x14ac:dyDescent="0.2">
      <c r="B29" s="3"/>
    </row>
    <row r="30" spans="1:10" x14ac:dyDescent="0.2">
      <c r="B30" s="3"/>
    </row>
    <row r="31" spans="1:10" x14ac:dyDescent="0.2">
      <c r="B31" s="3"/>
    </row>
  </sheetData>
  <mergeCells count="15">
    <mergeCell ref="C3:C4"/>
    <mergeCell ref="I1:I26"/>
    <mergeCell ref="A3:A4"/>
    <mergeCell ref="D3:G3"/>
    <mergeCell ref="E12:E14"/>
    <mergeCell ref="H12:H14"/>
    <mergeCell ref="A2:H2"/>
    <mergeCell ref="F12:F14"/>
    <mergeCell ref="G12:G14"/>
    <mergeCell ref="A26:G26"/>
    <mergeCell ref="D12:D14"/>
    <mergeCell ref="C12:C14"/>
    <mergeCell ref="A1:H1"/>
    <mergeCell ref="B3:B4"/>
    <mergeCell ref="B12:B14"/>
  </mergeCells>
  <printOptions horizontalCentered="1"/>
  <pageMargins left="0.25" right="0.25" top="0.5" bottom="0.5" header="0" footer="0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zoomScaleNormal="100" workbookViewId="0">
      <selection sqref="A1:G1"/>
    </sheetView>
  </sheetViews>
  <sheetFormatPr defaultColWidth="8.85546875" defaultRowHeight="12.75" x14ac:dyDescent="0.2"/>
  <cols>
    <col min="1" max="1" width="52" style="3" customWidth="1"/>
    <col min="2" max="2" width="12.42578125" style="3" customWidth="1"/>
    <col min="3" max="8" width="17.140625" style="3" customWidth="1"/>
    <col min="9" max="9" width="4.5703125" style="3" customWidth="1"/>
    <col min="10" max="16" width="7.7109375" style="3" bestFit="1" customWidth="1"/>
    <col min="17" max="16384" width="8.85546875" style="3"/>
  </cols>
  <sheetData>
    <row r="1" spans="1:26" ht="18" customHeight="1" x14ac:dyDescent="0.2">
      <c r="A1" s="376" t="s">
        <v>387</v>
      </c>
      <c r="B1" s="376"/>
      <c r="C1" s="376"/>
      <c r="D1" s="376"/>
      <c r="E1" s="376"/>
      <c r="F1" s="376"/>
      <c r="G1" s="376"/>
      <c r="H1" s="244"/>
      <c r="I1" s="364">
        <v>12</v>
      </c>
      <c r="J1" s="241"/>
      <c r="K1" s="241"/>
      <c r="L1" s="241"/>
      <c r="M1" s="241"/>
      <c r="N1" s="241"/>
      <c r="O1" s="241"/>
      <c r="P1" s="241"/>
    </row>
    <row r="2" spans="1:26" ht="18" customHeight="1" x14ac:dyDescent="0.2">
      <c r="A2" s="371" t="s">
        <v>192</v>
      </c>
      <c r="B2" s="371"/>
      <c r="C2" s="371"/>
      <c r="D2" s="371"/>
      <c r="E2" s="371"/>
      <c r="F2" s="371"/>
      <c r="G2" s="371"/>
      <c r="H2" s="371"/>
      <c r="I2" s="364"/>
      <c r="J2" s="241"/>
      <c r="K2" s="241"/>
      <c r="L2" s="241"/>
      <c r="M2" s="241"/>
      <c r="N2" s="241"/>
      <c r="O2" s="241"/>
      <c r="P2" s="241"/>
    </row>
    <row r="3" spans="1:26" ht="35.1" customHeight="1" x14ac:dyDescent="0.2">
      <c r="A3" s="369" t="s">
        <v>48</v>
      </c>
      <c r="B3" s="369">
        <v>2019</v>
      </c>
      <c r="C3" s="369" t="s">
        <v>292</v>
      </c>
      <c r="D3" s="365" t="s">
        <v>292</v>
      </c>
      <c r="E3" s="366"/>
      <c r="F3" s="366"/>
      <c r="G3" s="367"/>
      <c r="H3" s="243" t="s">
        <v>359</v>
      </c>
      <c r="I3" s="364"/>
      <c r="J3" s="241"/>
      <c r="K3" s="241"/>
      <c r="L3" s="241"/>
      <c r="M3" s="241"/>
      <c r="N3" s="241"/>
      <c r="O3" s="241"/>
      <c r="P3" s="241"/>
    </row>
    <row r="4" spans="1:26" ht="35.1" customHeight="1" x14ac:dyDescent="0.2">
      <c r="A4" s="370"/>
      <c r="B4" s="370"/>
      <c r="C4" s="370"/>
      <c r="D4" s="7" t="s">
        <v>295</v>
      </c>
      <c r="E4" s="7" t="s">
        <v>300</v>
      </c>
      <c r="F4" s="7" t="s">
        <v>301</v>
      </c>
      <c r="G4" s="7" t="s">
        <v>302</v>
      </c>
      <c r="H4" s="236" t="s">
        <v>295</v>
      </c>
      <c r="I4" s="364"/>
      <c r="J4" s="241"/>
      <c r="K4" s="241"/>
      <c r="L4" s="241"/>
      <c r="M4" s="241"/>
      <c r="N4" s="241"/>
      <c r="O4" s="241"/>
      <c r="P4" s="241"/>
      <c r="Q4" s="39"/>
      <c r="R4" s="39"/>
      <c r="S4" s="39"/>
      <c r="T4" s="39"/>
      <c r="U4" s="39"/>
      <c r="V4" s="39"/>
      <c r="W4" s="39"/>
    </row>
    <row r="5" spans="1:26" ht="21.95" customHeight="1" x14ac:dyDescent="0.2">
      <c r="A5" s="69" t="s">
        <v>68</v>
      </c>
      <c r="B5" s="107">
        <v>52020</v>
      </c>
      <c r="C5" s="107">
        <v>47921</v>
      </c>
      <c r="D5" s="96">
        <v>11993</v>
      </c>
      <c r="E5" s="96">
        <v>7588</v>
      </c>
      <c r="F5" s="96">
        <v>14226</v>
      </c>
      <c r="G5" s="96">
        <v>14114</v>
      </c>
      <c r="H5" s="96">
        <f>'[16]Table 1'!G6</f>
        <v>11764</v>
      </c>
      <c r="I5" s="364"/>
      <c r="J5" s="153"/>
      <c r="K5" s="241"/>
      <c r="L5" s="241"/>
      <c r="M5" s="241"/>
      <c r="N5" s="241"/>
      <c r="O5" s="39"/>
      <c r="P5" s="39"/>
      <c r="Q5" s="39"/>
      <c r="R5" s="39"/>
      <c r="S5" s="39"/>
      <c r="T5" s="39"/>
      <c r="U5" s="39"/>
      <c r="V5" s="39"/>
      <c r="W5" s="39"/>
    </row>
    <row r="6" spans="1:26" ht="21.95" customHeight="1" x14ac:dyDescent="0.2">
      <c r="A6" s="21" t="s">
        <v>27</v>
      </c>
      <c r="B6" s="94">
        <v>18842</v>
      </c>
      <c r="C6" s="94">
        <v>19110</v>
      </c>
      <c r="D6" s="94">
        <v>4830</v>
      </c>
      <c r="E6" s="94">
        <v>3804</v>
      </c>
      <c r="F6" s="94">
        <v>4905</v>
      </c>
      <c r="G6" s="94">
        <v>5571</v>
      </c>
      <c r="H6" s="94">
        <v>5052</v>
      </c>
      <c r="I6" s="364"/>
      <c r="J6" s="153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21.95" customHeight="1" x14ac:dyDescent="0.2">
      <c r="A7" s="22" t="s">
        <v>74</v>
      </c>
      <c r="B7" s="93"/>
      <c r="C7" s="93"/>
      <c r="D7" s="93"/>
      <c r="E7" s="93"/>
      <c r="F7" s="93"/>
      <c r="G7" s="109"/>
      <c r="H7" s="94"/>
      <c r="I7" s="364"/>
      <c r="J7" s="153"/>
      <c r="K7" s="241"/>
      <c r="L7" s="241"/>
      <c r="M7" s="241"/>
      <c r="N7" s="241"/>
      <c r="O7" s="39"/>
      <c r="P7" s="39"/>
    </row>
    <row r="8" spans="1:26" ht="21.95" customHeight="1" x14ac:dyDescent="0.2">
      <c r="A8" s="46" t="s">
        <v>87</v>
      </c>
      <c r="B8" s="108"/>
      <c r="C8" s="108"/>
      <c r="D8" s="108"/>
      <c r="E8" s="108"/>
      <c r="F8" s="108"/>
      <c r="G8" s="109"/>
      <c r="H8" s="235"/>
      <c r="I8" s="364"/>
      <c r="J8" s="153"/>
      <c r="K8" s="241"/>
      <c r="L8" s="241"/>
      <c r="M8" s="241"/>
      <c r="N8" s="241"/>
      <c r="O8" s="39"/>
      <c r="P8" s="39"/>
    </row>
    <row r="9" spans="1:26" ht="21.95" customHeight="1" x14ac:dyDescent="0.2">
      <c r="A9" s="46" t="s">
        <v>50</v>
      </c>
      <c r="B9" s="109">
        <v>405</v>
      </c>
      <c r="C9" s="109">
        <v>368</v>
      </c>
      <c r="D9" s="109">
        <v>102</v>
      </c>
      <c r="E9" s="109">
        <v>78</v>
      </c>
      <c r="F9" s="109">
        <v>81</v>
      </c>
      <c r="G9" s="109">
        <v>107</v>
      </c>
      <c r="H9" s="109">
        <v>86</v>
      </c>
      <c r="I9" s="364"/>
      <c r="J9" s="153"/>
      <c r="K9" s="241"/>
      <c r="L9" s="241"/>
      <c r="M9" s="241"/>
      <c r="N9" s="241"/>
      <c r="O9" s="39"/>
      <c r="P9" s="39"/>
    </row>
    <row r="10" spans="1:26" ht="21.95" customHeight="1" x14ac:dyDescent="0.2">
      <c r="A10" s="46" t="s">
        <v>308</v>
      </c>
      <c r="B10" s="109">
        <v>6807</v>
      </c>
      <c r="C10" s="109">
        <v>7268</v>
      </c>
      <c r="D10" s="109">
        <v>1809</v>
      </c>
      <c r="E10" s="109">
        <v>1606</v>
      </c>
      <c r="F10" s="109">
        <v>1668</v>
      </c>
      <c r="G10" s="109">
        <v>2185</v>
      </c>
      <c r="H10" s="109">
        <v>1772</v>
      </c>
      <c r="I10" s="364"/>
      <c r="J10" s="153"/>
      <c r="K10" s="241"/>
      <c r="L10" s="241"/>
      <c r="M10" s="241"/>
      <c r="N10" s="241"/>
      <c r="O10" s="39"/>
      <c r="P10" s="39"/>
    </row>
    <row r="11" spans="1:26" ht="21.95" customHeight="1" x14ac:dyDescent="0.2">
      <c r="A11" s="46" t="s">
        <v>84</v>
      </c>
      <c r="B11" s="110"/>
      <c r="C11" s="110"/>
      <c r="D11" s="109"/>
      <c r="E11" s="109"/>
      <c r="F11" s="109"/>
      <c r="G11" s="109"/>
      <c r="H11" s="109"/>
      <c r="I11" s="364"/>
      <c r="J11" s="153"/>
      <c r="K11" s="241"/>
      <c r="L11" s="241"/>
      <c r="M11" s="241"/>
      <c r="N11" s="241"/>
      <c r="O11" s="39"/>
      <c r="P11" s="39"/>
      <c r="Q11" s="60"/>
    </row>
    <row r="12" spans="1:26" ht="21.95" customHeight="1" x14ac:dyDescent="0.2">
      <c r="A12" s="46" t="s">
        <v>51</v>
      </c>
      <c r="B12" s="109">
        <v>59932</v>
      </c>
      <c r="C12" s="109">
        <v>51677</v>
      </c>
      <c r="D12" s="109">
        <v>15645</v>
      </c>
      <c r="E12" s="109">
        <v>8757</v>
      </c>
      <c r="F12" s="109">
        <v>14317</v>
      </c>
      <c r="G12" s="109">
        <v>12958</v>
      </c>
      <c r="H12" s="109">
        <v>13261</v>
      </c>
      <c r="I12" s="364"/>
      <c r="J12" s="153"/>
      <c r="K12" s="241"/>
      <c r="L12" s="241"/>
      <c r="M12" s="241"/>
      <c r="N12" s="241"/>
      <c r="O12" s="39"/>
      <c r="P12" s="39"/>
      <c r="Q12" s="60"/>
    </row>
    <row r="13" spans="1:26" ht="21.95" customHeight="1" x14ac:dyDescent="0.2">
      <c r="A13" s="46" t="s">
        <v>308</v>
      </c>
      <c r="B13" s="109">
        <v>9806</v>
      </c>
      <c r="C13" s="109">
        <v>9304</v>
      </c>
      <c r="D13" s="109">
        <v>2554</v>
      </c>
      <c r="E13" s="109">
        <v>1602</v>
      </c>
      <c r="F13" s="109">
        <v>2649</v>
      </c>
      <c r="G13" s="109">
        <v>2499</v>
      </c>
      <c r="H13" s="109">
        <v>2550</v>
      </c>
      <c r="I13" s="364"/>
      <c r="J13" s="153"/>
      <c r="K13" s="241"/>
      <c r="L13" s="241"/>
      <c r="M13" s="241"/>
      <c r="N13" s="241"/>
      <c r="O13" s="39"/>
      <c r="P13" s="39"/>
    </row>
    <row r="14" spans="1:26" ht="21.95" customHeight="1" x14ac:dyDescent="0.2">
      <c r="A14" s="46" t="s">
        <v>86</v>
      </c>
      <c r="B14" s="109"/>
      <c r="C14" s="109"/>
      <c r="D14" s="109"/>
      <c r="E14" s="109"/>
      <c r="F14" s="109"/>
      <c r="G14" s="109"/>
      <c r="H14" s="109"/>
      <c r="I14" s="364"/>
      <c r="J14" s="153"/>
      <c r="K14" s="241"/>
      <c r="L14" s="241"/>
      <c r="M14" s="241"/>
      <c r="N14" s="241"/>
      <c r="O14" s="39"/>
      <c r="P14" s="39"/>
    </row>
    <row r="15" spans="1:26" ht="21.95" customHeight="1" x14ac:dyDescent="0.2">
      <c r="A15" s="46" t="s">
        <v>294</v>
      </c>
      <c r="B15" s="109">
        <v>7739</v>
      </c>
      <c r="C15" s="109">
        <v>10827</v>
      </c>
      <c r="D15" s="109">
        <v>2056</v>
      </c>
      <c r="E15" s="109">
        <v>2926</v>
      </c>
      <c r="F15" s="109">
        <v>1833</v>
      </c>
      <c r="G15" s="109">
        <v>4012</v>
      </c>
      <c r="H15" s="109">
        <v>3381</v>
      </c>
      <c r="I15" s="364"/>
      <c r="J15" s="153"/>
      <c r="K15" s="241"/>
      <c r="L15" s="241"/>
      <c r="M15" s="241"/>
      <c r="N15" s="241"/>
      <c r="O15" s="39"/>
      <c r="P15" s="39"/>
    </row>
    <row r="16" spans="1:26" ht="21.95" customHeight="1" x14ac:dyDescent="0.2">
      <c r="A16" s="46" t="s">
        <v>308</v>
      </c>
      <c r="B16" s="109">
        <v>787</v>
      </c>
      <c r="C16" s="109">
        <v>1290</v>
      </c>
      <c r="D16" s="109">
        <v>224</v>
      </c>
      <c r="E16" s="109">
        <v>348</v>
      </c>
      <c r="F16" s="109">
        <v>224</v>
      </c>
      <c r="G16" s="109">
        <v>494</v>
      </c>
      <c r="H16" s="109">
        <v>434</v>
      </c>
      <c r="I16" s="364"/>
      <c r="J16" s="153"/>
      <c r="K16" s="241"/>
      <c r="L16" s="241"/>
      <c r="M16" s="241"/>
      <c r="N16" s="241"/>
      <c r="O16" s="39"/>
      <c r="P16" s="39"/>
    </row>
    <row r="17" spans="1:16" ht="21.95" customHeight="1" x14ac:dyDescent="0.2">
      <c r="A17" s="21" t="s">
        <v>31</v>
      </c>
      <c r="B17" s="94">
        <v>121</v>
      </c>
      <c r="C17" s="94">
        <v>188</v>
      </c>
      <c r="D17" s="94">
        <v>33</v>
      </c>
      <c r="E17" s="94">
        <v>45</v>
      </c>
      <c r="F17" s="94">
        <v>50</v>
      </c>
      <c r="G17" s="94">
        <v>60</v>
      </c>
      <c r="H17" s="94">
        <v>55</v>
      </c>
      <c r="I17" s="364"/>
      <c r="J17" s="153"/>
      <c r="K17" s="241"/>
      <c r="L17" s="241"/>
      <c r="M17" s="241"/>
      <c r="N17" s="241"/>
      <c r="O17" s="39"/>
      <c r="P17" s="39"/>
    </row>
    <row r="18" spans="1:16" ht="21.95" customHeight="1" x14ac:dyDescent="0.2">
      <c r="A18" s="21" t="s">
        <v>52</v>
      </c>
      <c r="B18" s="94">
        <v>328</v>
      </c>
      <c r="C18" s="94">
        <v>740</v>
      </c>
      <c r="D18" s="94">
        <v>217</v>
      </c>
      <c r="E18" s="94">
        <v>123</v>
      </c>
      <c r="F18" s="94">
        <v>224</v>
      </c>
      <c r="G18" s="94">
        <v>176</v>
      </c>
      <c r="H18" s="94">
        <v>237</v>
      </c>
      <c r="I18" s="364"/>
      <c r="J18" s="153"/>
      <c r="K18" s="241"/>
      <c r="L18" s="241"/>
      <c r="M18" s="241"/>
      <c r="N18" s="241"/>
      <c r="O18" s="39"/>
      <c r="P18" s="39"/>
    </row>
    <row r="19" spans="1:16" ht="21.95" customHeight="1" x14ac:dyDescent="0.2">
      <c r="A19" s="22" t="s">
        <v>74</v>
      </c>
      <c r="B19" s="93"/>
      <c r="C19" s="93"/>
      <c r="D19" s="94"/>
      <c r="E19" s="94"/>
      <c r="F19" s="94"/>
      <c r="G19" s="94"/>
      <c r="H19" s="94"/>
      <c r="I19" s="364"/>
      <c r="J19" s="153"/>
      <c r="K19" s="241"/>
      <c r="L19" s="241"/>
      <c r="M19" s="241"/>
      <c r="N19" s="241"/>
      <c r="O19" s="39"/>
      <c r="P19" s="39"/>
    </row>
    <row r="20" spans="1:16" ht="21.95" customHeight="1" x14ac:dyDescent="0.2">
      <c r="A20" s="23" t="s">
        <v>88</v>
      </c>
      <c r="B20" s="111"/>
      <c r="C20" s="111"/>
      <c r="D20" s="246"/>
      <c r="E20" s="246"/>
      <c r="F20" s="246"/>
      <c r="G20" s="246"/>
      <c r="H20" s="246"/>
      <c r="I20" s="364"/>
      <c r="J20" s="153"/>
      <c r="K20" s="241"/>
      <c r="L20" s="241"/>
      <c r="M20" s="241"/>
      <c r="N20" s="241"/>
      <c r="O20" s="39"/>
      <c r="P20" s="39"/>
    </row>
    <row r="21" spans="1:16" ht="21.95" customHeight="1" x14ac:dyDescent="0.2">
      <c r="A21" s="23" t="s">
        <v>51</v>
      </c>
      <c r="B21" s="109">
        <v>67</v>
      </c>
      <c r="C21" s="109">
        <v>25</v>
      </c>
      <c r="D21" s="109">
        <v>13</v>
      </c>
      <c r="E21" s="109">
        <v>2</v>
      </c>
      <c r="F21" s="109">
        <v>3</v>
      </c>
      <c r="G21" s="109">
        <v>7</v>
      </c>
      <c r="H21" s="109">
        <v>5</v>
      </c>
      <c r="I21" s="364"/>
      <c r="J21" s="153"/>
      <c r="K21" s="241"/>
      <c r="L21" s="241"/>
      <c r="M21" s="241"/>
      <c r="N21" s="241"/>
      <c r="O21" s="39"/>
      <c r="P21" s="39"/>
    </row>
    <row r="22" spans="1:16" ht="21.95" customHeight="1" x14ac:dyDescent="0.2">
      <c r="A22" s="23" t="s">
        <v>308</v>
      </c>
      <c r="B22" s="109">
        <v>30</v>
      </c>
      <c r="C22" s="109">
        <v>11</v>
      </c>
      <c r="D22" s="109">
        <v>6</v>
      </c>
      <c r="E22" s="109">
        <v>0.7</v>
      </c>
      <c r="F22" s="109">
        <v>1</v>
      </c>
      <c r="G22" s="109">
        <v>3.3</v>
      </c>
      <c r="H22" s="109">
        <v>2</v>
      </c>
      <c r="I22" s="364"/>
      <c r="J22" s="153"/>
      <c r="K22" s="241"/>
      <c r="L22" s="241"/>
      <c r="M22" s="241"/>
      <c r="N22" s="241"/>
      <c r="O22" s="39"/>
      <c r="P22" s="39"/>
    </row>
    <row r="23" spans="1:16" s="157" customFormat="1" ht="30.75" customHeight="1" x14ac:dyDescent="0.2">
      <c r="A23" s="63" t="s">
        <v>311</v>
      </c>
      <c r="B23" s="139">
        <v>1</v>
      </c>
      <c r="C23" s="139" t="s">
        <v>352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364"/>
      <c r="J23" s="153"/>
      <c r="K23" s="216"/>
      <c r="L23" s="216"/>
      <c r="M23" s="216"/>
      <c r="N23" s="216"/>
      <c r="O23" s="217"/>
      <c r="P23" s="217"/>
    </row>
    <row r="24" spans="1:16" s="51" customFormat="1" ht="28.5" customHeight="1" x14ac:dyDescent="0.2">
      <c r="A24" s="63" t="s">
        <v>312</v>
      </c>
      <c r="B24" s="94">
        <v>194</v>
      </c>
      <c r="C24" s="94">
        <v>222</v>
      </c>
      <c r="D24" s="94">
        <v>48</v>
      </c>
      <c r="E24" s="94">
        <v>64</v>
      </c>
      <c r="F24" s="94">
        <v>49</v>
      </c>
      <c r="G24" s="94">
        <v>61</v>
      </c>
      <c r="H24" s="94">
        <v>43</v>
      </c>
      <c r="I24" s="364"/>
      <c r="J24" s="153"/>
      <c r="K24" s="241"/>
      <c r="L24" s="241"/>
      <c r="M24" s="241"/>
      <c r="N24" s="241"/>
      <c r="O24" s="39"/>
      <c r="P24" s="39"/>
    </row>
    <row r="25" spans="1:16" ht="21.95" customHeight="1" x14ac:dyDescent="0.2">
      <c r="A25" s="68" t="s">
        <v>252</v>
      </c>
      <c r="B25" s="112">
        <v>1141</v>
      </c>
      <c r="C25" s="112">
        <v>1093</v>
      </c>
      <c r="D25" s="112">
        <v>217</v>
      </c>
      <c r="E25" s="112">
        <v>280</v>
      </c>
      <c r="F25" s="112">
        <v>320</v>
      </c>
      <c r="G25" s="112">
        <v>276</v>
      </c>
      <c r="H25" s="112">
        <v>197</v>
      </c>
      <c r="I25" s="364"/>
      <c r="J25" s="153"/>
      <c r="K25" s="241"/>
      <c r="L25" s="241"/>
      <c r="M25" s="241"/>
      <c r="N25" s="241"/>
      <c r="O25" s="39"/>
      <c r="P25" s="39"/>
    </row>
    <row r="26" spans="1:16" ht="18" customHeight="1" x14ac:dyDescent="0.2">
      <c r="A26" s="10" t="s">
        <v>364</v>
      </c>
      <c r="I26" s="364"/>
      <c r="J26" s="153"/>
      <c r="K26" s="241"/>
      <c r="L26" s="241"/>
      <c r="M26" s="241"/>
      <c r="N26" s="241"/>
      <c r="O26" s="241"/>
      <c r="P26" s="39"/>
    </row>
    <row r="27" spans="1:16" x14ac:dyDescent="0.2">
      <c r="A27" s="136"/>
      <c r="B27" s="145"/>
      <c r="C27" s="145"/>
      <c r="D27" s="145"/>
      <c r="E27" s="145"/>
      <c r="F27" s="145"/>
      <c r="G27" s="145"/>
      <c r="H27" s="145"/>
    </row>
    <row r="28" spans="1:16" x14ac:dyDescent="0.2">
      <c r="B28" s="39"/>
      <c r="C28" s="39"/>
      <c r="D28" s="39"/>
      <c r="E28" s="39"/>
      <c r="F28" s="39"/>
      <c r="G28" s="39"/>
      <c r="H28" s="39"/>
    </row>
    <row r="29" spans="1:16" x14ac:dyDescent="0.2">
      <c r="B29" s="39"/>
      <c r="C29" s="39"/>
      <c r="D29" s="39"/>
      <c r="E29" s="39"/>
      <c r="F29" s="39"/>
      <c r="G29" s="39"/>
      <c r="H29" s="39"/>
    </row>
  </sheetData>
  <mergeCells count="7">
    <mergeCell ref="I1:I26"/>
    <mergeCell ref="A3:A4"/>
    <mergeCell ref="D3:G3"/>
    <mergeCell ref="A1:G1"/>
    <mergeCell ref="C3:C4"/>
    <mergeCell ref="A2:H2"/>
    <mergeCell ref="B3:B4"/>
  </mergeCells>
  <printOptions horizontalCentered="1"/>
  <pageMargins left="0.25" right="0.25" top="0.5" bottom="0.5" header="0" footer="0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Normal="100" workbookViewId="0">
      <selection sqref="A1:H1"/>
    </sheetView>
  </sheetViews>
  <sheetFormatPr defaultRowHeight="12.75" x14ac:dyDescent="0.2"/>
  <cols>
    <col min="1" max="1" width="52.42578125" style="3" customWidth="1"/>
    <col min="2" max="2" width="12" style="3" customWidth="1"/>
    <col min="3" max="8" width="17.28515625" style="3" customWidth="1"/>
    <col min="9" max="9" width="4.28515625" style="3" customWidth="1"/>
    <col min="10" max="16384" width="9.140625" style="3"/>
  </cols>
  <sheetData>
    <row r="1" spans="1:17" ht="18" customHeight="1" x14ac:dyDescent="0.2">
      <c r="A1" s="376" t="s">
        <v>388</v>
      </c>
      <c r="B1" s="376"/>
      <c r="C1" s="376"/>
      <c r="D1" s="376"/>
      <c r="E1" s="376"/>
      <c r="F1" s="376"/>
      <c r="G1" s="376"/>
      <c r="H1" s="376"/>
      <c r="I1" s="379">
        <v>13</v>
      </c>
    </row>
    <row r="2" spans="1:17" ht="18" customHeight="1" x14ac:dyDescent="0.2">
      <c r="A2" s="371" t="s">
        <v>192</v>
      </c>
      <c r="B2" s="371"/>
      <c r="C2" s="371"/>
      <c r="D2" s="371"/>
      <c r="E2" s="371"/>
      <c r="F2" s="371"/>
      <c r="G2" s="371"/>
      <c r="H2" s="371"/>
      <c r="I2" s="379"/>
    </row>
    <row r="3" spans="1:17" ht="35.1" customHeight="1" x14ac:dyDescent="0.2">
      <c r="A3" s="369" t="s">
        <v>48</v>
      </c>
      <c r="B3" s="369">
        <v>2019</v>
      </c>
      <c r="C3" s="369" t="s">
        <v>292</v>
      </c>
      <c r="D3" s="365" t="s">
        <v>292</v>
      </c>
      <c r="E3" s="366"/>
      <c r="F3" s="366"/>
      <c r="G3" s="367"/>
      <c r="H3" s="243" t="s">
        <v>359</v>
      </c>
      <c r="I3" s="379"/>
    </row>
    <row r="4" spans="1:17" ht="35.1" customHeight="1" x14ac:dyDescent="0.2">
      <c r="A4" s="370"/>
      <c r="B4" s="370"/>
      <c r="C4" s="370"/>
      <c r="D4" s="7" t="s">
        <v>295</v>
      </c>
      <c r="E4" s="7" t="s">
        <v>300</v>
      </c>
      <c r="F4" s="7" t="s">
        <v>301</v>
      </c>
      <c r="G4" s="7" t="s">
        <v>302</v>
      </c>
      <c r="H4" s="7" t="s">
        <v>295</v>
      </c>
      <c r="I4" s="379"/>
    </row>
    <row r="5" spans="1:17" ht="27.95" customHeight="1" x14ac:dyDescent="0.2">
      <c r="A5" s="63" t="s">
        <v>55</v>
      </c>
      <c r="B5" s="94">
        <v>8491</v>
      </c>
      <c r="C5" s="94">
        <v>7348</v>
      </c>
      <c r="D5" s="94">
        <v>1936</v>
      </c>
      <c r="E5" s="94">
        <v>841</v>
      </c>
      <c r="F5" s="94">
        <v>2385</v>
      </c>
      <c r="G5" s="94">
        <v>2186</v>
      </c>
      <c r="H5" s="94">
        <v>1476</v>
      </c>
      <c r="I5" s="379"/>
      <c r="J5" s="39"/>
      <c r="K5" s="39"/>
      <c r="L5" s="39"/>
      <c r="M5" s="39"/>
      <c r="N5" s="39"/>
      <c r="O5" s="39"/>
      <c r="P5" s="39"/>
      <c r="Q5" s="39"/>
    </row>
    <row r="6" spans="1:17" ht="27.95" customHeight="1" x14ac:dyDescent="0.2">
      <c r="A6" s="22" t="s">
        <v>75</v>
      </c>
      <c r="B6" s="93"/>
      <c r="C6" s="93"/>
      <c r="D6" s="94"/>
      <c r="E6" s="94"/>
      <c r="F6" s="94"/>
      <c r="G6" s="94"/>
      <c r="H6" s="94"/>
      <c r="I6" s="379"/>
      <c r="J6" s="39"/>
    </row>
    <row r="7" spans="1:17" ht="27.95" customHeight="1" x14ac:dyDescent="0.2">
      <c r="A7" s="5" t="s">
        <v>103</v>
      </c>
      <c r="B7" s="113">
        <v>4034</v>
      </c>
      <c r="C7" s="113">
        <v>4179</v>
      </c>
      <c r="D7" s="113">
        <v>1013</v>
      </c>
      <c r="E7" s="113">
        <v>560</v>
      </c>
      <c r="F7" s="113">
        <v>1288</v>
      </c>
      <c r="G7" s="113">
        <v>1318</v>
      </c>
      <c r="H7" s="113">
        <v>1001</v>
      </c>
      <c r="I7" s="379"/>
      <c r="J7" s="39"/>
    </row>
    <row r="8" spans="1:17" ht="27.95" customHeight="1" x14ac:dyDescent="0.2">
      <c r="A8" s="5" t="s">
        <v>104</v>
      </c>
      <c r="B8" s="113">
        <v>3443</v>
      </c>
      <c r="C8" s="113">
        <v>1958</v>
      </c>
      <c r="D8" s="113">
        <v>745</v>
      </c>
      <c r="E8" s="113">
        <v>53</v>
      </c>
      <c r="F8" s="113">
        <v>688</v>
      </c>
      <c r="G8" s="113">
        <v>472</v>
      </c>
      <c r="H8" s="113">
        <v>143</v>
      </c>
      <c r="I8" s="379"/>
      <c r="J8" s="39"/>
    </row>
    <row r="9" spans="1:17" ht="27.95" customHeight="1" x14ac:dyDescent="0.2">
      <c r="A9" s="23" t="s">
        <v>105</v>
      </c>
      <c r="B9" s="113">
        <v>134</v>
      </c>
      <c r="C9" s="113">
        <v>84</v>
      </c>
      <c r="D9" s="113">
        <v>7</v>
      </c>
      <c r="E9" s="113">
        <v>16</v>
      </c>
      <c r="F9" s="113">
        <v>52</v>
      </c>
      <c r="G9" s="113">
        <v>9</v>
      </c>
      <c r="H9" s="113">
        <v>11</v>
      </c>
      <c r="I9" s="379"/>
      <c r="J9" s="39"/>
    </row>
    <row r="10" spans="1:17" ht="27.95" customHeight="1" x14ac:dyDescent="0.2">
      <c r="A10" s="21" t="s">
        <v>56</v>
      </c>
      <c r="B10" s="94">
        <v>171</v>
      </c>
      <c r="C10" s="94">
        <v>384</v>
      </c>
      <c r="D10" s="94">
        <v>25</v>
      </c>
      <c r="E10" s="94">
        <v>35</v>
      </c>
      <c r="F10" s="94">
        <v>134</v>
      </c>
      <c r="G10" s="94">
        <v>190</v>
      </c>
      <c r="H10" s="94">
        <v>46</v>
      </c>
      <c r="I10" s="379"/>
      <c r="J10" s="39"/>
    </row>
    <row r="11" spans="1:17" ht="27.95" customHeight="1" x14ac:dyDescent="0.2">
      <c r="A11" s="21" t="s">
        <v>26</v>
      </c>
      <c r="B11" s="94">
        <v>22731</v>
      </c>
      <c r="C11" s="94">
        <v>18836</v>
      </c>
      <c r="D11" s="94">
        <v>4687</v>
      </c>
      <c r="E11" s="94">
        <v>2396</v>
      </c>
      <c r="F11" s="94">
        <v>6159</v>
      </c>
      <c r="G11" s="94">
        <v>5594</v>
      </c>
      <c r="H11" s="94">
        <v>4658</v>
      </c>
      <c r="I11" s="379"/>
      <c r="J11" s="39"/>
    </row>
    <row r="12" spans="1:17" ht="27.95" customHeight="1" x14ac:dyDescent="0.2">
      <c r="A12" s="22" t="s">
        <v>74</v>
      </c>
      <c r="B12" s="93"/>
      <c r="C12" s="93"/>
      <c r="D12" s="94"/>
      <c r="E12" s="94"/>
      <c r="F12" s="94"/>
      <c r="G12" s="94"/>
      <c r="H12" s="94"/>
      <c r="I12" s="379"/>
      <c r="J12" s="39"/>
    </row>
    <row r="13" spans="1:17" ht="27.95" customHeight="1" x14ac:dyDescent="0.2">
      <c r="A13" s="24" t="s">
        <v>310</v>
      </c>
      <c r="B13" s="113">
        <v>18740</v>
      </c>
      <c r="C13" s="113">
        <v>15090</v>
      </c>
      <c r="D13" s="113">
        <v>3916</v>
      </c>
      <c r="E13" s="113">
        <v>1806</v>
      </c>
      <c r="F13" s="113">
        <v>5033</v>
      </c>
      <c r="G13" s="113">
        <v>4335</v>
      </c>
      <c r="H13" s="113">
        <v>3713</v>
      </c>
      <c r="I13" s="379"/>
      <c r="J13" s="39"/>
    </row>
    <row r="14" spans="1:17" ht="27.95" customHeight="1" x14ac:dyDescent="0.2">
      <c r="A14" s="23" t="s">
        <v>89</v>
      </c>
      <c r="B14" s="113">
        <v>299</v>
      </c>
      <c r="C14" s="113">
        <v>185</v>
      </c>
      <c r="D14" s="113">
        <v>35</v>
      </c>
      <c r="E14" s="113">
        <v>7</v>
      </c>
      <c r="F14" s="113">
        <v>65</v>
      </c>
      <c r="G14" s="113">
        <v>78</v>
      </c>
      <c r="H14" s="113">
        <v>79</v>
      </c>
      <c r="I14" s="379"/>
      <c r="J14" s="39"/>
    </row>
    <row r="15" spans="1:17" ht="27.95" customHeight="1" x14ac:dyDescent="0.2">
      <c r="A15" s="24" t="s">
        <v>313</v>
      </c>
      <c r="B15" s="113">
        <v>339</v>
      </c>
      <c r="C15" s="113">
        <v>317</v>
      </c>
      <c r="D15" s="113">
        <v>73</v>
      </c>
      <c r="E15" s="113">
        <v>58</v>
      </c>
      <c r="F15" s="113">
        <v>89</v>
      </c>
      <c r="G15" s="113">
        <v>97</v>
      </c>
      <c r="H15" s="113">
        <v>73</v>
      </c>
      <c r="I15" s="379"/>
      <c r="J15" s="39"/>
    </row>
    <row r="16" spans="1:17" ht="27.95" customHeight="1" x14ac:dyDescent="0.2">
      <c r="A16" s="23" t="s">
        <v>90</v>
      </c>
      <c r="B16" s="113">
        <v>797</v>
      </c>
      <c r="C16" s="113">
        <v>747</v>
      </c>
      <c r="D16" s="113">
        <v>159</v>
      </c>
      <c r="E16" s="113">
        <v>85</v>
      </c>
      <c r="F16" s="113">
        <v>223</v>
      </c>
      <c r="G16" s="113">
        <v>280</v>
      </c>
      <c r="H16" s="113">
        <v>213</v>
      </c>
      <c r="I16" s="379"/>
      <c r="J16" s="39"/>
    </row>
    <row r="17" spans="1:10" ht="27.95" customHeight="1" x14ac:dyDescent="0.2">
      <c r="A17" s="23" t="s">
        <v>91</v>
      </c>
      <c r="B17" s="113">
        <v>119</v>
      </c>
      <c r="C17" s="113">
        <v>117</v>
      </c>
      <c r="D17" s="113">
        <v>22</v>
      </c>
      <c r="E17" s="113">
        <v>14</v>
      </c>
      <c r="F17" s="113">
        <v>39</v>
      </c>
      <c r="G17" s="113">
        <v>42</v>
      </c>
      <c r="H17" s="113">
        <v>23</v>
      </c>
      <c r="I17" s="379"/>
      <c r="J17" s="39"/>
    </row>
    <row r="18" spans="1:10" ht="27.95" customHeight="1" x14ac:dyDescent="0.2">
      <c r="A18" s="24" t="s">
        <v>314</v>
      </c>
      <c r="B18" s="113">
        <v>495</v>
      </c>
      <c r="C18" s="113">
        <v>414</v>
      </c>
      <c r="D18" s="113">
        <v>108</v>
      </c>
      <c r="E18" s="113">
        <v>66</v>
      </c>
      <c r="F18" s="113">
        <v>107</v>
      </c>
      <c r="G18" s="113">
        <v>133</v>
      </c>
      <c r="H18" s="113">
        <v>97</v>
      </c>
      <c r="I18" s="379"/>
      <c r="J18" s="39"/>
    </row>
    <row r="19" spans="1:10" ht="38.25" customHeight="1" x14ac:dyDescent="0.2">
      <c r="A19" s="24" t="s">
        <v>346</v>
      </c>
      <c r="B19" s="113">
        <v>1095</v>
      </c>
      <c r="C19" s="113">
        <v>1141</v>
      </c>
      <c r="D19" s="113">
        <v>203</v>
      </c>
      <c r="E19" s="113">
        <v>194</v>
      </c>
      <c r="F19" s="113">
        <v>355</v>
      </c>
      <c r="G19" s="113">
        <v>389</v>
      </c>
      <c r="H19" s="113">
        <v>296</v>
      </c>
      <c r="I19" s="379"/>
      <c r="J19" s="39"/>
    </row>
    <row r="20" spans="1:10" ht="27.95" customHeight="1" x14ac:dyDescent="0.2">
      <c r="A20" s="24" t="s">
        <v>315</v>
      </c>
      <c r="B20" s="113">
        <v>227</v>
      </c>
      <c r="C20" s="113">
        <v>224</v>
      </c>
      <c r="D20" s="113">
        <v>53</v>
      </c>
      <c r="E20" s="113">
        <v>38</v>
      </c>
      <c r="F20" s="113">
        <v>63</v>
      </c>
      <c r="G20" s="113">
        <v>70</v>
      </c>
      <c r="H20" s="113">
        <v>50</v>
      </c>
      <c r="I20" s="379"/>
      <c r="J20" s="39"/>
    </row>
    <row r="21" spans="1:10" ht="27" customHeight="1" x14ac:dyDescent="0.2">
      <c r="A21" s="70" t="s">
        <v>73</v>
      </c>
      <c r="B21" s="207">
        <v>0</v>
      </c>
      <c r="C21" s="207">
        <v>0</v>
      </c>
      <c r="D21" s="207">
        <v>0</v>
      </c>
      <c r="E21" s="207">
        <v>0</v>
      </c>
      <c r="F21" s="207">
        <v>0</v>
      </c>
      <c r="G21" s="207">
        <v>0</v>
      </c>
      <c r="H21" s="207">
        <v>0</v>
      </c>
      <c r="I21" s="379"/>
      <c r="J21" s="39"/>
    </row>
    <row r="22" spans="1:10" ht="15.75" x14ac:dyDescent="0.2">
      <c r="A22" s="10" t="s">
        <v>363</v>
      </c>
      <c r="J22" s="39"/>
    </row>
    <row r="23" spans="1:10" x14ac:dyDescent="0.2">
      <c r="B23" s="39"/>
      <c r="H23" s="39"/>
    </row>
    <row r="24" spans="1:10" x14ac:dyDescent="0.2">
      <c r="H24" s="39"/>
    </row>
  </sheetData>
  <mergeCells count="7">
    <mergeCell ref="I1:I21"/>
    <mergeCell ref="A3:A4"/>
    <mergeCell ref="D3:G3"/>
    <mergeCell ref="C3:C4"/>
    <mergeCell ref="A1:H1"/>
    <mergeCell ref="A2:H2"/>
    <mergeCell ref="B3:B4"/>
  </mergeCells>
  <printOptions horizontalCentered="1"/>
  <pageMargins left="0.25" right="0.15" top="0.5" bottom="0.5" header="0" footer="0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19"/>
  <sheetViews>
    <sheetView zoomScaleNormal="100" workbookViewId="0">
      <selection sqref="A1:H1"/>
    </sheetView>
  </sheetViews>
  <sheetFormatPr defaultRowHeight="12.75" x14ac:dyDescent="0.2"/>
  <cols>
    <col min="1" max="1" width="52.42578125" style="3" customWidth="1"/>
    <col min="2" max="2" width="11.85546875" style="3" customWidth="1"/>
    <col min="3" max="8" width="16.140625" style="3" customWidth="1"/>
    <col min="9" max="9" width="6.7109375" style="3" customWidth="1"/>
    <col min="10" max="16384" width="9.140625" style="3"/>
  </cols>
  <sheetData>
    <row r="1" spans="1:10" ht="18" customHeight="1" x14ac:dyDescent="0.2">
      <c r="A1" s="376" t="s">
        <v>389</v>
      </c>
      <c r="B1" s="376"/>
      <c r="C1" s="376"/>
      <c r="D1" s="376"/>
      <c r="E1" s="376"/>
      <c r="F1" s="376"/>
      <c r="G1" s="376"/>
      <c r="H1" s="376"/>
      <c r="I1" s="379">
        <v>14</v>
      </c>
    </row>
    <row r="2" spans="1:10" ht="18" customHeight="1" x14ac:dyDescent="0.2">
      <c r="A2" s="371" t="s">
        <v>192</v>
      </c>
      <c r="B2" s="371"/>
      <c r="C2" s="371"/>
      <c r="D2" s="371"/>
      <c r="E2" s="371"/>
      <c r="F2" s="371"/>
      <c r="G2" s="371"/>
      <c r="H2" s="371"/>
      <c r="I2" s="379"/>
    </row>
    <row r="3" spans="1:10" ht="27.75" customHeight="1" x14ac:dyDescent="0.2">
      <c r="A3" s="369" t="s">
        <v>48</v>
      </c>
      <c r="B3" s="369">
        <v>2019</v>
      </c>
      <c r="C3" s="369" t="s">
        <v>292</v>
      </c>
      <c r="D3" s="365" t="s">
        <v>292</v>
      </c>
      <c r="E3" s="366"/>
      <c r="F3" s="366"/>
      <c r="G3" s="367"/>
      <c r="H3" s="243" t="s">
        <v>359</v>
      </c>
      <c r="I3" s="379"/>
    </row>
    <row r="4" spans="1:10" ht="27.75" customHeight="1" x14ac:dyDescent="0.2">
      <c r="A4" s="370"/>
      <c r="B4" s="370"/>
      <c r="C4" s="370"/>
      <c r="D4" s="7" t="s">
        <v>295</v>
      </c>
      <c r="E4" s="7" t="s">
        <v>300</v>
      </c>
      <c r="F4" s="7" t="s">
        <v>301</v>
      </c>
      <c r="G4" s="7" t="s">
        <v>302</v>
      </c>
      <c r="H4" s="7" t="s">
        <v>295</v>
      </c>
      <c r="I4" s="379"/>
    </row>
    <row r="5" spans="1:10" ht="31.5" customHeight="1" x14ac:dyDescent="0.2">
      <c r="A5" s="242" t="s">
        <v>99</v>
      </c>
      <c r="B5" s="104">
        <v>14331</v>
      </c>
      <c r="C5" s="104">
        <v>12607</v>
      </c>
      <c r="D5" s="104">
        <v>3513</v>
      </c>
      <c r="E5" s="104">
        <v>2407</v>
      </c>
      <c r="F5" s="104">
        <v>3246</v>
      </c>
      <c r="G5" s="104">
        <v>3441</v>
      </c>
      <c r="H5" s="104">
        <f>'Table 1'!H7</f>
        <v>3179</v>
      </c>
      <c r="I5" s="379"/>
      <c r="J5" s="39"/>
    </row>
    <row r="6" spans="1:10" ht="31.5" customHeight="1" x14ac:dyDescent="0.2">
      <c r="A6" s="21" t="s">
        <v>27</v>
      </c>
      <c r="B6" s="135">
        <v>4607</v>
      </c>
      <c r="C6" s="135">
        <v>4071</v>
      </c>
      <c r="D6" s="139">
        <v>1384</v>
      </c>
      <c r="E6" s="139">
        <v>780</v>
      </c>
      <c r="F6" s="139">
        <v>1096</v>
      </c>
      <c r="G6" s="139">
        <v>811</v>
      </c>
      <c r="H6" s="139">
        <v>551</v>
      </c>
      <c r="I6" s="379"/>
      <c r="J6" s="39"/>
    </row>
    <row r="7" spans="1:10" ht="31.5" customHeight="1" x14ac:dyDescent="0.2">
      <c r="A7" s="22" t="s">
        <v>110</v>
      </c>
      <c r="B7" s="89"/>
      <c r="C7" s="89"/>
      <c r="D7" s="90"/>
      <c r="E7" s="90"/>
      <c r="F7" s="90"/>
      <c r="G7" s="90"/>
      <c r="H7" s="90"/>
      <c r="I7" s="379"/>
      <c r="J7" s="39"/>
    </row>
    <row r="8" spans="1:10" ht="31.5" customHeight="1" x14ac:dyDescent="0.2">
      <c r="A8" s="22" t="s">
        <v>92</v>
      </c>
      <c r="B8" s="147">
        <v>3590</v>
      </c>
      <c r="C8" s="147">
        <v>3300</v>
      </c>
      <c r="D8" s="148">
        <v>1188</v>
      </c>
      <c r="E8" s="148">
        <v>526</v>
      </c>
      <c r="F8" s="148">
        <v>884</v>
      </c>
      <c r="G8" s="148">
        <v>702</v>
      </c>
      <c r="H8" s="148">
        <v>458</v>
      </c>
      <c r="I8" s="379"/>
      <c r="J8" s="39"/>
    </row>
    <row r="9" spans="1:10" ht="31.5" customHeight="1" x14ac:dyDescent="0.2">
      <c r="A9" s="21" t="s">
        <v>31</v>
      </c>
      <c r="B9" s="114">
        <v>354</v>
      </c>
      <c r="C9" s="114">
        <v>334</v>
      </c>
      <c r="D9" s="248">
        <v>76</v>
      </c>
      <c r="E9" s="248">
        <v>59</v>
      </c>
      <c r="F9" s="248">
        <v>98</v>
      </c>
      <c r="G9" s="248">
        <v>101</v>
      </c>
      <c r="H9" s="248">
        <v>75</v>
      </c>
      <c r="I9" s="379"/>
      <c r="J9" s="39"/>
    </row>
    <row r="10" spans="1:10" ht="31.5" customHeight="1" x14ac:dyDescent="0.2">
      <c r="A10" s="21" t="s">
        <v>52</v>
      </c>
      <c r="B10" s="114">
        <v>704</v>
      </c>
      <c r="C10" s="114">
        <v>660</v>
      </c>
      <c r="D10" s="248">
        <v>189</v>
      </c>
      <c r="E10" s="248">
        <v>176</v>
      </c>
      <c r="F10" s="248">
        <v>162</v>
      </c>
      <c r="G10" s="248">
        <v>133</v>
      </c>
      <c r="H10" s="248">
        <v>184</v>
      </c>
      <c r="I10" s="379"/>
      <c r="J10" s="39"/>
    </row>
    <row r="11" spans="1:10" ht="31.5" customHeight="1" x14ac:dyDescent="0.2">
      <c r="A11" s="63" t="s">
        <v>53</v>
      </c>
      <c r="B11" s="114">
        <v>591</v>
      </c>
      <c r="C11" s="114">
        <v>178</v>
      </c>
      <c r="D11" s="248">
        <v>174</v>
      </c>
      <c r="E11" s="248">
        <v>2</v>
      </c>
      <c r="F11" s="208">
        <v>0</v>
      </c>
      <c r="G11" s="248">
        <v>2</v>
      </c>
      <c r="H11" s="248">
        <v>1</v>
      </c>
      <c r="I11" s="379"/>
      <c r="J11" s="39"/>
    </row>
    <row r="12" spans="1:10" ht="31.5" customHeight="1" x14ac:dyDescent="0.2">
      <c r="A12" s="63" t="s">
        <v>54</v>
      </c>
      <c r="B12" s="114">
        <v>51</v>
      </c>
      <c r="C12" s="114">
        <v>34</v>
      </c>
      <c r="D12" s="115">
        <v>0</v>
      </c>
      <c r="E12" s="115">
        <v>0</v>
      </c>
      <c r="F12" s="248">
        <v>33</v>
      </c>
      <c r="G12" s="248">
        <v>1</v>
      </c>
      <c r="H12" s="115">
        <v>0</v>
      </c>
      <c r="I12" s="379"/>
      <c r="J12" s="39"/>
    </row>
    <row r="13" spans="1:10" ht="31.5" customHeight="1" x14ac:dyDescent="0.2">
      <c r="A13" s="21" t="s">
        <v>252</v>
      </c>
      <c r="B13" s="114">
        <v>1926</v>
      </c>
      <c r="C13" s="114">
        <v>2025</v>
      </c>
      <c r="D13" s="248">
        <v>409</v>
      </c>
      <c r="E13" s="248">
        <v>500</v>
      </c>
      <c r="F13" s="248">
        <v>581</v>
      </c>
      <c r="G13" s="248">
        <v>535</v>
      </c>
      <c r="H13" s="248">
        <v>376</v>
      </c>
      <c r="I13" s="379"/>
      <c r="J13" s="39"/>
    </row>
    <row r="14" spans="1:10" ht="31.5" customHeight="1" x14ac:dyDescent="0.2">
      <c r="A14" s="63" t="s">
        <v>55</v>
      </c>
      <c r="B14" s="114">
        <v>1077</v>
      </c>
      <c r="C14" s="114">
        <v>1275</v>
      </c>
      <c r="D14" s="248">
        <v>226</v>
      </c>
      <c r="E14" s="248">
        <v>204</v>
      </c>
      <c r="F14" s="248">
        <v>297</v>
      </c>
      <c r="G14" s="248">
        <v>548</v>
      </c>
      <c r="H14" s="248">
        <v>519</v>
      </c>
      <c r="I14" s="379"/>
      <c r="J14" s="39"/>
    </row>
    <row r="15" spans="1:10" ht="31.5" customHeight="1" x14ac:dyDescent="0.2">
      <c r="A15" s="22" t="s">
        <v>75</v>
      </c>
      <c r="B15" s="116"/>
      <c r="C15" s="116"/>
      <c r="D15" s="124"/>
      <c r="E15" s="124"/>
      <c r="F15" s="124"/>
      <c r="G15" s="124"/>
      <c r="H15" s="124"/>
      <c r="I15" s="379"/>
      <c r="J15" s="39"/>
    </row>
    <row r="16" spans="1:10" ht="31.5" customHeight="1" x14ac:dyDescent="0.2">
      <c r="A16" s="25" t="s">
        <v>103</v>
      </c>
      <c r="B16" s="262">
        <v>597</v>
      </c>
      <c r="C16" s="246">
        <v>440</v>
      </c>
      <c r="D16" s="246">
        <v>91</v>
      </c>
      <c r="E16" s="246">
        <v>95</v>
      </c>
      <c r="F16" s="246">
        <v>125</v>
      </c>
      <c r="G16" s="246">
        <v>129</v>
      </c>
      <c r="H16" s="246">
        <v>149</v>
      </c>
      <c r="I16" s="379"/>
      <c r="J16" s="39"/>
    </row>
    <row r="17" spans="1:10" ht="31.5" customHeight="1" x14ac:dyDescent="0.2">
      <c r="A17" s="25" t="s">
        <v>104</v>
      </c>
      <c r="B17" s="262">
        <v>59</v>
      </c>
      <c r="C17" s="246">
        <v>295</v>
      </c>
      <c r="D17" s="208">
        <v>0</v>
      </c>
      <c r="E17" s="246">
        <v>7</v>
      </c>
      <c r="F17" s="246">
        <v>10</v>
      </c>
      <c r="G17" s="246">
        <v>278</v>
      </c>
      <c r="H17" s="246">
        <v>246</v>
      </c>
      <c r="I17" s="379"/>
      <c r="J17" s="39"/>
    </row>
    <row r="18" spans="1:10" ht="31.5" customHeight="1" x14ac:dyDescent="0.2">
      <c r="A18" s="219" t="s">
        <v>105</v>
      </c>
      <c r="B18" s="146">
        <v>3</v>
      </c>
      <c r="C18" s="146">
        <v>11</v>
      </c>
      <c r="D18" s="146">
        <v>1</v>
      </c>
      <c r="E18" s="146">
        <v>2</v>
      </c>
      <c r="F18" s="146">
        <v>3</v>
      </c>
      <c r="G18" s="146">
        <v>5</v>
      </c>
      <c r="H18" s="146">
        <v>3</v>
      </c>
      <c r="I18" s="379"/>
      <c r="J18" s="39"/>
    </row>
    <row r="19" spans="1:10" ht="15.75" x14ac:dyDescent="0.2">
      <c r="A19" s="10" t="s">
        <v>363</v>
      </c>
    </row>
  </sheetData>
  <mergeCells count="7">
    <mergeCell ref="A3:A4"/>
    <mergeCell ref="I1:I18"/>
    <mergeCell ref="D3:G3"/>
    <mergeCell ref="C3:C4"/>
    <mergeCell ref="A2:H2"/>
    <mergeCell ref="A1:H1"/>
    <mergeCell ref="B3:B4"/>
  </mergeCells>
  <printOptions horizontalCentered="1"/>
  <pageMargins left="0.25" right="0.25" top="0.5" bottom="0.5" header="0" footer="0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20"/>
  <sheetViews>
    <sheetView showWhiteSpace="0" zoomScaleNormal="100" workbookViewId="0">
      <selection sqref="A1:H1"/>
    </sheetView>
  </sheetViews>
  <sheetFormatPr defaultRowHeight="12.75" x14ac:dyDescent="0.2"/>
  <cols>
    <col min="1" max="1" width="55.42578125" style="3" customWidth="1"/>
    <col min="2" max="2" width="11.28515625" style="3" customWidth="1"/>
    <col min="3" max="8" width="17" style="3" customWidth="1"/>
    <col min="9" max="9" width="6.7109375" style="3" customWidth="1"/>
    <col min="10" max="16384" width="9.140625" style="3"/>
  </cols>
  <sheetData>
    <row r="1" spans="1:9" ht="18" customHeight="1" x14ac:dyDescent="0.25">
      <c r="A1" s="377" t="s">
        <v>390</v>
      </c>
      <c r="B1" s="377"/>
      <c r="C1" s="377"/>
      <c r="D1" s="377"/>
      <c r="E1" s="377"/>
      <c r="F1" s="377"/>
      <c r="G1" s="377"/>
      <c r="H1" s="377"/>
      <c r="I1" s="379">
        <v>15</v>
      </c>
    </row>
    <row r="2" spans="1:9" ht="18" customHeight="1" x14ac:dyDescent="0.2">
      <c r="A2" s="371" t="s">
        <v>192</v>
      </c>
      <c r="B2" s="371"/>
      <c r="C2" s="371"/>
      <c r="D2" s="371"/>
      <c r="E2" s="371"/>
      <c r="F2" s="371"/>
      <c r="G2" s="371"/>
      <c r="H2" s="371"/>
      <c r="I2" s="379"/>
    </row>
    <row r="3" spans="1:9" ht="35.1" customHeight="1" x14ac:dyDescent="0.2">
      <c r="A3" s="369" t="s">
        <v>48</v>
      </c>
      <c r="B3" s="369">
        <v>2019</v>
      </c>
      <c r="C3" s="369" t="s">
        <v>292</v>
      </c>
      <c r="D3" s="365" t="s">
        <v>292</v>
      </c>
      <c r="E3" s="366"/>
      <c r="F3" s="366"/>
      <c r="G3" s="367"/>
      <c r="H3" s="243" t="s">
        <v>359</v>
      </c>
      <c r="I3" s="379"/>
    </row>
    <row r="4" spans="1:9" ht="35.1" customHeight="1" x14ac:dyDescent="0.2">
      <c r="A4" s="370"/>
      <c r="B4" s="370"/>
      <c r="C4" s="370"/>
      <c r="D4" s="7" t="s">
        <v>295</v>
      </c>
      <c r="E4" s="7" t="s">
        <v>300</v>
      </c>
      <c r="F4" s="7" t="s">
        <v>301</v>
      </c>
      <c r="G4" s="7" t="s">
        <v>302</v>
      </c>
      <c r="H4" s="7" t="s">
        <v>295</v>
      </c>
      <c r="I4" s="379"/>
    </row>
    <row r="5" spans="1:9" ht="35.1" customHeight="1" x14ac:dyDescent="0.2">
      <c r="A5" s="209" t="s">
        <v>56</v>
      </c>
      <c r="B5" s="93">
        <v>2363</v>
      </c>
      <c r="C5" s="93">
        <v>2079</v>
      </c>
      <c r="D5" s="94">
        <v>524</v>
      </c>
      <c r="E5" s="94">
        <v>303</v>
      </c>
      <c r="F5" s="94">
        <v>597</v>
      </c>
      <c r="G5" s="94">
        <v>655</v>
      </c>
      <c r="H5" s="94">
        <v>520</v>
      </c>
      <c r="I5" s="379"/>
    </row>
    <row r="6" spans="1:9" ht="35.1" customHeight="1" x14ac:dyDescent="0.2">
      <c r="A6" s="22" t="s">
        <v>49</v>
      </c>
      <c r="B6" s="210"/>
      <c r="C6" s="211"/>
      <c r="D6" s="210"/>
      <c r="E6" s="210"/>
      <c r="F6" s="210"/>
      <c r="G6" s="210"/>
      <c r="H6" s="210"/>
      <c r="I6" s="379"/>
    </row>
    <row r="7" spans="1:9" ht="35.1" customHeight="1" x14ac:dyDescent="0.2">
      <c r="A7" s="215" t="s">
        <v>350</v>
      </c>
      <c r="B7" s="147">
        <v>391</v>
      </c>
      <c r="C7" s="147">
        <v>343</v>
      </c>
      <c r="D7" s="148">
        <v>69</v>
      </c>
      <c r="E7" s="148">
        <v>69</v>
      </c>
      <c r="F7" s="148">
        <v>73</v>
      </c>
      <c r="G7" s="148">
        <v>132</v>
      </c>
      <c r="H7" s="148">
        <v>63</v>
      </c>
      <c r="I7" s="379"/>
    </row>
    <row r="8" spans="1:9" ht="35.1" customHeight="1" x14ac:dyDescent="0.2">
      <c r="A8" s="215" t="s">
        <v>349</v>
      </c>
      <c r="B8" s="148">
        <v>16</v>
      </c>
      <c r="C8" s="148">
        <v>7</v>
      </c>
      <c r="D8" s="148">
        <v>1</v>
      </c>
      <c r="E8" s="148">
        <v>3</v>
      </c>
      <c r="F8" s="148">
        <v>1</v>
      </c>
      <c r="G8" s="148">
        <v>2</v>
      </c>
      <c r="H8" s="148">
        <v>1</v>
      </c>
      <c r="I8" s="379"/>
    </row>
    <row r="9" spans="1:9" ht="35.1" customHeight="1" x14ac:dyDescent="0.2">
      <c r="A9" s="21" t="s">
        <v>26</v>
      </c>
      <c r="B9" s="93">
        <v>2599</v>
      </c>
      <c r="C9" s="93">
        <v>1814</v>
      </c>
      <c r="D9" s="94">
        <v>530</v>
      </c>
      <c r="E9" s="94">
        <v>368</v>
      </c>
      <c r="F9" s="94">
        <v>329</v>
      </c>
      <c r="G9" s="94">
        <v>587</v>
      </c>
      <c r="H9" s="94">
        <v>926</v>
      </c>
      <c r="I9" s="379"/>
    </row>
    <row r="10" spans="1:9" ht="35.1" customHeight="1" x14ac:dyDescent="0.2">
      <c r="A10" s="22" t="s">
        <v>49</v>
      </c>
      <c r="B10" s="212"/>
      <c r="C10" s="212"/>
      <c r="D10" s="210"/>
      <c r="E10" s="210"/>
      <c r="F10" s="210"/>
      <c r="G10" s="210"/>
      <c r="H10" s="210"/>
      <c r="I10" s="379"/>
    </row>
    <row r="11" spans="1:9" ht="35.1" customHeight="1" x14ac:dyDescent="0.2">
      <c r="A11" s="213" t="s">
        <v>93</v>
      </c>
      <c r="B11" s="147">
        <v>542</v>
      </c>
      <c r="C11" s="147">
        <v>394</v>
      </c>
      <c r="D11" s="148">
        <v>125</v>
      </c>
      <c r="E11" s="148">
        <v>106</v>
      </c>
      <c r="F11" s="148">
        <v>44</v>
      </c>
      <c r="G11" s="148">
        <v>119</v>
      </c>
      <c r="H11" s="148">
        <v>378</v>
      </c>
      <c r="I11" s="379"/>
    </row>
    <row r="12" spans="1:9" ht="35.1" customHeight="1" x14ac:dyDescent="0.2">
      <c r="A12" s="22" t="s">
        <v>89</v>
      </c>
      <c r="B12" s="147">
        <v>20</v>
      </c>
      <c r="C12" s="147">
        <v>11</v>
      </c>
      <c r="D12" s="148">
        <v>2</v>
      </c>
      <c r="E12" s="148">
        <v>2</v>
      </c>
      <c r="F12" s="148">
        <v>2</v>
      </c>
      <c r="G12" s="148">
        <v>5</v>
      </c>
      <c r="H12" s="148">
        <v>12</v>
      </c>
      <c r="I12" s="379"/>
    </row>
    <row r="13" spans="1:9" ht="35.1" customHeight="1" x14ac:dyDescent="0.2">
      <c r="A13" s="213" t="s">
        <v>94</v>
      </c>
      <c r="B13" s="147">
        <v>78</v>
      </c>
      <c r="C13" s="147">
        <v>54</v>
      </c>
      <c r="D13" s="148">
        <v>21</v>
      </c>
      <c r="E13" s="148">
        <v>12</v>
      </c>
      <c r="F13" s="148">
        <v>5</v>
      </c>
      <c r="G13" s="148">
        <v>16</v>
      </c>
      <c r="H13" s="148">
        <v>19</v>
      </c>
      <c r="I13" s="379"/>
    </row>
    <row r="14" spans="1:9" ht="35.1" customHeight="1" x14ac:dyDescent="0.2">
      <c r="A14" s="22" t="s">
        <v>95</v>
      </c>
      <c r="B14" s="147">
        <v>18</v>
      </c>
      <c r="C14" s="147">
        <v>20</v>
      </c>
      <c r="D14" s="148">
        <v>3</v>
      </c>
      <c r="E14" s="148">
        <v>3</v>
      </c>
      <c r="F14" s="148">
        <v>6</v>
      </c>
      <c r="G14" s="148">
        <v>8</v>
      </c>
      <c r="H14" s="148">
        <v>10</v>
      </c>
      <c r="I14" s="379"/>
    </row>
    <row r="15" spans="1:9" ht="35.1" customHeight="1" x14ac:dyDescent="0.2">
      <c r="A15" s="22" t="s">
        <v>96</v>
      </c>
      <c r="B15" s="147">
        <v>88</v>
      </c>
      <c r="C15" s="147">
        <v>141</v>
      </c>
      <c r="D15" s="148">
        <v>18</v>
      </c>
      <c r="E15" s="148">
        <v>11</v>
      </c>
      <c r="F15" s="148">
        <v>24</v>
      </c>
      <c r="G15" s="148">
        <v>88</v>
      </c>
      <c r="H15" s="148">
        <v>135</v>
      </c>
      <c r="I15" s="379"/>
    </row>
    <row r="16" spans="1:9" ht="35.1" customHeight="1" x14ac:dyDescent="0.2">
      <c r="A16" s="213" t="s">
        <v>97</v>
      </c>
      <c r="B16" s="147">
        <v>64</v>
      </c>
      <c r="C16" s="147">
        <v>32</v>
      </c>
      <c r="D16" s="148">
        <v>9</v>
      </c>
      <c r="E16" s="148">
        <v>1</v>
      </c>
      <c r="F16" s="148">
        <v>14</v>
      </c>
      <c r="G16" s="148">
        <v>8</v>
      </c>
      <c r="H16" s="148">
        <v>37</v>
      </c>
      <c r="I16" s="379"/>
    </row>
    <row r="17" spans="1:9" ht="37.5" customHeight="1" x14ac:dyDescent="0.2">
      <c r="A17" s="340" t="s">
        <v>424</v>
      </c>
      <c r="B17" s="147">
        <v>109</v>
      </c>
      <c r="C17" s="147">
        <v>144</v>
      </c>
      <c r="D17" s="148">
        <v>22</v>
      </c>
      <c r="E17" s="148">
        <v>48</v>
      </c>
      <c r="F17" s="148">
        <v>48</v>
      </c>
      <c r="G17" s="148">
        <v>26</v>
      </c>
      <c r="H17" s="148">
        <v>22</v>
      </c>
      <c r="I17" s="379"/>
    </row>
    <row r="18" spans="1:9" ht="22.5" customHeight="1" x14ac:dyDescent="0.2">
      <c r="A18" s="213" t="s">
        <v>347</v>
      </c>
      <c r="B18" s="147">
        <v>24</v>
      </c>
      <c r="C18" s="147">
        <v>26</v>
      </c>
      <c r="D18" s="148">
        <v>4</v>
      </c>
      <c r="E18" s="148">
        <v>6</v>
      </c>
      <c r="F18" s="148">
        <v>7</v>
      </c>
      <c r="G18" s="148">
        <v>9</v>
      </c>
      <c r="H18" s="148">
        <v>9</v>
      </c>
      <c r="I18" s="379"/>
    </row>
    <row r="19" spans="1:9" ht="23.25" customHeight="1" x14ac:dyDescent="0.2">
      <c r="A19" s="71" t="s">
        <v>348</v>
      </c>
      <c r="B19" s="112">
        <v>59</v>
      </c>
      <c r="C19" s="112">
        <v>137</v>
      </c>
      <c r="D19" s="112">
        <v>1</v>
      </c>
      <c r="E19" s="112">
        <v>15</v>
      </c>
      <c r="F19" s="112">
        <v>53</v>
      </c>
      <c r="G19" s="112">
        <v>68</v>
      </c>
      <c r="H19" s="112">
        <v>27</v>
      </c>
      <c r="I19" s="379"/>
    </row>
    <row r="20" spans="1:9" ht="15.75" x14ac:dyDescent="0.2">
      <c r="A20" s="10" t="s">
        <v>363</v>
      </c>
      <c r="B20" s="12"/>
      <c r="C20" s="12"/>
      <c r="D20" s="12"/>
      <c r="E20" s="12"/>
      <c r="F20" s="12"/>
      <c r="G20" s="12"/>
      <c r="H20" s="12"/>
      <c r="I20" s="379"/>
    </row>
  </sheetData>
  <mergeCells count="7">
    <mergeCell ref="I1:I20"/>
    <mergeCell ref="A3:A4"/>
    <mergeCell ref="D3:G3"/>
    <mergeCell ref="C3:C4"/>
    <mergeCell ref="A2:H2"/>
    <mergeCell ref="A1:H1"/>
    <mergeCell ref="B3:B4"/>
  </mergeCells>
  <printOptions horizontalCentered="1"/>
  <pageMargins left="0.25" right="0.25" top="0.5" bottom="0.5" header="0" footer="0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sqref="A1:H1"/>
    </sheetView>
  </sheetViews>
  <sheetFormatPr defaultRowHeight="15" x14ac:dyDescent="0.25"/>
  <cols>
    <col min="1" max="1" width="54.42578125" style="40" customWidth="1"/>
    <col min="2" max="2" width="12.7109375" style="40" customWidth="1"/>
    <col min="3" max="8" width="20.140625" style="40" customWidth="1"/>
    <col min="9" max="9" width="6.7109375" style="40" customWidth="1"/>
    <col min="10" max="16384" width="9.140625" style="40"/>
  </cols>
  <sheetData>
    <row r="1" spans="1:13" ht="21" customHeight="1" x14ac:dyDescent="0.25">
      <c r="A1" s="386" t="s">
        <v>391</v>
      </c>
      <c r="B1" s="386"/>
      <c r="C1" s="386"/>
      <c r="D1" s="386"/>
      <c r="E1" s="386"/>
      <c r="F1" s="386"/>
      <c r="G1" s="386"/>
      <c r="H1" s="386"/>
      <c r="I1" s="364">
        <v>16</v>
      </c>
    </row>
    <row r="2" spans="1:13" ht="18" customHeight="1" x14ac:dyDescent="0.25">
      <c r="A2" s="371" t="s">
        <v>192</v>
      </c>
      <c r="B2" s="371"/>
      <c r="C2" s="371"/>
      <c r="D2" s="371"/>
      <c r="E2" s="371"/>
      <c r="F2" s="371"/>
      <c r="G2" s="371"/>
      <c r="H2" s="371"/>
      <c r="I2" s="364"/>
    </row>
    <row r="3" spans="1:13" ht="35.1" customHeight="1" x14ac:dyDescent="0.25">
      <c r="A3" s="381" t="s">
        <v>48</v>
      </c>
      <c r="B3" s="381">
        <v>2019</v>
      </c>
      <c r="C3" s="381" t="s">
        <v>407</v>
      </c>
      <c r="D3" s="383" t="s">
        <v>407</v>
      </c>
      <c r="E3" s="384"/>
      <c r="F3" s="384"/>
      <c r="G3" s="385"/>
      <c r="H3" s="282" t="s">
        <v>408</v>
      </c>
      <c r="I3" s="364"/>
    </row>
    <row r="4" spans="1:13" ht="35.1" customHeight="1" x14ac:dyDescent="0.25">
      <c r="A4" s="382"/>
      <c r="B4" s="382"/>
      <c r="C4" s="382"/>
      <c r="D4" s="283" t="s">
        <v>409</v>
      </c>
      <c r="E4" s="283" t="s">
        <v>410</v>
      </c>
      <c r="F4" s="283" t="s">
        <v>411</v>
      </c>
      <c r="G4" s="283" t="s">
        <v>412</v>
      </c>
      <c r="H4" s="341" t="s">
        <v>409</v>
      </c>
      <c r="I4" s="364"/>
    </row>
    <row r="5" spans="1:13" s="41" customFormat="1" ht="28.5" customHeight="1" x14ac:dyDescent="0.2">
      <c r="A5" s="342" t="s">
        <v>76</v>
      </c>
      <c r="B5" s="343">
        <v>10501</v>
      </c>
      <c r="C5" s="343">
        <v>8778</v>
      </c>
      <c r="D5" s="344">
        <v>2666</v>
      </c>
      <c r="E5" s="344">
        <v>1793</v>
      </c>
      <c r="F5" s="344">
        <v>2110</v>
      </c>
      <c r="G5" s="344">
        <v>2209</v>
      </c>
      <c r="H5" s="344">
        <f>'Table 2'!H13</f>
        <v>2065</v>
      </c>
      <c r="I5" s="364"/>
      <c r="J5" s="149"/>
      <c r="K5" s="149"/>
      <c r="L5" s="149"/>
    </row>
    <row r="6" spans="1:13" ht="28.5" customHeight="1" x14ac:dyDescent="0.25">
      <c r="A6" s="334" t="s">
        <v>27</v>
      </c>
      <c r="B6" s="345">
        <v>4247</v>
      </c>
      <c r="C6" s="345">
        <v>3790</v>
      </c>
      <c r="D6" s="346">
        <v>1328</v>
      </c>
      <c r="E6" s="346">
        <v>728</v>
      </c>
      <c r="F6" s="346">
        <v>973</v>
      </c>
      <c r="G6" s="346">
        <v>761</v>
      </c>
      <c r="H6" s="346">
        <v>448</v>
      </c>
      <c r="I6" s="364"/>
      <c r="J6" s="149"/>
      <c r="K6" s="42"/>
      <c r="L6" s="42"/>
      <c r="M6" s="42"/>
    </row>
    <row r="7" spans="1:13" ht="28.5" customHeight="1" x14ac:dyDescent="0.25">
      <c r="A7" s="347" t="s">
        <v>49</v>
      </c>
      <c r="B7" s="315"/>
      <c r="C7" s="315"/>
      <c r="D7" s="348"/>
      <c r="E7" s="348"/>
      <c r="F7" s="348"/>
      <c r="G7" s="348"/>
      <c r="H7" s="348"/>
      <c r="I7" s="364"/>
      <c r="J7" s="149"/>
    </row>
    <row r="8" spans="1:13" ht="28.5" customHeight="1" x14ac:dyDescent="0.25">
      <c r="A8" s="349" t="s">
        <v>85</v>
      </c>
      <c r="B8" s="350"/>
      <c r="C8" s="350"/>
      <c r="D8" s="350"/>
      <c r="E8" s="350"/>
      <c r="F8" s="350"/>
      <c r="G8" s="351"/>
      <c r="H8" s="352"/>
      <c r="I8" s="364"/>
      <c r="J8" s="149"/>
    </row>
    <row r="9" spans="1:13" ht="28.5" customHeight="1" x14ac:dyDescent="0.25">
      <c r="A9" s="349" t="s">
        <v>51</v>
      </c>
      <c r="B9" s="353">
        <v>45077</v>
      </c>
      <c r="C9" s="353">
        <v>43302</v>
      </c>
      <c r="D9" s="351">
        <v>15214</v>
      </c>
      <c r="E9" s="351">
        <v>6829</v>
      </c>
      <c r="F9" s="351">
        <v>12910</v>
      </c>
      <c r="G9" s="351">
        <v>8349</v>
      </c>
      <c r="H9" s="351">
        <v>5108</v>
      </c>
      <c r="I9" s="364"/>
      <c r="J9" s="149"/>
    </row>
    <row r="10" spans="1:13" ht="28.5" customHeight="1" x14ac:dyDescent="0.25">
      <c r="A10" s="349" t="s">
        <v>308</v>
      </c>
      <c r="B10" s="353">
        <v>3524</v>
      </c>
      <c r="C10" s="353">
        <v>3260</v>
      </c>
      <c r="D10" s="351">
        <v>1176</v>
      </c>
      <c r="E10" s="351">
        <v>520</v>
      </c>
      <c r="F10" s="351">
        <v>878</v>
      </c>
      <c r="G10" s="351">
        <v>686</v>
      </c>
      <c r="H10" s="351">
        <v>424</v>
      </c>
      <c r="I10" s="364"/>
      <c r="J10" s="149"/>
    </row>
    <row r="11" spans="1:13" ht="28.5" customHeight="1" x14ac:dyDescent="0.25">
      <c r="A11" s="334" t="s">
        <v>31</v>
      </c>
      <c r="B11" s="345">
        <v>324</v>
      </c>
      <c r="C11" s="345">
        <v>306</v>
      </c>
      <c r="D11" s="346">
        <v>69</v>
      </c>
      <c r="E11" s="346">
        <v>56</v>
      </c>
      <c r="F11" s="346">
        <v>92</v>
      </c>
      <c r="G11" s="346">
        <v>89</v>
      </c>
      <c r="H11" s="346">
        <v>72</v>
      </c>
      <c r="I11" s="364"/>
      <c r="J11" s="149"/>
    </row>
    <row r="12" spans="1:13" ht="28.5" customHeight="1" x14ac:dyDescent="0.25">
      <c r="A12" s="334" t="s">
        <v>52</v>
      </c>
      <c r="B12" s="345">
        <v>674</v>
      </c>
      <c r="C12" s="345">
        <v>601</v>
      </c>
      <c r="D12" s="346">
        <v>173</v>
      </c>
      <c r="E12" s="346">
        <v>160</v>
      </c>
      <c r="F12" s="346">
        <v>145</v>
      </c>
      <c r="G12" s="346">
        <v>123</v>
      </c>
      <c r="H12" s="346">
        <v>176</v>
      </c>
      <c r="I12" s="364"/>
      <c r="J12" s="149"/>
    </row>
    <row r="13" spans="1:13" ht="28.5" customHeight="1" x14ac:dyDescent="0.25">
      <c r="A13" s="334" t="s">
        <v>53</v>
      </c>
      <c r="B13" s="345">
        <v>584</v>
      </c>
      <c r="C13" s="345">
        <v>152</v>
      </c>
      <c r="D13" s="346">
        <v>149</v>
      </c>
      <c r="E13" s="346">
        <v>1</v>
      </c>
      <c r="F13" s="354">
        <v>0</v>
      </c>
      <c r="G13" s="346">
        <v>2</v>
      </c>
      <c r="H13" s="346">
        <v>1</v>
      </c>
      <c r="I13" s="364"/>
      <c r="J13" s="149"/>
    </row>
    <row r="14" spans="1:13" ht="28.5" customHeight="1" x14ac:dyDescent="0.25">
      <c r="A14" s="334" t="s">
        <v>54</v>
      </c>
      <c r="B14" s="355">
        <v>48</v>
      </c>
      <c r="C14" s="355">
        <v>34</v>
      </c>
      <c r="D14" s="354">
        <v>0</v>
      </c>
      <c r="E14" s="354">
        <v>0</v>
      </c>
      <c r="F14" s="346">
        <v>33</v>
      </c>
      <c r="G14" s="346">
        <v>1</v>
      </c>
      <c r="H14" s="354">
        <v>0</v>
      </c>
      <c r="I14" s="364"/>
      <c r="J14" s="149"/>
    </row>
    <row r="15" spans="1:13" ht="28.5" customHeight="1" x14ac:dyDescent="0.25">
      <c r="A15" s="334" t="s">
        <v>252</v>
      </c>
      <c r="B15" s="345">
        <v>1562</v>
      </c>
      <c r="C15" s="345">
        <v>1617</v>
      </c>
      <c r="D15" s="346">
        <v>345</v>
      </c>
      <c r="E15" s="346">
        <v>418</v>
      </c>
      <c r="F15" s="346">
        <v>420</v>
      </c>
      <c r="G15" s="346">
        <v>434</v>
      </c>
      <c r="H15" s="346">
        <v>302</v>
      </c>
      <c r="I15" s="364"/>
      <c r="J15" s="149"/>
    </row>
    <row r="16" spans="1:13" ht="28.5" customHeight="1" x14ac:dyDescent="0.25">
      <c r="A16" s="356" t="s">
        <v>55</v>
      </c>
      <c r="B16" s="345">
        <v>297</v>
      </c>
      <c r="C16" s="345">
        <v>380</v>
      </c>
      <c r="D16" s="346">
        <v>84</v>
      </c>
      <c r="E16" s="346">
        <v>59</v>
      </c>
      <c r="F16" s="346">
        <v>108</v>
      </c>
      <c r="G16" s="346">
        <v>129</v>
      </c>
      <c r="H16" s="346">
        <v>122</v>
      </c>
      <c r="I16" s="364"/>
      <c r="J16" s="149"/>
    </row>
    <row r="17" spans="1:10" ht="28.5" customHeight="1" x14ac:dyDescent="0.25">
      <c r="A17" s="334" t="s">
        <v>56</v>
      </c>
      <c r="B17" s="345">
        <v>966</v>
      </c>
      <c r="C17" s="345">
        <v>717</v>
      </c>
      <c r="D17" s="346">
        <v>160</v>
      </c>
      <c r="E17" s="346">
        <v>117</v>
      </c>
      <c r="F17" s="346">
        <v>180</v>
      </c>
      <c r="G17" s="346">
        <v>260</v>
      </c>
      <c r="H17" s="346">
        <v>164</v>
      </c>
      <c r="I17" s="364"/>
      <c r="J17" s="149"/>
    </row>
    <row r="18" spans="1:10" ht="28.5" customHeight="1" x14ac:dyDescent="0.25">
      <c r="A18" s="347" t="s">
        <v>49</v>
      </c>
      <c r="B18" s="345"/>
      <c r="C18" s="345"/>
      <c r="D18" s="346"/>
      <c r="E18" s="346"/>
      <c r="F18" s="346"/>
      <c r="G18" s="346"/>
      <c r="H18" s="346"/>
      <c r="I18" s="364"/>
      <c r="J18" s="149"/>
    </row>
    <row r="19" spans="1:10" ht="28.5" customHeight="1" x14ac:dyDescent="0.25">
      <c r="A19" s="356" t="s">
        <v>425</v>
      </c>
      <c r="B19" s="357">
        <v>217</v>
      </c>
      <c r="C19" s="357">
        <v>180</v>
      </c>
      <c r="D19" s="358">
        <v>53</v>
      </c>
      <c r="E19" s="358">
        <v>35</v>
      </c>
      <c r="F19" s="358">
        <v>36</v>
      </c>
      <c r="G19" s="358">
        <v>56</v>
      </c>
      <c r="H19" s="358">
        <v>54</v>
      </c>
      <c r="I19" s="364"/>
      <c r="J19" s="149"/>
    </row>
    <row r="20" spans="1:10" ht="28.5" customHeight="1" x14ac:dyDescent="0.25">
      <c r="A20" s="334" t="s">
        <v>26</v>
      </c>
      <c r="B20" s="345">
        <v>1799</v>
      </c>
      <c r="C20" s="345">
        <v>1181</v>
      </c>
      <c r="D20" s="346">
        <v>358</v>
      </c>
      <c r="E20" s="346">
        <v>254</v>
      </c>
      <c r="F20" s="346">
        <v>159</v>
      </c>
      <c r="G20" s="346">
        <v>410</v>
      </c>
      <c r="H20" s="346">
        <v>780</v>
      </c>
      <c r="I20" s="364"/>
      <c r="J20" s="149"/>
    </row>
    <row r="21" spans="1:10" ht="28.5" customHeight="1" x14ac:dyDescent="0.25">
      <c r="A21" s="347" t="s">
        <v>49</v>
      </c>
      <c r="B21" s="357"/>
      <c r="C21" s="357"/>
      <c r="D21" s="358"/>
      <c r="E21" s="358"/>
      <c r="F21" s="358"/>
      <c r="G21" s="358"/>
      <c r="H21" s="358"/>
      <c r="I21" s="364"/>
      <c r="J21" s="149"/>
    </row>
    <row r="22" spans="1:10" ht="28.5" customHeight="1" x14ac:dyDescent="0.25">
      <c r="A22" s="359" t="s">
        <v>98</v>
      </c>
      <c r="B22" s="353">
        <v>437</v>
      </c>
      <c r="C22" s="353">
        <v>338</v>
      </c>
      <c r="D22" s="351">
        <v>113</v>
      </c>
      <c r="E22" s="351">
        <v>100</v>
      </c>
      <c r="F22" s="351">
        <v>29</v>
      </c>
      <c r="G22" s="351">
        <v>96</v>
      </c>
      <c r="H22" s="351">
        <v>365</v>
      </c>
      <c r="I22" s="364"/>
      <c r="J22" s="149"/>
    </row>
    <row r="23" spans="1:10" ht="28.5" customHeight="1" x14ac:dyDescent="0.25">
      <c r="A23" s="359" t="s">
        <v>426</v>
      </c>
      <c r="B23" s="353">
        <v>2</v>
      </c>
      <c r="C23" s="353">
        <v>2</v>
      </c>
      <c r="D23" s="360">
        <v>0</v>
      </c>
      <c r="E23" s="360">
        <v>0</v>
      </c>
      <c r="F23" s="351">
        <v>1</v>
      </c>
      <c r="G23" s="351">
        <v>1</v>
      </c>
      <c r="H23" s="351">
        <v>1</v>
      </c>
      <c r="I23" s="364"/>
      <c r="J23" s="149"/>
    </row>
    <row r="24" spans="1:10" s="41" customFormat="1" ht="28.5" customHeight="1" x14ac:dyDescent="0.2">
      <c r="A24" s="361" t="s">
        <v>64</v>
      </c>
      <c r="B24" s="362">
        <v>0</v>
      </c>
      <c r="C24" s="362">
        <v>0</v>
      </c>
      <c r="D24" s="362">
        <v>0</v>
      </c>
      <c r="E24" s="362">
        <v>0</v>
      </c>
      <c r="F24" s="362">
        <v>0</v>
      </c>
      <c r="G24" s="363">
        <v>0</v>
      </c>
      <c r="H24" s="362">
        <v>0</v>
      </c>
      <c r="I24" s="364"/>
      <c r="J24" s="149"/>
    </row>
    <row r="25" spans="1:10" ht="16.5" x14ac:dyDescent="0.25">
      <c r="A25" s="10" t="s">
        <v>363</v>
      </c>
      <c r="B25" s="3"/>
      <c r="C25" s="3"/>
      <c r="D25" s="3"/>
      <c r="E25" s="3"/>
      <c r="F25" s="3"/>
      <c r="G25" s="3"/>
      <c r="H25" s="3"/>
      <c r="I25" s="364"/>
      <c r="J25" s="149"/>
    </row>
    <row r="26" spans="1:10" x14ac:dyDescent="0.25">
      <c r="B26" s="42"/>
    </row>
    <row r="27" spans="1:10" x14ac:dyDescent="0.25">
      <c r="B27" s="42"/>
    </row>
  </sheetData>
  <mergeCells count="7">
    <mergeCell ref="I1:I25"/>
    <mergeCell ref="A3:A4"/>
    <mergeCell ref="D3:G3"/>
    <mergeCell ref="C3:C4"/>
    <mergeCell ref="A2:H2"/>
    <mergeCell ref="A1:H1"/>
    <mergeCell ref="B3:B4"/>
  </mergeCells>
  <printOptions horizontalCentered="1"/>
  <pageMargins left="0.25" right="0.25" top="0.5" bottom="0.5" header="0" footer="0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C697CEF-855C-4D4A-A02E-BB675F0A96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1D5E17-352C-47F2-8E72-3D6137E0E6C2}">
  <ds:schemaRefs>
    <ds:schemaRef ds:uri="http://purl.org/dc/terms/"/>
    <ds:schemaRef ds:uri="http://schemas.microsoft.com/sharepoint/v3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20938D-CD8E-4E83-97A9-731C21B58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CBE7EFB-8B91-43AB-B549-A91BC4941A7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7</vt:i4>
      </vt:variant>
    </vt:vector>
  </HeadingPairs>
  <TitlesOfParts>
    <vt:vector size="34" baseType="lpstr">
      <vt:lpstr>Table 1</vt:lpstr>
      <vt:lpstr>Table 2</vt:lpstr>
      <vt:lpstr>Table 3   </vt:lpstr>
      <vt:lpstr>Table 3 cont'd</vt:lpstr>
      <vt:lpstr>Table 4 </vt:lpstr>
      <vt:lpstr>Table 4 Cont'd </vt:lpstr>
      <vt:lpstr>Table 5</vt:lpstr>
      <vt:lpstr>Table 5cont'd</vt:lpstr>
      <vt:lpstr>Table 6 </vt:lpstr>
      <vt:lpstr>Table 7</vt:lpstr>
      <vt:lpstr>Table 7 cont'd</vt:lpstr>
      <vt:lpstr>Table 8</vt:lpstr>
      <vt:lpstr>Table 8 cont'd</vt:lpstr>
      <vt:lpstr>Table 9  </vt:lpstr>
      <vt:lpstr>Table 9 cont'd</vt:lpstr>
      <vt:lpstr>Table 10</vt:lpstr>
      <vt:lpstr>Table 10 cont'd </vt:lpstr>
      <vt:lpstr>Table 10 cont'd (sec 7 - 9)</vt:lpstr>
      <vt:lpstr>Table 11 </vt:lpstr>
      <vt:lpstr>Table 12 </vt:lpstr>
      <vt:lpstr>Table 13</vt:lpstr>
      <vt:lpstr>Table 13 cont'd</vt:lpstr>
      <vt:lpstr>Table 14</vt:lpstr>
      <vt:lpstr>Table 14 cont'd</vt:lpstr>
      <vt:lpstr>Table 15</vt:lpstr>
      <vt:lpstr>Table 16</vt:lpstr>
      <vt:lpstr>Table 17&amp;18  </vt:lpstr>
      <vt:lpstr>'Table 12 '!Print_Area</vt:lpstr>
      <vt:lpstr>'Table 13'!Print_Area</vt:lpstr>
      <vt:lpstr>'Table 13 cont''d'!Print_Area</vt:lpstr>
      <vt:lpstr>'Table 14 cont''d'!Print_Area</vt:lpstr>
      <vt:lpstr>'Table 15'!Print_Area</vt:lpstr>
      <vt:lpstr>'Table 5'!Print_Area</vt:lpstr>
      <vt:lpstr>'Table 6 '!Print_Area</vt:lpstr>
    </vt:vector>
  </TitlesOfParts>
  <Company>Trade Section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 statistical office</dc:creator>
  <cp:lastModifiedBy>Bhavna Ramjus</cp:lastModifiedBy>
  <cp:lastPrinted>2021-05-20T07:58:32Z</cp:lastPrinted>
  <dcterms:created xsi:type="dcterms:W3CDTF">1998-09-29T05:43:58Z</dcterms:created>
  <dcterms:modified xsi:type="dcterms:W3CDTF">2021-05-26T09:38:43Z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233200.000000000</vt:lpwstr>
  </property>
  <property fmtid="{D5CDD505-2E9C-101B-9397-08002B2CF9AE}" pid="6" name="_SourceUrl">
    <vt:lpwstr/>
  </property>
</Properties>
</file>