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0490" windowHeight="7545"/>
  </bookViews>
  <sheets>
    <sheet name="tab 1.1" sheetId="15" r:id="rId1"/>
    <sheet name="FIG1-1" sheetId="16" r:id="rId2"/>
    <sheet name="tab 1.2" sheetId="17" r:id="rId3"/>
    <sheet name="Tab1.3" sheetId="18" r:id="rId4"/>
    <sheet name="tab 1.4" sheetId="19" r:id="rId5"/>
    <sheet name="Table2.1" sheetId="20" r:id="rId6"/>
    <sheet name="Fig2.1" sheetId="21" r:id="rId7"/>
    <sheet name="Table2.2" sheetId="22" r:id="rId8"/>
    <sheet name="Table 2.3" sheetId="25" r:id="rId9"/>
  </sheets>
  <externalReferences>
    <externalReference r:id="rId10"/>
  </externalReferences>
  <definedNames>
    <definedName name="_ATPMoveavg_Dlg_Results" localSheetId="3" hidden="1">{2;#N/A;"R6C2:R10C2";#N/A;"R13C2:R18C2";#N/A;3;FALSE;FALSE;#N/A;#N/A;#N/A}</definedName>
    <definedName name="_ATPMoveavg_Dlg_Types" localSheetId="3" hidden="1">{"EXCELHLP.HLP!1791";5;10;5;10;5;7;13;13;1;2;24}</definedName>
    <definedName name="_ATPMoveavg_Range1" localSheetId="3" hidden="1">Tab1.3!$B$4:$B$8</definedName>
    <definedName name="_ATPMoveavg_Range2" localSheetId="3" hidden="1">Tab1.3!$B$11:$B$16</definedName>
    <definedName name="_xlnm.Database">'[1]Tab 1.12f'!#REF!</definedName>
    <definedName name="_xlnm.Print_Area" localSheetId="1">'FIG1-1'!$A$1:$M$35</definedName>
    <definedName name="_xlnm.Print_Area" localSheetId="6">Fig2.1!$A$1:$I$57</definedName>
    <definedName name="_xlnm.Print_Area" localSheetId="4">'tab 1.4'!$A$1:$E$35</definedName>
    <definedName name="solver_adj" localSheetId="3" hidden="1">Tab1.3!$B$4</definedName>
    <definedName name="solver_lin" localSheetId="3" hidden="1">0</definedName>
    <definedName name="solver_num" localSheetId="3" hidden="1">0</definedName>
    <definedName name="solver_opt" localSheetId="3" hidden="1">Tab1.3!$C$4</definedName>
    <definedName name="solver_tmp" localSheetId="3" hidden="1">Tab1.3!$B$4</definedName>
    <definedName name="solver_typ" localSheetId="3" hidden="1">1</definedName>
    <definedName name="solver_val" localSheetId="3" hidden="1">0</definedName>
  </definedNames>
  <calcPr calcId="125725"/>
</workbook>
</file>

<file path=xl/calcChain.xml><?xml version="1.0" encoding="utf-8"?>
<calcChain xmlns="http://schemas.openxmlformats.org/spreadsheetml/2006/main">
  <c r="G11" i="25"/>
  <c r="F11"/>
  <c r="E11"/>
  <c r="D11"/>
  <c r="C11"/>
  <c r="B11"/>
  <c r="G10"/>
  <c r="G9"/>
  <c r="G8"/>
  <c r="G7"/>
  <c r="G6"/>
  <c r="G5"/>
  <c r="G4"/>
  <c r="I20" i="20"/>
  <c r="H20"/>
  <c r="I18"/>
  <c r="H18"/>
  <c r="I34"/>
  <c r="H34"/>
  <c r="I16" l="1"/>
  <c r="H16"/>
  <c r="I10"/>
  <c r="H10"/>
  <c r="I8"/>
  <c r="H8"/>
  <c r="F6" l="1"/>
  <c r="C9" i="19"/>
  <c r="B9"/>
  <c r="C9" i="18"/>
  <c r="B9"/>
  <c r="J32" i="16"/>
  <c r="I32"/>
  <c r="H32"/>
  <c r="G32"/>
  <c r="F32"/>
  <c r="E32"/>
  <c r="D32"/>
  <c r="C32"/>
  <c r="B32"/>
  <c r="AB12"/>
  <c r="AB11"/>
  <c r="AB10"/>
  <c r="AB9"/>
  <c r="AB8"/>
  <c r="AB7"/>
  <c r="AB6"/>
  <c r="AB5"/>
  <c r="AB4"/>
  <c r="J19" i="17"/>
  <c r="I19"/>
  <c r="H19"/>
  <c r="G19"/>
  <c r="F19"/>
  <c r="E19"/>
  <c r="D19"/>
  <c r="C19"/>
  <c r="B19"/>
  <c r="H17" i="15"/>
  <c r="H16"/>
  <c r="H15"/>
  <c r="H14"/>
  <c r="H13"/>
  <c r="H12"/>
  <c r="H11"/>
  <c r="H10"/>
  <c r="H9"/>
  <c r="H8"/>
  <c r="H7"/>
  <c r="H6"/>
  <c r="H5"/>
  <c r="G17"/>
  <c r="G16"/>
  <c r="G15"/>
  <c r="G14"/>
  <c r="G13"/>
  <c r="G12"/>
  <c r="G11"/>
  <c r="G10"/>
  <c r="G9"/>
  <c r="G8"/>
  <c r="G7"/>
  <c r="G6"/>
  <c r="G5"/>
  <c r="B18"/>
  <c r="AB13" i="16"/>
  <c r="K19" i="17"/>
  <c r="E18" i="15"/>
  <c r="H4"/>
  <c r="G4"/>
  <c r="G18"/>
  <c r="F18"/>
  <c r="D18"/>
  <c r="C18"/>
  <c r="D9" i="18"/>
  <c r="K32" i="16"/>
  <c r="E9" i="18"/>
  <c r="H18" i="15"/>
  <c r="I6" i="20" l="1"/>
  <c r="H6"/>
</calcChain>
</file>

<file path=xl/sharedStrings.xml><?xml version="1.0" encoding="utf-8"?>
<sst xmlns="http://schemas.openxmlformats.org/spreadsheetml/2006/main" count="222" uniqueCount="150">
  <si>
    <t>Type of vehicle</t>
  </si>
  <si>
    <t>Total</t>
  </si>
  <si>
    <t>Number</t>
  </si>
  <si>
    <t>%</t>
  </si>
  <si>
    <t xml:space="preserve"> </t>
  </si>
  <si>
    <t xml:space="preserve">      Car</t>
  </si>
  <si>
    <t xml:space="preserve">      Dual purpose vehicle</t>
  </si>
  <si>
    <t xml:space="preserve">      Motor cycle</t>
  </si>
  <si>
    <t xml:space="preserve">      Auto cycle</t>
  </si>
  <si>
    <t xml:space="preserve">      Lorry and truck</t>
  </si>
  <si>
    <t xml:space="preserve">      Van</t>
  </si>
  <si>
    <t xml:space="preserve">      Bus</t>
  </si>
  <si>
    <t xml:space="preserve">      Other</t>
  </si>
  <si>
    <t xml:space="preserve">               Total</t>
  </si>
  <si>
    <t>car+DPV</t>
  </si>
  <si>
    <t>M/Autocycle</t>
  </si>
  <si>
    <t>Other</t>
  </si>
  <si>
    <t xml:space="preserve">  Type  of  vehicle</t>
  </si>
  <si>
    <t xml:space="preserve">  Car</t>
  </si>
  <si>
    <t>Motor cycle and autocycle</t>
  </si>
  <si>
    <t xml:space="preserve">              Total</t>
  </si>
  <si>
    <t xml:space="preserve">  Van</t>
  </si>
  <si>
    <t xml:space="preserve">  Bus  </t>
  </si>
  <si>
    <t xml:space="preserve">  Trailer</t>
  </si>
  <si>
    <t xml:space="preserve">  Other</t>
  </si>
  <si>
    <t xml:space="preserve">              TOTAL</t>
  </si>
  <si>
    <t>( as at 31st December )</t>
  </si>
  <si>
    <t>Age group</t>
  </si>
  <si>
    <t>(Years)</t>
  </si>
  <si>
    <t>TOTAL</t>
  </si>
  <si>
    <r>
      <t xml:space="preserve">      &lt; </t>
    </r>
    <r>
      <rPr>
        <b/>
        <sz val="12"/>
        <rFont val="Times New Roman"/>
        <family val="1"/>
      </rPr>
      <t xml:space="preserve"> 5</t>
    </r>
  </si>
  <si>
    <r>
      <t xml:space="preserve"> </t>
    </r>
    <r>
      <rPr>
        <b/>
        <sz val="12"/>
        <rFont val="Times New Roman"/>
        <family val="1"/>
      </rPr>
      <t xml:space="preserve"> 5</t>
    </r>
    <r>
      <rPr>
        <b/>
        <sz val="10"/>
        <rFont val="Symbol"/>
        <family val="1"/>
        <charset val="2"/>
      </rPr>
      <t xml:space="preserve"> &lt; </t>
    </r>
    <r>
      <rPr>
        <b/>
        <sz val="12"/>
        <rFont val="Times New Roman"/>
        <family val="1"/>
      </rPr>
      <t>10</t>
    </r>
  </si>
  <si>
    <r>
      <t>10</t>
    </r>
    <r>
      <rPr>
        <b/>
        <sz val="10"/>
        <rFont val="Symbol"/>
        <family val="1"/>
        <charset val="2"/>
      </rPr>
      <t xml:space="preserve"> &lt; </t>
    </r>
    <r>
      <rPr>
        <b/>
        <sz val="12"/>
        <rFont val="Times New Roman"/>
        <family val="1"/>
      </rPr>
      <t>15</t>
    </r>
  </si>
  <si>
    <r>
      <t xml:space="preserve">     ³ </t>
    </r>
    <r>
      <rPr>
        <b/>
        <sz val="12"/>
        <rFont val="Times New Roman"/>
        <family val="1"/>
      </rPr>
      <t>15</t>
    </r>
  </si>
  <si>
    <t>(as at 31st December)</t>
  </si>
  <si>
    <r>
      <t xml:space="preserve">      &lt;  </t>
    </r>
    <r>
      <rPr>
        <b/>
        <sz val="12"/>
        <rFont val="Times New Roman"/>
        <family val="1"/>
      </rPr>
      <t>5</t>
    </r>
  </si>
  <si>
    <t xml:space="preserve"> ¹ Refers  only  to  buses  with  a  Road  Service  License,  i.e,  buses  which  operate  on  </t>
  </si>
  <si>
    <t xml:space="preserve">     proclaimed routes  and  charge  individual  fares</t>
  </si>
  <si>
    <r>
      <t xml:space="preserve">  </t>
    </r>
    <r>
      <rPr>
        <b/>
        <sz val="12"/>
        <rFont val="Times New Roman"/>
        <family val="1"/>
      </rPr>
      <t>5</t>
    </r>
    <r>
      <rPr>
        <b/>
        <sz val="10"/>
        <rFont val="Symbol"/>
        <family val="1"/>
        <charset val="2"/>
      </rPr>
      <t xml:space="preserve"> &lt; </t>
    </r>
    <r>
      <rPr>
        <b/>
        <sz val="12"/>
        <rFont val="Times New Roman"/>
        <family val="1"/>
      </rPr>
      <t>10</t>
    </r>
  </si>
  <si>
    <r>
      <t xml:space="preserve">      Double cab pickup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</si>
  <si>
    <t xml:space="preserve">  ¹  Excluding pedal cycles, but including government vehicles.</t>
  </si>
  <si>
    <t xml:space="preserve">  ²  Refers to re-registration of vehicles previously off the road.</t>
  </si>
  <si>
    <t xml:space="preserve">  ³  Unlicensed either temporarily or permanently.</t>
  </si>
  <si>
    <t xml:space="preserve">New          vehicles        </t>
  </si>
  <si>
    <t xml:space="preserve"> Imported second-hand vehicles          </t>
  </si>
  <si>
    <t xml:space="preserve">   (of which taxi car)</t>
  </si>
  <si>
    <t xml:space="preserve">  Dual purpose vehicle</t>
  </si>
  <si>
    <r>
      <t xml:space="preserve">  Double cab pickup </t>
    </r>
    <r>
      <rPr>
        <vertAlign val="superscript"/>
        <sz val="9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</si>
  <si>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 xml:space="preserve">  Heavy motor car</t>
  </si>
  <si>
    <t xml:space="preserve">  Motor cycle</t>
  </si>
  <si>
    <t xml:space="preserve">  Auto cycle</t>
  </si>
  <si>
    <t xml:space="preserve">  Lorry and truck</t>
  </si>
  <si>
    <t xml:space="preserve">  Tractor and dumper</t>
  </si>
  <si>
    <t xml:space="preserve">  Prime mover</t>
  </si>
  <si>
    <t xml:space="preserve">  Road roller</t>
  </si>
  <si>
    <r>
      <t xml:space="preserve">  </t>
    </r>
    <r>
      <rPr>
        <sz val="10"/>
        <rFont val="Times New Roman"/>
        <family val="1"/>
      </rPr>
      <t xml:space="preserve">  ¹</t>
    </r>
    <r>
      <rPr>
        <sz val="9"/>
        <rFont val="Times New Roman"/>
        <family val="1"/>
      </rPr>
      <t xml:space="preserve">  Excluding pedal cycles, but including government vehicles.</t>
    </r>
  </si>
  <si>
    <r>
      <t xml:space="preserve">   </t>
    </r>
    <r>
      <rPr>
        <vertAlign val="superscript"/>
        <sz val="9"/>
        <rFont val="Times New Roman"/>
        <family val="1"/>
      </rPr>
      <t xml:space="preserve"> 2 </t>
    </r>
    <r>
      <rPr>
        <sz val="9"/>
        <rFont val="Times New Roman"/>
        <family val="1"/>
      </rPr>
      <t>New category of vehicle defined in Road Traffic Act as amended by Act No. 27 of 2012.</t>
    </r>
  </si>
  <si>
    <r>
      <t xml:space="preserve"> 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¹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New category of vehicle defined in Road Traffic Act as amended by Act No. 27 </t>
    </r>
    <r>
      <rPr>
        <sz val="11"/>
        <rFont val="Times New Roman"/>
        <family val="1"/>
      </rPr>
      <t>of 2012.</t>
    </r>
  </si>
  <si>
    <r>
      <t>15</t>
    </r>
    <r>
      <rPr>
        <b/>
        <sz val="10"/>
        <rFont val="Symbol"/>
        <family val="1"/>
        <charset val="2"/>
      </rPr>
      <t xml:space="preserve"> &lt; </t>
    </r>
    <r>
      <rPr>
        <b/>
        <sz val="12"/>
        <rFont val="Times New Roman"/>
        <family val="1"/>
      </rPr>
      <t>20</t>
    </r>
  </si>
  <si>
    <r>
      <t>Car, dual purpose vehicle and double cab pickup</t>
    </r>
    <r>
      <rPr>
        <vertAlign val="superscript"/>
        <sz val="8"/>
        <rFont val="Times New Roman"/>
        <family val="1"/>
      </rPr>
      <t>1</t>
    </r>
  </si>
  <si>
    <t xml:space="preserve">  Note: Prior to the year 2013 'Double cab pickup' was included in 'Dual purpose vehicle'</t>
  </si>
  <si>
    <r>
      <rPr>
        <sz val="9"/>
        <rFont val="Times New Roman"/>
        <family val="1"/>
      </rPr>
      <t xml:space="preserve">   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New category of vehicle defined in Road Traffic Act as amended by Act No. 27 </t>
    </r>
    <r>
      <rPr>
        <sz val="11"/>
        <rFont val="Times New Roman"/>
        <family val="1"/>
      </rPr>
      <t>of 2012.</t>
    </r>
  </si>
  <si>
    <r>
      <t>Re - registered vehicles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             </t>
    </r>
  </si>
  <si>
    <r>
      <t>Vehicles off the road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             </t>
    </r>
  </si>
  <si>
    <t>No.  of vehicles at 31.12.19</t>
  </si>
  <si>
    <t xml:space="preserve">      Tractor and dumper</t>
  </si>
  <si>
    <t xml:space="preserve">      Prime mover</t>
  </si>
  <si>
    <t xml:space="preserve">      Trailer</t>
  </si>
  <si>
    <t xml:space="preserve">      Road roller</t>
  </si>
  <si>
    <r>
      <t xml:space="preserve">      Heavy motor car </t>
    </r>
    <r>
      <rPr>
        <vertAlign val="superscript"/>
        <sz val="12"/>
        <rFont val="Times New Roman"/>
        <family val="1"/>
      </rPr>
      <t/>
    </r>
  </si>
  <si>
    <t xml:space="preserve">  Table 1.1 - Vehicles¹ registered in 2020</t>
  </si>
  <si>
    <t>No.  of vehicles at 31.12.20</t>
  </si>
  <si>
    <t>Net change 2020</t>
  </si>
  <si>
    <t xml:space="preserve"> Table  1.2   -   Vehicles¹ registered , 2011 - 2020</t>
  </si>
  <si>
    <r>
      <t xml:space="preserve"> </t>
    </r>
    <r>
      <rPr>
        <sz val="9"/>
        <rFont val="Times New Roman"/>
        <family val="1"/>
      </rPr>
      <t xml:space="preserve">  </t>
    </r>
    <r>
      <rPr>
        <vertAlign val="superscript"/>
        <sz val="8"/>
        <rFont val="Times New Roman"/>
        <family val="1"/>
      </rPr>
      <t>1</t>
    </r>
    <r>
      <rPr>
        <sz val="9"/>
        <rFont val="Times New Roman"/>
        <family val="1"/>
      </rPr>
      <t xml:space="preserve"> New category of vehicle defined in Road Traffic Act as amended by Act No. 27 </t>
    </r>
    <r>
      <rPr>
        <sz val="11"/>
        <rFont val="Times New Roman"/>
        <family val="1"/>
      </rPr>
      <t>of 2012.</t>
    </r>
  </si>
  <si>
    <t xml:space="preserve">      Note: Prior to the year 2013 'Double cab pickup' was included in 'Dual purpose vehicle'</t>
  </si>
  <si>
    <t>Table 1.3 - Age composition of cars, dual purpose vehicles and double cab pickup ¹ , 2019 - 2020</t>
  </si>
  <si>
    <t>Table 1.4  - Age composition of operational bus fleet ¹, 2019 - 2020</t>
  </si>
  <si>
    <r>
      <t xml:space="preserve">2019 </t>
    </r>
    <r>
      <rPr>
        <b/>
        <vertAlign val="superscript"/>
        <sz val="12"/>
        <rFont val="Times New Roman"/>
        <family val="1"/>
      </rPr>
      <t>3</t>
    </r>
  </si>
  <si>
    <t xml:space="preserve">      Change</t>
  </si>
  <si>
    <t xml:space="preserve">    %</t>
  </si>
  <si>
    <t>1. Road traffic accidents</t>
  </si>
  <si>
    <t xml:space="preserve">            Number of accidents causing casualties</t>
  </si>
  <si>
    <r>
      <t xml:space="preserve">                  Fatal accident</t>
    </r>
    <r>
      <rPr>
        <vertAlign val="superscript"/>
        <sz val="10"/>
        <rFont val="Times New Roman"/>
        <family val="1"/>
      </rPr>
      <t>2</t>
    </r>
  </si>
  <si>
    <t xml:space="preserve">                  Serious injury accident</t>
  </si>
  <si>
    <t>n.a</t>
  </si>
  <si>
    <t xml:space="preserve">                  Slight injury accident</t>
  </si>
  <si>
    <t xml:space="preserve">            Non injury accident</t>
  </si>
  <si>
    <t xml:space="preserve">  </t>
  </si>
  <si>
    <t xml:space="preserve">            Rate per 100,000 population </t>
  </si>
  <si>
    <t xml:space="preserve">            Rate per 1,000 registered motor vehicles </t>
  </si>
  <si>
    <t>2.  Vehicles involved in road accidents</t>
  </si>
  <si>
    <t xml:space="preserve">          of which</t>
  </si>
  <si>
    <t xml:space="preserve">          Motor Vehicles</t>
  </si>
  <si>
    <t xml:space="preserve">            Number of motor vehicles involved in accidents</t>
  </si>
  <si>
    <t xml:space="preserve">            causing casualties</t>
  </si>
  <si>
    <t>3. Casualties</t>
  </si>
  <si>
    <r>
      <t xml:space="preserve">            Fatal </t>
    </r>
    <r>
      <rPr>
        <i/>
        <vertAlign val="superscript"/>
        <sz val="12"/>
        <rFont val="Times New Roman"/>
        <family val="1"/>
      </rPr>
      <t>2</t>
    </r>
  </si>
  <si>
    <t xml:space="preserve">            Seriously injured</t>
  </si>
  <si>
    <t xml:space="preserve">            Slightly injured</t>
  </si>
  <si>
    <t>¹ Exclude accidents involving bicycles only or bicycle and pedestrian</t>
  </si>
  <si>
    <r>
      <t>2</t>
    </r>
    <r>
      <rPr>
        <sz val="9"/>
        <rFont val="Times New Roman"/>
        <family val="1"/>
      </rPr>
      <t xml:space="preserve"> Based on  definition of fatal accidents where death occurred within 30 days.</t>
    </r>
  </si>
  <si>
    <t>n.a: not available</t>
  </si>
  <si>
    <t xml:space="preserve">  Napp : Not applicable</t>
  </si>
  <si>
    <t>Vehicles</t>
  </si>
  <si>
    <t>accidents</t>
  </si>
  <si>
    <t>1.  Road traffic accidents :</t>
  </si>
  <si>
    <t xml:space="preserve">Rate per 100,000 </t>
  </si>
  <si>
    <t xml:space="preserve">    population</t>
  </si>
  <si>
    <t xml:space="preserve">Rate per 1,000 registered </t>
  </si>
  <si>
    <t xml:space="preserve">    motor vehicles</t>
  </si>
  <si>
    <t>2.  Motor vehicle involved :</t>
  </si>
  <si>
    <t xml:space="preserve">Number </t>
  </si>
  <si>
    <t>Rate per 1,000 registered  motor vehicles</t>
  </si>
  <si>
    <t xml:space="preserve">   </t>
  </si>
  <si>
    <t>3.  Casualties :</t>
  </si>
  <si>
    <t>Total number of casualties</t>
  </si>
  <si>
    <t xml:space="preserve">      of which</t>
  </si>
  <si>
    <t xml:space="preserve">      Fatal</t>
  </si>
  <si>
    <t xml:space="preserve">      Seriously  injured</t>
  </si>
  <si>
    <t xml:space="preserve">      Slightly injured</t>
  </si>
  <si>
    <t>4. Fatality :</t>
  </si>
  <si>
    <t>Rate per 100,000 population</t>
  </si>
  <si>
    <t xml:space="preserve">    motor vehicles </t>
  </si>
  <si>
    <r>
      <t xml:space="preserve">Fatality index </t>
    </r>
    <r>
      <rPr>
        <vertAlign val="superscript"/>
        <sz val="10"/>
        <rFont val="Times New Roman"/>
        <family val="1"/>
      </rPr>
      <t>2</t>
    </r>
  </si>
  <si>
    <t xml:space="preserve"> ¹  Exclude accidents involving bicycles only or bicycle and pedestrian. </t>
  </si>
  <si>
    <r>
      <t xml:space="preserve">  2  </t>
    </r>
    <r>
      <rPr>
        <sz val="10"/>
        <rFont val="Times New Roman"/>
        <family val="1"/>
      </rPr>
      <t>Fatality index is the number of fatalities per 100 casualties.</t>
    </r>
  </si>
  <si>
    <r>
      <t xml:space="preserve"> 3</t>
    </r>
    <r>
      <rPr>
        <sz val="10"/>
        <rFont val="Times New Roman"/>
        <family val="1"/>
      </rPr>
      <t xml:space="preserve"> Provisional</t>
    </r>
  </si>
  <si>
    <t xml:space="preserve">            Category of road users</t>
  </si>
  <si>
    <t>Cyclists</t>
  </si>
  <si>
    <t>Drivers of four wheeled vehicles</t>
  </si>
  <si>
    <t>Passengers of four wheeled vehicles</t>
  </si>
  <si>
    <t>Pedestrians</t>
  </si>
  <si>
    <t>Riders / pillion riders of auto/motor cycles</t>
  </si>
  <si>
    <t xml:space="preserve">  Age - group (years)</t>
  </si>
  <si>
    <t>Under 5</t>
  </si>
  <si>
    <t xml:space="preserve"> 5 - 14</t>
  </si>
  <si>
    <t xml:space="preserve"> 15 - 29 </t>
  </si>
  <si>
    <t xml:space="preserve"> 30 - 44 </t>
  </si>
  <si>
    <t xml:space="preserve"> 45 - 59 </t>
  </si>
  <si>
    <t xml:space="preserve"> 60 - 69 </t>
  </si>
  <si>
    <t xml:space="preserve"> Over 69 </t>
  </si>
  <si>
    <t xml:space="preserve"> All ages</t>
  </si>
  <si>
    <r>
      <t xml:space="preserve"> Table 2.1 -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>, 2019 - 2020</t>
    </r>
  </si>
  <si>
    <t xml:space="preserve">n.a </t>
  </si>
  <si>
    <r>
      <t>2019</t>
    </r>
    <r>
      <rPr>
        <b/>
        <vertAlign val="superscript"/>
        <sz val="12"/>
        <rFont val="Times New Roman"/>
        <family val="1"/>
      </rPr>
      <t xml:space="preserve"> 3</t>
    </r>
  </si>
  <si>
    <r>
      <t xml:space="preserve"> 3</t>
    </r>
    <r>
      <rPr>
        <sz val="10"/>
        <rFont val="Times New Roman"/>
        <family val="1"/>
      </rPr>
      <t xml:space="preserve"> Revised</t>
    </r>
  </si>
  <si>
    <r>
      <t xml:space="preserve">2020 </t>
    </r>
    <r>
      <rPr>
        <b/>
        <vertAlign val="superscript"/>
        <sz val="12"/>
        <rFont val="Times New Roman"/>
        <family val="1"/>
      </rPr>
      <t>4</t>
    </r>
  </si>
  <si>
    <t>Table 2.3 - Number of fatalities by category of road users and age-group, 2020</t>
  </si>
  <si>
    <r>
      <t xml:space="preserve"> Table 2.2 - 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 xml:space="preserve"> and casualties, 2011 - 2020</t>
    </r>
  </si>
</sst>
</file>

<file path=xl/styles.xml><?xml version="1.0" encoding="utf-8"?>
<styleSheet xmlns="http://schemas.openxmlformats.org/spreadsheetml/2006/main">
  <numFmts count="17">
    <numFmt numFmtId="164" formatCode="#,##0\ \ \ \ \ "/>
    <numFmt numFmtId="165" formatCode="#,##0\ \ \ \ \ \ \ "/>
    <numFmt numFmtId="166" formatCode="\ #,##0\ \ \ \ \ \ "/>
    <numFmt numFmtId="167" formatCode="#,##0\ "/>
    <numFmt numFmtId="168" formatCode="#,##0\ \ \ \ \ \ \ \ "/>
    <numFmt numFmtId="169" formatCode="0.0"/>
    <numFmt numFmtId="170" formatCode="#,##0.0_);\(#,##0.0\)"/>
    <numFmt numFmtId="171" formatCode="#,##0\ \ \ \ \ \ "/>
    <numFmt numFmtId="172" formatCode="\(#,##0\)"/>
    <numFmt numFmtId="173" formatCode="\ \+\ #,##0"/>
    <numFmt numFmtId="174" formatCode="#,##0.0\ "/>
    <numFmt numFmtId="175" formatCode="\ #,##0"/>
    <numFmt numFmtId="176" formatCode="#,##0.0"/>
    <numFmt numFmtId="177" formatCode="0.0000"/>
    <numFmt numFmtId="178" formatCode="#,##0.000"/>
    <numFmt numFmtId="179" formatCode="#,##0.0\ \ "/>
    <numFmt numFmtId="180" formatCode="0\ \ "/>
  </numFmts>
  <fonts count="36">
    <font>
      <sz val="10"/>
      <name val="Arial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13"/>
      <name val="MS Sans Serif"/>
      <family val="2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b/>
      <sz val="9.5"/>
      <name val="MS Sans Serif"/>
      <family val="2"/>
    </font>
    <font>
      <b/>
      <sz val="14"/>
      <name val="MS Sans Serif"/>
      <family val="2"/>
    </font>
    <font>
      <u/>
      <sz val="8"/>
      <name val="MS Serif"/>
      <family val="1"/>
    </font>
    <font>
      <u/>
      <sz val="10"/>
      <name val="MS Serif"/>
      <family val="1"/>
    </font>
    <font>
      <sz val="11"/>
      <name val="Times New Roman"/>
      <family val="1"/>
    </font>
    <font>
      <b/>
      <sz val="13.2"/>
      <name val="Times New Roman"/>
      <family val="1"/>
    </font>
    <font>
      <b/>
      <sz val="10"/>
      <name val="Symbol"/>
      <family val="1"/>
      <charset val="2"/>
    </font>
    <font>
      <vertAlign val="superscript"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vertAlign val="superscript"/>
      <sz val="12"/>
      <name val="Times New Roman"/>
      <family val="1"/>
    </font>
    <font>
      <sz val="8.5"/>
      <name val="Times New Roman"/>
      <family val="1"/>
    </font>
    <font>
      <sz val="8"/>
      <name val="MS Sans Serif"/>
      <family val="2"/>
    </font>
    <font>
      <b/>
      <u/>
      <sz val="12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7"/>
      <name val="MS Sans Serif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70">
    <xf numFmtId="0" fontId="0" fillId="0" borderId="0" xfId="0"/>
    <xf numFmtId="0" fontId="1" fillId="0" borderId="1" xfId="0" applyFont="1" applyBorder="1" applyAlignment="1">
      <alignment horizontal="centerContinuous" vertical="center"/>
    </xf>
    <xf numFmtId="0" fontId="1" fillId="0" borderId="0" xfId="0" applyFont="1" applyBorder="1"/>
    <xf numFmtId="0" fontId="3" fillId="0" borderId="0" xfId="0" applyFont="1" applyBorder="1"/>
    <xf numFmtId="0" fontId="7" fillId="0" borderId="0" xfId="0" applyFont="1"/>
    <xf numFmtId="0" fontId="1" fillId="0" borderId="2" xfId="0" applyFont="1" applyBorder="1" applyAlignment="1">
      <alignment horizontal="centerContinuous" vertical="center"/>
    </xf>
    <xf numFmtId="0" fontId="0" fillId="0" borderId="0" xfId="0" applyAlignment="1"/>
    <xf numFmtId="0" fontId="3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Continuous" vertical="center" wrapText="1"/>
    </xf>
    <xf numFmtId="37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5" xfId="0" applyNumberFormat="1" applyFont="1" applyBorder="1" applyAlignment="1">
      <alignment vertical="center"/>
    </xf>
    <xf numFmtId="166" fontId="4" fillId="0" borderId="6" xfId="0" applyNumberFormat="1" applyFont="1" applyBorder="1" applyAlignment="1">
      <alignment vertical="center"/>
    </xf>
    <xf numFmtId="37" fontId="3" fillId="0" borderId="0" xfId="0" applyNumberFormat="1" applyFont="1" applyBorder="1"/>
    <xf numFmtId="164" fontId="4" fillId="0" borderId="4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66" fontId="1" fillId="0" borderId="2" xfId="0" applyNumberFormat="1" applyFont="1" applyBorder="1" applyAlignment="1">
      <alignment vertical="center"/>
    </xf>
    <xf numFmtId="0" fontId="6" fillId="0" borderId="0" xfId="0" applyFont="1" applyAlignment="1"/>
    <xf numFmtId="37" fontId="1" fillId="0" borderId="0" xfId="0" applyNumberFormat="1" applyFont="1" applyBorder="1" applyAlignment="1">
      <alignment vertical="center"/>
    </xf>
    <xf numFmtId="164" fontId="0" fillId="0" borderId="0" xfId="0" applyNumberFormat="1"/>
    <xf numFmtId="0" fontId="6" fillId="0" borderId="0" xfId="3"/>
    <xf numFmtId="3" fontId="6" fillId="0" borderId="0" xfId="3" applyNumberFormat="1"/>
    <xf numFmtId="0" fontId="1" fillId="0" borderId="1" xfId="3" applyFont="1" applyBorder="1" applyAlignment="1">
      <alignment vertical="center"/>
    </xf>
    <xf numFmtId="0" fontId="1" fillId="0" borderId="7" xfId="3" applyFont="1" applyBorder="1" applyAlignment="1">
      <alignment horizontal="center" vertical="center"/>
    </xf>
    <xf numFmtId="0" fontId="1" fillId="0" borderId="2" xfId="3" applyFont="1" applyBorder="1" applyAlignment="1">
      <alignment horizontal="center" vertical="center"/>
    </xf>
    <xf numFmtId="1" fontId="8" fillId="0" borderId="0" xfId="3" applyNumberFormat="1" applyFont="1" applyAlignment="1">
      <alignment horizontal="centerContinuous" vertical="center" wrapText="1"/>
    </xf>
    <xf numFmtId="0" fontId="9" fillId="0" borderId="0" xfId="3" applyFont="1" applyAlignment="1">
      <alignment vertical="center"/>
    </xf>
    <xf numFmtId="0" fontId="9" fillId="0" borderId="0" xfId="3" applyFont="1" applyBorder="1" applyAlignment="1">
      <alignment vertical="center"/>
    </xf>
    <xf numFmtId="0" fontId="4" fillId="0" borderId="4" xfId="3" applyFont="1" applyBorder="1"/>
    <xf numFmtId="0" fontId="6" fillId="0" borderId="0" xfId="3" applyBorder="1"/>
    <xf numFmtId="167" fontId="1" fillId="0" borderId="7" xfId="3" applyNumberFormat="1" applyFont="1" applyBorder="1" applyAlignment="1">
      <alignment vertical="center"/>
    </xf>
    <xf numFmtId="167" fontId="1" fillId="0" borderId="2" xfId="3" applyNumberFormat="1" applyFont="1" applyBorder="1" applyAlignment="1">
      <alignment vertical="center"/>
    </xf>
    <xf numFmtId="37" fontId="16" fillId="0" borderId="0" xfId="3" applyNumberFormat="1" applyFont="1" applyAlignment="1">
      <alignment vertical="center"/>
    </xf>
    <xf numFmtId="0" fontId="5" fillId="0" borderId="0" xfId="1" applyFont="1" applyAlignment="1">
      <alignment horizontal="left" vertical="center"/>
    </xf>
    <xf numFmtId="0" fontId="17" fillId="0" borderId="0" xfId="1" applyFont="1" applyAlignment="1">
      <alignment horizontal="centerContinuous" vertical="center"/>
    </xf>
    <xf numFmtId="0" fontId="6" fillId="0" borderId="0" xfId="1"/>
    <xf numFmtId="0" fontId="18" fillId="0" borderId="0" xfId="1" applyFont="1" applyAlignment="1">
      <alignment vertical="center"/>
    </xf>
    <xf numFmtId="0" fontId="19" fillId="0" borderId="0" xfId="1" applyFont="1" applyAlignment="1">
      <alignment horizontal="right" vertical="center"/>
    </xf>
    <xf numFmtId="0" fontId="6" fillId="0" borderId="0" xfId="1" applyBorder="1"/>
    <xf numFmtId="0" fontId="20" fillId="0" borderId="0" xfId="1" applyFont="1" applyBorder="1"/>
    <xf numFmtId="0" fontId="8" fillId="0" borderId="0" xfId="2" applyFont="1" applyAlignment="1">
      <alignment horizontal="centerContinuous" vertical="center"/>
    </xf>
    <xf numFmtId="0" fontId="6" fillId="0" borderId="0" xfId="2"/>
    <xf numFmtId="0" fontId="1" fillId="0" borderId="8" xfId="2" applyFont="1" applyBorder="1" applyAlignment="1">
      <alignment horizontal="centerContinuous" vertical="center"/>
    </xf>
    <xf numFmtId="0" fontId="1" fillId="0" borderId="7" xfId="2" applyFont="1" applyBorder="1" applyAlignment="1">
      <alignment horizontal="centerContinuous" vertical="center"/>
    </xf>
    <xf numFmtId="0" fontId="1" fillId="0" borderId="2" xfId="2" applyFont="1" applyBorder="1" applyAlignment="1">
      <alignment horizontal="centerContinuous" vertical="center"/>
    </xf>
    <xf numFmtId="0" fontId="1" fillId="0" borderId="9" xfId="2" applyFont="1" applyBorder="1" applyAlignment="1">
      <alignment horizontal="centerContinuous" vertical="center"/>
    </xf>
    <xf numFmtId="0" fontId="22" fillId="0" borderId="8" xfId="2" applyFont="1" applyBorder="1" applyAlignment="1">
      <alignment horizontal="centerContinuous" vertical="center"/>
    </xf>
    <xf numFmtId="168" fontId="4" fillId="0" borderId="0" xfId="2" applyNumberFormat="1" applyFont="1" applyBorder="1" applyAlignment="1">
      <alignment vertical="center"/>
    </xf>
    <xf numFmtId="0" fontId="22" fillId="0" borderId="4" xfId="2" applyFont="1" applyBorder="1" applyAlignment="1">
      <alignment horizontal="centerContinuous" vertical="center"/>
    </xf>
    <xf numFmtId="0" fontId="1" fillId="0" borderId="4" xfId="2" applyFont="1" applyBorder="1" applyAlignment="1">
      <alignment horizontal="centerContinuous" vertical="center"/>
    </xf>
    <xf numFmtId="0" fontId="1" fillId="0" borderId="1" xfId="2" applyFont="1" applyBorder="1" applyAlignment="1">
      <alignment horizontal="centerContinuous" vertical="center"/>
    </xf>
    <xf numFmtId="168" fontId="1" fillId="0" borderId="2" xfId="2" applyNumberFormat="1" applyFont="1" applyBorder="1" applyAlignment="1">
      <alignment vertical="center"/>
    </xf>
    <xf numFmtId="1" fontId="6" fillId="0" borderId="0" xfId="2" applyNumberFormat="1"/>
    <xf numFmtId="0" fontId="10" fillId="0" borderId="0" xfId="2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" fillId="0" borderId="8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37" fontId="1" fillId="0" borderId="1" xfId="0" applyNumberFormat="1" applyFont="1" applyBorder="1" applyAlignment="1">
      <alignment horizontal="center" vertical="center"/>
    </xf>
    <xf numFmtId="170" fontId="4" fillId="0" borderId="4" xfId="0" applyNumberFormat="1" applyFont="1" applyBorder="1" applyAlignment="1">
      <alignment horizontal="centerContinuous" vertical="center"/>
    </xf>
    <xf numFmtId="171" fontId="4" fillId="0" borderId="0" xfId="0" applyNumberFormat="1" applyFont="1" applyBorder="1" applyAlignment="1">
      <alignment vertical="center"/>
    </xf>
    <xf numFmtId="171" fontId="4" fillId="0" borderId="11" xfId="0" applyNumberFormat="1" applyFont="1" applyBorder="1" applyAlignment="1">
      <alignment vertical="center"/>
    </xf>
    <xf numFmtId="170" fontId="1" fillId="0" borderId="2" xfId="0" applyNumberFormat="1" applyFont="1" applyBorder="1" applyAlignment="1">
      <alignment horizontal="centerContinuous" vertical="center"/>
    </xf>
    <xf numFmtId="171" fontId="1" fillId="0" borderId="2" xfId="0" applyNumberFormat="1" applyFont="1" applyBorder="1" applyAlignment="1">
      <alignment vertical="center"/>
    </xf>
    <xf numFmtId="0" fontId="20" fillId="0" borderId="0" xfId="0" applyFont="1"/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167" fontId="1" fillId="0" borderId="1" xfId="0" applyNumberFormat="1" applyFont="1" applyBorder="1" applyAlignment="1">
      <alignment horizontal="centerContinuous" vertical="center"/>
    </xf>
    <xf numFmtId="0" fontId="22" fillId="0" borderId="8" xfId="0" applyFont="1" applyBorder="1" applyAlignment="1">
      <alignment horizontal="centerContinuous" vertical="center"/>
    </xf>
    <xf numFmtId="0" fontId="22" fillId="0" borderId="4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164" fontId="4" fillId="0" borderId="8" xfId="0" applyNumberFormat="1" applyFont="1" applyBorder="1" applyAlignment="1">
      <alignment vertical="center"/>
    </xf>
    <xf numFmtId="37" fontId="4" fillId="0" borderId="8" xfId="0" applyNumberFormat="1" applyFont="1" applyBorder="1"/>
    <xf numFmtId="172" fontId="11" fillId="0" borderId="4" xfId="0" applyNumberFormat="1" applyFont="1" applyBorder="1" applyAlignment="1">
      <alignment vertical="center"/>
    </xf>
    <xf numFmtId="37" fontId="4" fillId="0" borderId="4" xfId="0" applyNumberFormat="1" applyFont="1" applyBorder="1"/>
    <xf numFmtId="0" fontId="15" fillId="0" borderId="0" xfId="0" applyFont="1"/>
    <xf numFmtId="169" fontId="0" fillId="0" borderId="0" xfId="0" applyNumberFormat="1"/>
    <xf numFmtId="37" fontId="4" fillId="0" borderId="6" xfId="0" applyNumberFormat="1" applyFont="1" applyBorder="1"/>
    <xf numFmtId="37" fontId="4" fillId="0" borderId="12" xfId="0" applyNumberFormat="1" applyFont="1" applyBorder="1"/>
    <xf numFmtId="170" fontId="0" fillId="0" borderId="0" xfId="0" applyNumberFormat="1"/>
    <xf numFmtId="37" fontId="4" fillId="0" borderId="0" xfId="0" applyNumberFormat="1" applyFont="1" applyBorder="1"/>
    <xf numFmtId="37" fontId="4" fillId="0" borderId="11" xfId="0" applyNumberFormat="1" applyFont="1" applyBorder="1"/>
    <xf numFmtId="176" fontId="0" fillId="0" borderId="0" xfId="0" applyNumberFormat="1"/>
    <xf numFmtId="164" fontId="1" fillId="0" borderId="3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right" vertical="center"/>
    </xf>
    <xf numFmtId="0" fontId="7" fillId="0" borderId="0" xfId="0" applyFont="1" applyBorder="1"/>
    <xf numFmtId="0" fontId="1" fillId="0" borderId="3" xfId="4" applyFont="1" applyBorder="1" applyAlignment="1">
      <alignment horizontal="center" vertical="center"/>
    </xf>
    <xf numFmtId="0" fontId="1" fillId="0" borderId="1" xfId="4" applyFont="1" applyBorder="1" applyAlignment="1">
      <alignment horizontal="centerContinuous" vertical="center"/>
    </xf>
    <xf numFmtId="0" fontId="4" fillId="0" borderId="5" xfId="4" applyFont="1" applyBorder="1"/>
    <xf numFmtId="0" fontId="11" fillId="0" borderId="4" xfId="4" applyFont="1" applyBorder="1" applyAlignment="1">
      <alignment vertical="center"/>
    </xf>
    <xf numFmtId="0" fontId="4" fillId="0" borderId="4" xfId="0" applyFont="1" applyBorder="1" applyAlignment="1"/>
    <xf numFmtId="0" fontId="1" fillId="0" borderId="3" xfId="4" applyFont="1" applyBorder="1" applyAlignment="1">
      <alignment vertical="center"/>
    </xf>
    <xf numFmtId="37" fontId="1" fillId="0" borderId="3" xfId="4" applyNumberFormat="1" applyFont="1" applyBorder="1" applyAlignment="1">
      <alignment vertical="center"/>
    </xf>
    <xf numFmtId="0" fontId="6" fillId="0" borderId="0" xfId="4" applyBorder="1"/>
    <xf numFmtId="37" fontId="6" fillId="0" borderId="0" xfId="4" applyNumberFormat="1" applyBorder="1"/>
    <xf numFmtId="0" fontId="6" fillId="0" borderId="0" xfId="4"/>
    <xf numFmtId="0" fontId="7" fillId="0" borderId="0" xfId="4" applyFont="1" applyBorder="1"/>
    <xf numFmtId="0" fontId="4" fillId="0" borderId="4" xfId="3" applyFont="1" applyBorder="1" applyAlignment="1">
      <alignment wrapText="1"/>
    </xf>
    <xf numFmtId="37" fontId="1" fillId="0" borderId="1" xfId="4" applyNumberFormat="1" applyFont="1" applyBorder="1" applyAlignment="1">
      <alignment vertical="center"/>
    </xf>
    <xf numFmtId="37" fontId="1" fillId="0" borderId="1" xfId="2" applyNumberFormat="1" applyFont="1" applyBorder="1" applyAlignment="1">
      <alignment horizontal="centerContinuous" vertical="center"/>
    </xf>
    <xf numFmtId="169" fontId="4" fillId="0" borderId="4" xfId="2" applyNumberFormat="1" applyFont="1" applyBorder="1" applyAlignment="1">
      <alignment horizontal="centerContinuous" vertical="center"/>
    </xf>
    <xf numFmtId="170" fontId="1" fillId="0" borderId="1" xfId="2" applyNumberFormat="1" applyFont="1" applyBorder="1" applyAlignment="1">
      <alignment horizontal="centerContinuous" vertical="center"/>
    </xf>
    <xf numFmtId="177" fontId="0" fillId="0" borderId="0" xfId="0" applyNumberFormat="1"/>
    <xf numFmtId="37" fontId="6" fillId="0" borderId="0" xfId="3" applyNumberFormat="1"/>
    <xf numFmtId="176" fontId="15" fillId="0" borderId="0" xfId="0" applyNumberFormat="1" applyFont="1"/>
    <xf numFmtId="164" fontId="15" fillId="0" borderId="0" xfId="0" applyNumberFormat="1" applyFont="1"/>
    <xf numFmtId="169" fontId="6" fillId="0" borderId="0" xfId="2" applyNumberFormat="1"/>
    <xf numFmtId="1" fontId="0" fillId="0" borderId="0" xfId="0" applyNumberFormat="1"/>
    <xf numFmtId="1" fontId="15" fillId="0" borderId="0" xfId="0" applyNumberFormat="1" applyFont="1"/>
    <xf numFmtId="37" fontId="6" fillId="0" borderId="0" xfId="1" applyNumberFormat="1" applyBorder="1"/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vertical="top"/>
    </xf>
    <xf numFmtId="169" fontId="6" fillId="0" borderId="0" xfId="1" applyNumberFormat="1" applyBorder="1"/>
    <xf numFmtId="164" fontId="34" fillId="0" borderId="5" xfId="0" applyNumberFormat="1" applyFont="1" applyBorder="1" applyAlignment="1">
      <alignment vertical="center"/>
    </xf>
    <xf numFmtId="165" fontId="34" fillId="0" borderId="5" xfId="0" applyNumberFormat="1" applyFont="1" applyBorder="1" applyAlignment="1">
      <alignment vertical="center"/>
    </xf>
    <xf numFmtId="37" fontId="24" fillId="0" borderId="0" xfId="0" applyNumberFormat="1" applyFont="1" applyAlignment="1">
      <alignment vertical="top"/>
    </xf>
    <xf numFmtId="178" fontId="0" fillId="0" borderId="0" xfId="0" applyNumberFormat="1"/>
    <xf numFmtId="37" fontId="4" fillId="0" borderId="0" xfId="0" applyNumberFormat="1" applyFont="1" applyBorder="1" applyAlignment="1">
      <alignment vertical="center"/>
    </xf>
    <xf numFmtId="37" fontId="4" fillId="0" borderId="6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1" fillId="0" borderId="0" xfId="0" applyFont="1"/>
    <xf numFmtId="0" fontId="3" fillId="0" borderId="13" xfId="0" applyFont="1" applyBorder="1"/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3" xfId="0" applyFont="1" applyBorder="1" applyAlignment="1">
      <alignment horizontal="centerContinuous" vertical="center"/>
    </xf>
    <xf numFmtId="0" fontId="3" fillId="0" borderId="5" xfId="0" applyFont="1" applyBorder="1"/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4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Continuous"/>
    </xf>
    <xf numFmtId="0" fontId="1" fillId="0" borderId="5" xfId="0" applyFont="1" applyBorder="1"/>
    <xf numFmtId="0" fontId="25" fillId="0" borderId="0" xfId="0" applyFont="1" applyBorder="1"/>
    <xf numFmtId="167" fontId="35" fillId="0" borderId="4" xfId="0" applyNumberFormat="1" applyFont="1" applyBorder="1" applyAlignment="1">
      <alignment horizontal="right"/>
    </xf>
    <xf numFmtId="0" fontId="25" fillId="0" borderId="5" xfId="0" applyFont="1" applyBorder="1"/>
    <xf numFmtId="167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167" fontId="4" fillId="0" borderId="4" xfId="0" applyNumberFormat="1" applyFont="1" applyBorder="1" applyAlignment="1">
      <alignment horizontal="right"/>
    </xf>
    <xf numFmtId="173" fontId="4" fillId="0" borderId="4" xfId="0" applyNumberFormat="1" applyFont="1" applyBorder="1" applyAlignment="1">
      <alignment horizontal="right"/>
    </xf>
    <xf numFmtId="175" fontId="1" fillId="0" borderId="4" xfId="0" applyNumberFormat="1" applyFont="1" applyBorder="1" applyAlignment="1">
      <alignment horizontal="right"/>
    </xf>
    <xf numFmtId="169" fontId="4" fillId="0" borderId="4" xfId="0" applyNumberFormat="1" applyFont="1" applyBorder="1" applyAlignment="1">
      <alignment horizontal="right"/>
    </xf>
    <xf numFmtId="0" fontId="11" fillId="0" borderId="5" xfId="0" applyFont="1" applyBorder="1"/>
    <xf numFmtId="0" fontId="11" fillId="0" borderId="4" xfId="0" applyNumberFormat="1" applyFont="1" applyBorder="1" applyAlignment="1">
      <alignment horizontal="right"/>
    </xf>
    <xf numFmtId="173" fontId="11" fillId="0" borderId="4" xfId="0" applyNumberFormat="1" applyFont="1" applyBorder="1" applyAlignment="1">
      <alignment horizontal="right"/>
    </xf>
    <xf numFmtId="176" fontId="11" fillId="0" borderId="4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quotePrefix="1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right"/>
    </xf>
    <xf numFmtId="176" fontId="26" fillId="0" borderId="4" xfId="0" applyNumberFormat="1" applyFont="1" applyBorder="1" applyAlignment="1">
      <alignment horizontal="right"/>
    </xf>
    <xf numFmtId="176" fontId="3" fillId="0" borderId="4" xfId="0" applyNumberFormat="1" applyFont="1" applyBorder="1" applyAlignment="1">
      <alignment horizontal="right"/>
    </xf>
    <xf numFmtId="0" fontId="11" fillId="0" borderId="0" xfId="0" applyFont="1" applyBorder="1"/>
    <xf numFmtId="167" fontId="11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0" fontId="0" fillId="0" borderId="4" xfId="0" applyBorder="1"/>
    <xf numFmtId="167" fontId="1" fillId="0" borderId="4" xfId="0" applyNumberFormat="1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3" fillId="0" borderId="16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9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28" fillId="0" borderId="0" xfId="0" applyFont="1"/>
    <xf numFmtId="0" fontId="13" fillId="0" borderId="0" xfId="0" applyFont="1"/>
    <xf numFmtId="0" fontId="3" fillId="0" borderId="0" xfId="0" applyFont="1" applyFill="1" applyBorder="1"/>
    <xf numFmtId="3" fontId="0" fillId="0" borderId="0" xfId="0" applyNumberFormat="1"/>
    <xf numFmtId="0" fontId="5" fillId="0" borderId="0" xfId="5" applyFont="1" applyAlignment="1">
      <alignment horizontal="left"/>
    </xf>
    <xf numFmtId="0" fontId="10" fillId="0" borderId="0" xfId="5" applyFont="1" applyAlignment="1">
      <alignment horizontal="centerContinuous"/>
    </xf>
    <xf numFmtId="0" fontId="6" fillId="0" borderId="0" xfId="5" applyFont="1"/>
    <xf numFmtId="0" fontId="8" fillId="0" borderId="0" xfId="5" applyFont="1" applyAlignment="1">
      <alignment horizontal="centerContinuous"/>
    </xf>
    <xf numFmtId="0" fontId="29" fillId="0" borderId="0" xfId="5" applyFont="1" applyAlignment="1">
      <alignment horizontal="centerContinuous"/>
    </xf>
    <xf numFmtId="0" fontId="6" fillId="0" borderId="0" xfId="5" applyAlignment="1">
      <alignment horizontal="centerContinuous"/>
    </xf>
    <xf numFmtId="0" fontId="6" fillId="0" borderId="0" xfId="5"/>
    <xf numFmtId="0" fontId="4" fillId="0" borderId="13" xfId="5" applyFont="1" applyBorder="1"/>
    <xf numFmtId="0" fontId="4" fillId="0" borderId="14" xfId="5" applyFont="1" applyBorder="1"/>
    <xf numFmtId="0" fontId="1" fillId="0" borderId="1" xfId="5" applyFont="1" applyFill="1" applyBorder="1" applyAlignment="1">
      <alignment horizontal="center"/>
    </xf>
    <xf numFmtId="0" fontId="30" fillId="0" borderId="0" xfId="5" applyFont="1" applyBorder="1" applyAlignment="1"/>
    <xf numFmtId="0" fontId="4" fillId="0" borderId="5" xfId="5" applyFont="1" applyBorder="1"/>
    <xf numFmtId="0" fontId="4" fillId="0" borderId="0" xfId="5" applyFont="1" applyBorder="1"/>
    <xf numFmtId="0" fontId="1" fillId="0" borderId="8" xfId="5" applyFont="1" applyFill="1" applyBorder="1"/>
    <xf numFmtId="0" fontId="6" fillId="0" borderId="0" xfId="5" applyBorder="1"/>
    <xf numFmtId="0" fontId="1" fillId="0" borderId="5" xfId="5" applyFont="1" applyBorder="1"/>
    <xf numFmtId="0" fontId="1" fillId="0" borderId="0" xfId="5" applyFont="1" applyBorder="1"/>
    <xf numFmtId="0" fontId="4" fillId="0" borderId="4" xfId="5" applyFont="1" applyFill="1" applyBorder="1"/>
    <xf numFmtId="167" fontId="4" fillId="0" borderId="4" xfId="5" applyNumberFormat="1" applyFont="1" applyFill="1" applyBorder="1" applyAlignment="1">
      <alignment horizontal="right"/>
    </xf>
    <xf numFmtId="0" fontId="31" fillId="0" borderId="0" xfId="5" applyFont="1" applyBorder="1"/>
    <xf numFmtId="0" fontId="6" fillId="0" borderId="0" xfId="5" applyFont="1" applyBorder="1"/>
    <xf numFmtId="0" fontId="4" fillId="0" borderId="0" xfId="5" applyFont="1" applyBorder="1" applyAlignment="1"/>
    <xf numFmtId="0" fontId="32" fillId="0" borderId="0" xfId="5" applyFont="1" applyBorder="1" applyAlignment="1"/>
    <xf numFmtId="0" fontId="6" fillId="0" borderId="0" xfId="5" applyAlignment="1">
      <alignment horizontal="center" vertical="top"/>
    </xf>
    <xf numFmtId="0" fontId="1" fillId="0" borderId="5" xfId="5" applyFont="1" applyBorder="1" applyAlignment="1">
      <alignment horizontal="left"/>
    </xf>
    <xf numFmtId="167" fontId="4" fillId="0" borderId="4" xfId="5" applyNumberFormat="1" applyFont="1" applyFill="1" applyBorder="1"/>
    <xf numFmtId="0" fontId="4" fillId="0" borderId="0" xfId="5" applyFont="1" applyBorder="1" applyAlignment="1">
      <alignment wrapText="1"/>
    </xf>
    <xf numFmtId="0" fontId="32" fillId="0" borderId="0" xfId="5" applyFont="1" applyBorder="1"/>
    <xf numFmtId="0" fontId="4" fillId="0" borderId="0" xfId="5" applyFont="1" applyBorder="1" applyAlignment="1">
      <alignment horizontal="left"/>
    </xf>
    <xf numFmtId="49" fontId="6" fillId="0" borderId="0" xfId="5" applyNumberFormat="1" applyFont="1"/>
    <xf numFmtId="0" fontId="11" fillId="0" borderId="0" xfId="5" applyFont="1" applyBorder="1"/>
    <xf numFmtId="167" fontId="11" fillId="0" borderId="4" xfId="5" applyNumberFormat="1" applyFont="1" applyFill="1" applyBorder="1" applyAlignment="1">
      <alignment horizontal="right"/>
    </xf>
    <xf numFmtId="49" fontId="6" fillId="0" borderId="0" xfId="5" applyNumberFormat="1"/>
    <xf numFmtId="3" fontId="4" fillId="0" borderId="4" xfId="5" applyNumberFormat="1" applyFont="1" applyFill="1" applyBorder="1"/>
    <xf numFmtId="0" fontId="1" fillId="0" borderId="5" xfId="5" applyFont="1" applyBorder="1" applyAlignment="1"/>
    <xf numFmtId="0" fontId="1" fillId="0" borderId="0" xfId="5" applyFont="1" applyBorder="1" applyAlignment="1"/>
    <xf numFmtId="179" fontId="4" fillId="0" borderId="4" xfId="5" applyNumberFormat="1" applyFont="1" applyFill="1" applyBorder="1" applyAlignment="1">
      <alignment horizontal="right"/>
    </xf>
    <xf numFmtId="179" fontId="34" fillId="0" borderId="4" xfId="5" applyNumberFormat="1" applyFont="1" applyFill="1" applyBorder="1" applyAlignment="1">
      <alignment horizontal="right"/>
    </xf>
    <xf numFmtId="0" fontId="1" fillId="0" borderId="16" xfId="5" applyFont="1" applyBorder="1" applyAlignment="1">
      <alignment vertical="top"/>
    </xf>
    <xf numFmtId="0" fontId="4" fillId="0" borderId="11" xfId="5" applyFont="1" applyBorder="1" applyAlignment="1">
      <alignment vertical="top"/>
    </xf>
    <xf numFmtId="179" fontId="4" fillId="0" borderId="9" xfId="5" applyNumberFormat="1" applyFont="1" applyFill="1" applyBorder="1" applyAlignment="1">
      <alignment horizontal="right" vertical="top"/>
    </xf>
    <xf numFmtId="179" fontId="34" fillId="0" borderId="9" xfId="5" applyNumberFormat="1" applyFont="1" applyFill="1" applyBorder="1" applyAlignment="1">
      <alignment horizontal="right" vertical="top"/>
    </xf>
    <xf numFmtId="3" fontId="6" fillId="0" borderId="0" xfId="5" applyNumberFormat="1" applyFont="1" applyBorder="1" applyAlignment="1">
      <alignment vertical="top"/>
    </xf>
    <xf numFmtId="0" fontId="6" fillId="0" borderId="0" xfId="5" applyAlignment="1">
      <alignment vertical="top"/>
    </xf>
    <xf numFmtId="0" fontId="3" fillId="0" borderId="0" xfId="5" applyFont="1"/>
    <xf numFmtId="0" fontId="7" fillId="0" borderId="0" xfId="5" applyFont="1"/>
    <xf numFmtId="0" fontId="29" fillId="0" borderId="0" xfId="5" applyFont="1"/>
    <xf numFmtId="0" fontId="14" fillId="0" borderId="0" xfId="5" applyFont="1"/>
    <xf numFmtId="0" fontId="33" fillId="0" borderId="0" xfId="5" applyFont="1"/>
    <xf numFmtId="0" fontId="5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35" fillId="0" borderId="8" xfId="0" applyFont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169" fontId="11" fillId="0" borderId="4" xfId="0" applyNumberFormat="1" applyFont="1" applyBorder="1" applyAlignment="1">
      <alignment horizontal="right"/>
    </xf>
    <xf numFmtId="174" fontId="11" fillId="0" borderId="4" xfId="0" applyNumberFormat="1" applyFont="1" applyBorder="1" applyAlignment="1">
      <alignment horizontal="right"/>
    </xf>
    <xf numFmtId="174" fontId="4" fillId="0" borderId="4" xfId="5" applyNumberFormat="1" applyFont="1" applyFill="1" applyBorder="1" applyAlignment="1">
      <alignment horizontal="right"/>
    </xf>
    <xf numFmtId="167" fontId="4" fillId="0" borderId="9" xfId="5" applyNumberFormat="1" applyFont="1" applyFill="1" applyBorder="1" applyAlignment="1">
      <alignment horizontal="right" vertical="center"/>
    </xf>
    <xf numFmtId="180" fontId="4" fillId="0" borderId="4" xfId="0" applyNumberFormat="1" applyFont="1" applyBorder="1" applyAlignment="1">
      <alignment horizontal="center" vertical="center"/>
    </xf>
    <xf numFmtId="180" fontId="1" fillId="0" borderId="4" xfId="0" applyNumberFormat="1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/>
    </xf>
    <xf numFmtId="0" fontId="26" fillId="0" borderId="4" xfId="0" applyNumberFormat="1" applyFont="1" applyBorder="1" applyAlignment="1">
      <alignment horizontal="right"/>
    </xf>
    <xf numFmtId="167" fontId="26" fillId="0" borderId="4" xfId="0" applyNumberFormat="1" applyFont="1" applyBorder="1" applyAlignment="1">
      <alignment horizontal="right"/>
    </xf>
    <xf numFmtId="169" fontId="26" fillId="0" borderId="4" xfId="0" applyNumberFormat="1" applyFont="1" applyBorder="1" applyAlignment="1">
      <alignment horizontal="right"/>
    </xf>
    <xf numFmtId="171" fontId="4" fillId="0" borderId="8" xfId="0" applyNumberFormat="1" applyFont="1" applyBorder="1" applyAlignment="1">
      <alignment horizontal="center" vertical="center"/>
    </xf>
    <xf numFmtId="170" fontId="4" fillId="0" borderId="8" xfId="0" applyNumberFormat="1" applyFont="1" applyBorder="1" applyAlignment="1">
      <alignment horizontal="center" vertical="center"/>
    </xf>
    <xf numFmtId="171" fontId="4" fillId="0" borderId="4" xfId="0" applyNumberFormat="1" applyFont="1" applyBorder="1" applyAlignment="1">
      <alignment horizontal="center" vertical="center"/>
    </xf>
    <xf numFmtId="171" fontId="4" fillId="0" borderId="9" xfId="0" applyNumberFormat="1" applyFont="1" applyBorder="1" applyAlignment="1">
      <alignment horizontal="center" vertical="center"/>
    </xf>
    <xf numFmtId="170" fontId="4" fillId="0" borderId="9" xfId="0" applyNumberFormat="1" applyFont="1" applyBorder="1" applyAlignment="1">
      <alignment horizontal="center" vertical="center"/>
    </xf>
    <xf numFmtId="171" fontId="1" fillId="0" borderId="2" xfId="0" applyNumberFormat="1" applyFont="1" applyBorder="1" applyAlignment="1">
      <alignment horizontal="center" vertical="center"/>
    </xf>
    <xf numFmtId="170" fontId="1" fillId="0" borderId="2" xfId="0" applyNumberFormat="1" applyFont="1" applyBorder="1" applyAlignment="1">
      <alignment horizontal="center" vertical="center"/>
    </xf>
    <xf numFmtId="0" fontId="4" fillId="0" borderId="11" xfId="2" applyFont="1" applyBorder="1" applyAlignment="1">
      <alignment horizontal="center"/>
    </xf>
    <xf numFmtId="0" fontId="21" fillId="0" borderId="0" xfId="2" applyFont="1" applyAlignment="1">
      <alignment horizontal="center" wrapText="1"/>
    </xf>
    <xf numFmtId="0" fontId="4" fillId="0" borderId="11" xfId="0" applyFont="1" applyBorder="1" applyAlignment="1">
      <alignment horizontal="right"/>
    </xf>
    <xf numFmtId="0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</cellXfs>
  <cellStyles count="6">
    <cellStyle name="Normal" xfId="0" builtinId="0"/>
    <cellStyle name="Normal_ind 1-2 march2008" xfId="1"/>
    <cellStyle name="Normal_ind 1-3 march2008" xfId="2"/>
    <cellStyle name="Normal_ind fig 1-1 march2008" xfId="3"/>
    <cellStyle name="Normal_TAB-1.2" xfId="4"/>
    <cellStyle name="Normal_TMUTAB2.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Fig. 1.1 - Stock of registered vehicles, 2011 - 2020
</a:t>
            </a:r>
          </a:p>
        </c:rich>
      </c:tx>
      <c:layout>
        <c:manualLayout>
          <c:xMode val="edge"/>
          <c:yMode val="edge"/>
          <c:x val="0.26096997690531182"/>
          <c:y val="2.916688538932633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9676674364896158E-2"/>
          <c:y val="0.24791717105544275"/>
          <c:w val="0.89491916859122356"/>
          <c:h val="0.65833467271865442"/>
        </c:manualLayout>
      </c:layout>
      <c:barChart>
        <c:barDir val="col"/>
        <c:grouping val="stacked"/>
        <c:ser>
          <c:idx val="0"/>
          <c:order val="0"/>
          <c:tx>
            <c:v>Car, dual purpose vehicle and double cab pickup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cat>
            <c:numRef>
              <c:f>'FIG1-1'!$X$4:$X$13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'FIG1-1'!$Y$4:$Y$13</c:f>
              <c:numCache>
                <c:formatCode>#,##0</c:formatCode>
                <c:ptCount val="10"/>
                <c:pt idx="0">
                  <c:v>185357</c:v>
                </c:pt>
                <c:pt idx="1">
                  <c:v>197849</c:v>
                </c:pt>
                <c:pt idx="2">
                  <c:v>211586</c:v>
                </c:pt>
                <c:pt idx="3">
                  <c:v>225522</c:v>
                </c:pt>
                <c:pt idx="4">
                  <c:v>240289</c:v>
                </c:pt>
                <c:pt idx="5">
                  <c:v>255199</c:v>
                </c:pt>
                <c:pt idx="6">
                  <c:v>272213</c:v>
                </c:pt>
                <c:pt idx="7">
                  <c:v>289676</c:v>
                </c:pt>
                <c:pt idx="8">
                  <c:v>307081</c:v>
                </c:pt>
                <c:pt idx="9">
                  <c:v>320064</c:v>
                </c:pt>
              </c:numCache>
            </c:numRef>
          </c:val>
        </c:ser>
        <c:ser>
          <c:idx val="1"/>
          <c:order val="1"/>
          <c:tx>
            <c:v>Motor/autocycle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cat>
            <c:numRef>
              <c:f>'FIG1-1'!$X$4:$X$13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'FIG1-1'!$Z$4:$Z$13</c:f>
              <c:numCache>
                <c:formatCode>#,##0</c:formatCode>
                <c:ptCount val="10"/>
                <c:pt idx="0">
                  <c:v>165706</c:v>
                </c:pt>
                <c:pt idx="1">
                  <c:v>173508</c:v>
                </c:pt>
                <c:pt idx="2">
                  <c:v>180785</c:v>
                </c:pt>
                <c:pt idx="3">
                  <c:v>187851</c:v>
                </c:pt>
                <c:pt idx="4">
                  <c:v>193688</c:v>
                </c:pt>
                <c:pt idx="5">
                  <c:v>199399</c:v>
                </c:pt>
                <c:pt idx="6">
                  <c:v>205493</c:v>
                </c:pt>
                <c:pt idx="7">
                  <c:v>211125</c:v>
                </c:pt>
                <c:pt idx="8">
                  <c:v>216863</c:v>
                </c:pt>
                <c:pt idx="9">
                  <c:v>221988</c:v>
                </c:pt>
              </c:numCache>
            </c:numRef>
          </c:val>
        </c:ser>
        <c:ser>
          <c:idx val="2"/>
          <c:order val="2"/>
          <c:tx>
            <c:v>Other</c:v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cat>
            <c:numRef>
              <c:f>'FIG1-1'!$X$4:$X$13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'FIG1-1'!$AA$4:$AA$13</c:f>
              <c:numCache>
                <c:formatCode>#,##0</c:formatCode>
                <c:ptCount val="10"/>
                <c:pt idx="0">
                  <c:v>49856</c:v>
                </c:pt>
                <c:pt idx="1">
                  <c:v>50569</c:v>
                </c:pt>
                <c:pt idx="2">
                  <c:v>51124</c:v>
                </c:pt>
                <c:pt idx="3">
                  <c:v>51679</c:v>
                </c:pt>
                <c:pt idx="4">
                  <c:v>52167</c:v>
                </c:pt>
                <c:pt idx="5">
                  <c:v>53078</c:v>
                </c:pt>
                <c:pt idx="6">
                  <c:v>54091</c:v>
                </c:pt>
                <c:pt idx="7">
                  <c:v>55200</c:v>
                </c:pt>
                <c:pt idx="8">
                  <c:v>56685</c:v>
                </c:pt>
                <c:pt idx="9">
                  <c:v>58001</c:v>
                </c:pt>
              </c:numCache>
            </c:numRef>
          </c:val>
        </c:ser>
        <c:gapWidth val="80"/>
        <c:overlap val="100"/>
        <c:axId val="67400832"/>
        <c:axId val="67475328"/>
      </c:barChart>
      <c:catAx>
        <c:axId val="67400832"/>
        <c:scaling>
          <c:orientation val="minMax"/>
        </c:scaling>
        <c:axPos val="b"/>
        <c:numFmt formatCode="General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7475328"/>
        <c:crosses val="autoZero"/>
        <c:lblAlgn val="ctr"/>
        <c:lblOffset val="100"/>
        <c:tickLblSkip val="1"/>
        <c:tickMarkSkip val="1"/>
      </c:catAx>
      <c:valAx>
        <c:axId val="67475328"/>
        <c:scaling>
          <c:orientation val="minMax"/>
          <c:max val="60000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7400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475750577367206"/>
          <c:y val="0.12500021872265965"/>
          <c:w val="0.63625866050808422"/>
          <c:h val="8.3333552055993007E-2"/>
        </c:manualLayout>
      </c:layout>
      <c:spPr>
        <a:ln w="25400">
          <a:solidFill>
            <a:srgbClr val="4F81BD"/>
          </a:solidFill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n-US"/>
        </a:p>
      </c:txPr>
    </c:legend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l="0.75000000000000078" r="0.75000000000000078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Fig. 1.2 -  Age composition of cars,dual purpose vehicles and double cab pickup
(as at 31st  December)</a:t>
            </a:r>
          </a:p>
        </c:rich>
      </c:tx>
      <c:layout>
        <c:manualLayout>
          <c:xMode val="edge"/>
          <c:yMode val="edge"/>
          <c:x val="0.1446209386281587"/>
          <c:y val="2.90102389078498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1119133574007243"/>
          <c:y val="0.16894212029226938"/>
          <c:w val="0.66787003610108486"/>
          <c:h val="0.70648523031312604"/>
        </c:manualLayout>
      </c:layout>
      <c:barChart>
        <c:barDir val="col"/>
        <c:grouping val="clustered"/>
        <c:ser>
          <c:idx val="0"/>
          <c:order val="0"/>
          <c:tx>
            <c:v>2019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Val val="1"/>
          </c:dLbls>
          <c:cat>
            <c:strRef>
              <c:f>'Tab1.3'!$A$5:$A$8</c:f>
              <c:strCache>
                <c:ptCount val="4"/>
                <c:pt idx="0">
                  <c:v>      &lt;  5</c:v>
                </c:pt>
                <c:pt idx="1">
                  <c:v>  5 &lt; 10</c:v>
                </c:pt>
                <c:pt idx="2">
                  <c:v>10 &lt; 15</c:v>
                </c:pt>
                <c:pt idx="3">
                  <c:v>     ³ 15</c:v>
                </c:pt>
              </c:strCache>
            </c:strRef>
          </c:cat>
          <c:val>
            <c:numRef>
              <c:f>'Tab1.3'!$B$5:$B$8</c:f>
              <c:numCache>
                <c:formatCode>#,##0\ \ \ \ \ \ \ \ </c:formatCode>
                <c:ptCount val="4"/>
                <c:pt idx="0">
                  <c:v>125938</c:v>
                </c:pt>
                <c:pt idx="1">
                  <c:v>93631</c:v>
                </c:pt>
                <c:pt idx="2">
                  <c:v>39075</c:v>
                </c:pt>
                <c:pt idx="3">
                  <c:v>48437</c:v>
                </c:pt>
              </c:numCache>
            </c:numRef>
          </c:val>
        </c:ser>
        <c:ser>
          <c:idx val="1"/>
          <c:order val="1"/>
          <c:tx>
            <c:v>2020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254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Val val="1"/>
          </c:dLbls>
          <c:cat>
            <c:strRef>
              <c:f>'Tab1.3'!$A$5:$A$8</c:f>
              <c:strCache>
                <c:ptCount val="4"/>
                <c:pt idx="0">
                  <c:v>      &lt;  5</c:v>
                </c:pt>
                <c:pt idx="1">
                  <c:v>  5 &lt; 10</c:v>
                </c:pt>
                <c:pt idx="2">
                  <c:v>10 &lt; 15</c:v>
                </c:pt>
                <c:pt idx="3">
                  <c:v>     ³ 15</c:v>
                </c:pt>
              </c:strCache>
            </c:strRef>
          </c:cat>
          <c:val>
            <c:numRef>
              <c:f>'Tab1.3'!$D$5:$D$8</c:f>
              <c:numCache>
                <c:formatCode>#,##0\ \ \ \ \ \ \ \ </c:formatCode>
                <c:ptCount val="4"/>
                <c:pt idx="0">
                  <c:v>127947</c:v>
                </c:pt>
                <c:pt idx="1">
                  <c:v>100859</c:v>
                </c:pt>
                <c:pt idx="2">
                  <c:v>42508</c:v>
                </c:pt>
                <c:pt idx="3">
                  <c:v>48750</c:v>
                </c:pt>
              </c:numCache>
            </c:numRef>
          </c:val>
        </c:ser>
        <c:gapWidth val="50"/>
        <c:axId val="90252800"/>
        <c:axId val="90271744"/>
      </c:barChart>
      <c:catAx>
        <c:axId val="90252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Age - group (years)</a:t>
                </a:r>
              </a:p>
            </c:rich>
          </c:tx>
          <c:layout>
            <c:manualLayout>
              <c:xMode val="edge"/>
              <c:yMode val="edge"/>
              <c:x val="0.42151757203634777"/>
              <c:y val="0.9283283616851645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Symbol"/>
                <a:ea typeface="Symbol"/>
                <a:cs typeface="Symbol"/>
              </a:defRPr>
            </a:pPr>
            <a:endParaRPr lang="en-US"/>
          </a:p>
        </c:txPr>
        <c:crossAx val="90271744"/>
        <c:crosses val="autoZero"/>
        <c:lblAlgn val="ctr"/>
        <c:lblOffset val="100"/>
        <c:tickLblSkip val="1"/>
        <c:tickMarkSkip val="1"/>
      </c:catAx>
      <c:valAx>
        <c:axId val="9027174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Number</a:t>
                </a:r>
              </a:p>
            </c:rich>
          </c:tx>
          <c:layout>
            <c:manualLayout>
              <c:xMode val="edge"/>
              <c:yMode val="edge"/>
              <c:x val="2.4691435231245909E-2"/>
              <c:y val="0.47269660405077352"/>
            </c:manualLayout>
          </c:layout>
          <c:spPr>
            <a:noFill/>
            <a:ln w="25400">
              <a:noFill/>
            </a:ln>
          </c:spPr>
        </c:title>
        <c:numFmt formatCode="#,##0\ \ \ \ \ \ \ \ 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252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8971119133574007"/>
          <c:y val="0.10068259385665529"/>
          <c:w val="8.8447653429602702E-2"/>
          <c:h val="8.191126279863486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l="0.75000000000000078" r="0.75000000000000078" t="1" header="0.5" footer="0.5"/>
    <c:pageSetup paperSize="9" orientation="portrait" horizontalDpi="300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Fig. 1.3 - Age composition of operational bus fleet vehicles, 2019                  (as at 31st December)</a:t>
            </a:r>
          </a:p>
        </c:rich>
      </c:tx>
      <c:layout>
        <c:manualLayout>
          <c:xMode val="edge"/>
          <c:yMode val="edge"/>
          <c:x val="0.16291183114305841"/>
          <c:y val="2.877697841726623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860644072439243"/>
          <c:y val="0.17805771032777226"/>
          <c:w val="0.63937336619168372"/>
          <c:h val="0.6582739593935838"/>
        </c:manualLayout>
      </c:layout>
      <c:barChart>
        <c:barDir val="col"/>
        <c:grouping val="clustered"/>
        <c:ser>
          <c:idx val="0"/>
          <c:order val="0"/>
          <c:tx>
            <c:v>2019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Val val="1"/>
          </c:dLbls>
          <c:cat>
            <c:strRef>
              <c:f>'tab 1.4'!$A$5:$A$8</c:f>
              <c:strCache>
                <c:ptCount val="4"/>
                <c:pt idx="0">
                  <c:v>      &lt;  5</c:v>
                </c:pt>
                <c:pt idx="1">
                  <c:v>  5 &lt; 10</c:v>
                </c:pt>
                <c:pt idx="2">
                  <c:v>10 &lt; 15</c:v>
                </c:pt>
                <c:pt idx="3">
                  <c:v>15 &lt; 20</c:v>
                </c:pt>
              </c:strCache>
            </c:strRef>
          </c:cat>
          <c:val>
            <c:numRef>
              <c:f>'tab 1.4'!$B$5:$B$8</c:f>
              <c:numCache>
                <c:formatCode>#,##0\ \ \ \ \ \ </c:formatCode>
                <c:ptCount val="4"/>
                <c:pt idx="0">
                  <c:v>436</c:v>
                </c:pt>
                <c:pt idx="1">
                  <c:v>656</c:v>
                </c:pt>
                <c:pt idx="2">
                  <c:v>679</c:v>
                </c:pt>
                <c:pt idx="3">
                  <c:v>258</c:v>
                </c:pt>
              </c:numCache>
            </c:numRef>
          </c:val>
        </c:ser>
        <c:ser>
          <c:idx val="1"/>
          <c:order val="1"/>
          <c:tx>
            <c:v>2020</c:v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cat>
            <c:strRef>
              <c:f>'tab 1.4'!$A$5:$A$8</c:f>
              <c:strCache>
                <c:ptCount val="4"/>
                <c:pt idx="0">
                  <c:v>      &lt;  5</c:v>
                </c:pt>
                <c:pt idx="1">
                  <c:v>  5 &lt; 10</c:v>
                </c:pt>
                <c:pt idx="2">
                  <c:v>10 &lt; 15</c:v>
                </c:pt>
                <c:pt idx="3">
                  <c:v>15 &lt; 20</c:v>
                </c:pt>
              </c:strCache>
            </c:strRef>
          </c:cat>
          <c:val>
            <c:numRef>
              <c:f>'tab 1.4'!$D$5:$D$8</c:f>
              <c:numCache>
                <c:formatCode>#,##0\ \ \ \ \ \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axId val="97451392"/>
        <c:axId val="97490816"/>
      </c:barChart>
      <c:catAx>
        <c:axId val="974513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Age group (Years)</a:t>
                </a:r>
              </a:p>
            </c:rich>
          </c:tx>
          <c:layout>
            <c:manualLayout>
              <c:xMode val="edge"/>
              <c:yMode val="edge"/>
              <c:x val="0.40727939495367982"/>
              <c:y val="0.906475575445155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7490816"/>
        <c:crosses val="autoZero"/>
        <c:auto val="1"/>
        <c:lblAlgn val="ctr"/>
        <c:lblOffset val="100"/>
        <c:tickLblSkip val="1"/>
        <c:tickMarkSkip val="1"/>
      </c:catAx>
      <c:valAx>
        <c:axId val="9749081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Number</a:t>
                </a:r>
              </a:p>
            </c:rich>
          </c:tx>
          <c:layout>
            <c:manualLayout>
              <c:xMode val="edge"/>
              <c:yMode val="edge"/>
              <c:x val="3.9861358793565442E-2"/>
              <c:y val="0.45683491002473608"/>
            </c:manualLayout>
          </c:layout>
          <c:spPr>
            <a:noFill/>
            <a:ln w="25400">
              <a:noFill/>
            </a:ln>
          </c:spPr>
        </c:title>
        <c:numFmt formatCode="#,##0\ \ \ \ \ \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7451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Fig. 2.1 (a) - Vehicles registered, 2011 - 2020</a:t>
            </a:r>
          </a:p>
        </c:rich>
      </c:tx>
      <c:layout>
        <c:manualLayout>
          <c:xMode val="edge"/>
          <c:yMode val="edge"/>
          <c:x val="0.25569195269155237"/>
          <c:y val="3.06603773584906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688281325492322"/>
          <c:y val="0.15330206333613941"/>
          <c:w val="0.80035094710395949"/>
          <c:h val="0.67217058539691898"/>
        </c:manualLayout>
      </c:layout>
      <c:barChart>
        <c:barDir val="col"/>
        <c:grouping val="clustered"/>
        <c:ser>
          <c:idx val="0"/>
          <c:order val="0"/>
          <c:tx>
            <c:strRef>
              <c:f>'Fig2.1'!$AC$4</c:f>
              <c:strCache>
                <c:ptCount val="1"/>
                <c:pt idx="0">
                  <c:v>Vehicles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numRef>
              <c:f>'Fig2.1'!$AB$5:$AB$14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'Fig2.1'!$AC$5:$AC$14</c:f>
              <c:numCache>
                <c:formatCode>#,##0</c:formatCode>
                <c:ptCount val="10"/>
                <c:pt idx="0">
                  <c:v>400919</c:v>
                </c:pt>
                <c:pt idx="1">
                  <c:v>421926</c:v>
                </c:pt>
                <c:pt idx="2">
                  <c:v>443495</c:v>
                </c:pt>
                <c:pt idx="3">
                  <c:v>465052</c:v>
                </c:pt>
                <c:pt idx="4">
                  <c:v>486144</c:v>
                </c:pt>
                <c:pt idx="5">
                  <c:v>507676</c:v>
                </c:pt>
                <c:pt idx="6">
                  <c:v>531797</c:v>
                </c:pt>
                <c:pt idx="7">
                  <c:v>556001</c:v>
                </c:pt>
                <c:pt idx="8">
                  <c:v>580629</c:v>
                </c:pt>
                <c:pt idx="9">
                  <c:v>600053</c:v>
                </c:pt>
              </c:numCache>
            </c:numRef>
          </c:val>
        </c:ser>
        <c:axId val="131125632"/>
        <c:axId val="131127552"/>
      </c:barChart>
      <c:catAx>
        <c:axId val="1311256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986026265105697"/>
              <c:y val="0.89622740553657265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1127552"/>
        <c:crosses val="autoZero"/>
        <c:auto val="1"/>
        <c:lblAlgn val="ctr"/>
        <c:lblOffset val="100"/>
        <c:tickLblSkip val="1"/>
        <c:tickMarkSkip val="1"/>
      </c:catAx>
      <c:valAx>
        <c:axId val="131127552"/>
        <c:scaling>
          <c:orientation val="minMax"/>
          <c:max val="70000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 of vehicles</a:t>
                </a:r>
              </a:p>
            </c:rich>
          </c:tx>
          <c:layout>
            <c:manualLayout>
              <c:xMode val="edge"/>
              <c:yMode val="edge"/>
              <c:x val="1.9264448336252217E-2"/>
              <c:y val="0.3632080423909275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1125632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Fig. 2.1 (b) -  Road accidents, 2011 - 2020</a:t>
            </a:r>
          </a:p>
        </c:rich>
      </c:tx>
      <c:layout>
        <c:manualLayout>
          <c:xMode val="edge"/>
          <c:yMode val="edge"/>
          <c:x val="0.27368476308882511"/>
          <c:y val="3.04449648711944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26318404465469"/>
          <c:y val="0.15456692148039752"/>
          <c:w val="0.82280842723483372"/>
          <c:h val="0.68852537750358911"/>
        </c:manualLayout>
      </c:layout>
      <c:barChart>
        <c:barDir val="col"/>
        <c:grouping val="clustered"/>
        <c:ser>
          <c:idx val="0"/>
          <c:order val="0"/>
          <c:tx>
            <c:strRef>
              <c:f>'Fig2.1'!$AF$4</c:f>
              <c:strCache>
                <c:ptCount val="1"/>
                <c:pt idx="0">
                  <c:v>accidents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numRef>
              <c:f>'Fig2.1'!$AE$5:$AE$14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'Fig2.1'!$AF$5:$AF$14</c:f>
              <c:numCache>
                <c:formatCode>#,##0</c:formatCode>
                <c:ptCount val="10"/>
                <c:pt idx="0">
                  <c:v>22387</c:v>
                </c:pt>
                <c:pt idx="1">
                  <c:v>21056</c:v>
                </c:pt>
                <c:pt idx="2">
                  <c:v>23563</c:v>
                </c:pt>
                <c:pt idx="3">
                  <c:v>26400</c:v>
                </c:pt>
                <c:pt idx="4">
                  <c:v>28476</c:v>
                </c:pt>
                <c:pt idx="5">
                  <c:v>29277</c:v>
                </c:pt>
                <c:pt idx="6">
                  <c:v>29627</c:v>
                </c:pt>
                <c:pt idx="7">
                  <c:v>29075</c:v>
                </c:pt>
                <c:pt idx="8">
                  <c:v>29644</c:v>
                </c:pt>
                <c:pt idx="9">
                  <c:v>28611</c:v>
                </c:pt>
              </c:numCache>
            </c:numRef>
          </c:val>
        </c:ser>
        <c:axId val="131699456"/>
        <c:axId val="132186880"/>
      </c:barChart>
      <c:catAx>
        <c:axId val="131699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33342542708478"/>
              <c:y val="0.9156918499941606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2186880"/>
        <c:crosses val="autoZero"/>
        <c:auto val="1"/>
        <c:lblAlgn val="ctr"/>
        <c:lblOffset val="100"/>
        <c:tickLblSkip val="1"/>
        <c:tickMarkSkip val="1"/>
      </c:catAx>
      <c:valAx>
        <c:axId val="132186880"/>
        <c:scaling>
          <c:orientation val="minMax"/>
          <c:max val="3000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 of accidents</a:t>
                </a:r>
              </a:p>
            </c:rich>
          </c:tx>
          <c:layout>
            <c:manualLayout>
              <c:xMode val="edge"/>
              <c:yMode val="edge"/>
              <c:x val="9.3567251461988306E-3"/>
              <c:y val="0.35363046832260764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169945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95251</xdr:colOff>
      <xdr:row>0</xdr:row>
      <xdr:rowOff>95250</xdr:rowOff>
    </xdr:from>
    <xdr:to>
      <xdr:col>8</xdr:col>
      <xdr:colOff>491805</xdr:colOff>
      <xdr:row>18</xdr:row>
      <xdr:rowOff>47625</xdr:rowOff>
    </xdr:to>
    <xdr:sp macro="" textlink="">
      <xdr:nvSpPr>
        <xdr:cNvPr id="26625" name="Text 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8372476" y="95250"/>
          <a:ext cx="400050" cy="54292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27432" tIns="27432" rIns="27432" bIns="27432" anchor="ctr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6</a:t>
          </a:r>
        </a:p>
      </xdr:txBody>
    </xdr:sp>
    <xdr:clientData/>
  </xdr:twoCellAnchor>
  <xdr:twoCellAnchor>
    <xdr:from>
      <xdr:col>8</xdr:col>
      <xdr:colOff>76200</xdr:colOff>
      <xdr:row>0</xdr:row>
      <xdr:rowOff>123825</xdr:rowOff>
    </xdr:from>
    <xdr:to>
      <xdr:col>8</xdr:col>
      <xdr:colOff>491656</xdr:colOff>
      <xdr:row>20</xdr:row>
      <xdr:rowOff>0</xdr:rowOff>
    </xdr:to>
    <xdr:sp macro="" textlink="">
      <xdr:nvSpPr>
        <xdr:cNvPr id="3" name="Text 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8353425" y="123825"/>
          <a:ext cx="419100" cy="56388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0" tIns="27432" rIns="27432" bIns="27432" anchor="t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11</xdr:col>
      <xdr:colOff>0</xdr:colOff>
      <xdr:row>27</xdr:row>
      <xdr:rowOff>9525</xdr:rowOff>
    </xdr:to>
    <xdr:graphicFrame macro="">
      <xdr:nvGraphicFramePr>
        <xdr:cNvPr id="286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179070</xdr:colOff>
      <xdr:row>0</xdr:row>
      <xdr:rowOff>38100</xdr:rowOff>
    </xdr:from>
    <xdr:to>
      <xdr:col>12</xdr:col>
      <xdr:colOff>350641</xdr:colOff>
      <xdr:row>31</xdr:row>
      <xdr:rowOff>194310</xdr:rowOff>
    </xdr:to>
    <xdr:sp macro="" textlink="">
      <xdr:nvSpPr>
        <xdr:cNvPr id="27650" name="Text 2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8648700" y="38100"/>
          <a:ext cx="400050" cy="59531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27432" tIns="27432" rIns="27432" bIns="27432" anchor="ctr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7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2</xdr:row>
      <xdr:rowOff>47625</xdr:rowOff>
    </xdr:from>
    <xdr:to>
      <xdr:col>11</xdr:col>
      <xdr:colOff>520292</xdr:colOff>
      <xdr:row>20</xdr:row>
      <xdr:rowOff>76200</xdr:rowOff>
    </xdr:to>
    <xdr:sp macro="" textlink="">
      <xdr:nvSpPr>
        <xdr:cNvPr id="28673" name="Text 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8801100" y="400050"/>
          <a:ext cx="428625" cy="56483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0" tIns="27432" rIns="27432" bIns="27432" anchor="t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8 </a:t>
          </a:r>
          <a:r>
            <a:rPr lang="en-US" sz="1200" b="1" i="0" strike="noStrike">
              <a:solidFill>
                <a:srgbClr val="000000"/>
              </a:solidFill>
              <a:latin typeface="MS Sans Serif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0</xdr:row>
      <xdr:rowOff>0</xdr:rowOff>
    </xdr:from>
    <xdr:to>
      <xdr:col>5</xdr:col>
      <xdr:colOff>7</xdr:colOff>
      <xdr:row>0</xdr:row>
      <xdr:rowOff>0</xdr:rowOff>
    </xdr:to>
    <xdr:sp macro="" textlink="">
      <xdr:nvSpPr>
        <xdr:cNvPr id="29697" name="Text 2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23825" y="0"/>
          <a:ext cx="52292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- 7 -</a:t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5</xdr:col>
      <xdr:colOff>0</xdr:colOff>
      <xdr:row>34</xdr:row>
      <xdr:rowOff>133350</xdr:rowOff>
    </xdr:to>
    <xdr:graphicFrame macro="">
      <xdr:nvGraphicFramePr>
        <xdr:cNvPr id="307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4</xdr:col>
      <xdr:colOff>657225</xdr:colOff>
      <xdr:row>34</xdr:row>
      <xdr:rowOff>0</xdr:rowOff>
    </xdr:to>
    <xdr:graphicFrame macro="">
      <xdr:nvGraphicFramePr>
        <xdr:cNvPr id="312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123825</xdr:rowOff>
    </xdr:from>
    <xdr:to>
      <xdr:col>8</xdr:col>
      <xdr:colOff>561975</xdr:colOff>
      <xdr:row>26</xdr:row>
      <xdr:rowOff>114300</xdr:rowOff>
    </xdr:to>
    <xdr:graphicFrame macro="">
      <xdr:nvGraphicFramePr>
        <xdr:cNvPr id="247607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66675</xdr:rowOff>
    </xdr:from>
    <xdr:to>
      <xdr:col>8</xdr:col>
      <xdr:colOff>571500</xdr:colOff>
      <xdr:row>56</xdr:row>
      <xdr:rowOff>85725</xdr:rowOff>
    </xdr:to>
    <xdr:graphicFrame macro="">
      <xdr:nvGraphicFramePr>
        <xdr:cNvPr id="247607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121920</xdr:colOff>
      <xdr:row>1</xdr:row>
      <xdr:rowOff>57150</xdr:rowOff>
    </xdr:from>
    <xdr:to>
      <xdr:col>12</xdr:col>
      <xdr:colOff>548373</xdr:colOff>
      <xdr:row>30</xdr:row>
      <xdr:rowOff>0</xdr:rowOff>
    </xdr:to>
    <xdr:sp macro="" textlink="">
      <xdr:nvSpPr>
        <xdr:cNvPr id="2" name="Text 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8570595" y="266700"/>
          <a:ext cx="426453" cy="57245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27432" tIns="27432" rIns="27432" bIns="27432" anchor="ctr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13</a:t>
          </a: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12</xdr:col>
      <xdr:colOff>121920</xdr:colOff>
      <xdr:row>1</xdr:row>
      <xdr:rowOff>57150</xdr:rowOff>
    </xdr:from>
    <xdr:to>
      <xdr:col>12</xdr:col>
      <xdr:colOff>548373</xdr:colOff>
      <xdr:row>30</xdr:row>
      <xdr:rowOff>0</xdr:rowOff>
    </xdr:to>
    <xdr:sp macro="" textlink="">
      <xdr:nvSpPr>
        <xdr:cNvPr id="3" name="Text 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8570595" y="266700"/>
          <a:ext cx="426453" cy="57245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27432" tIns="27432" rIns="27432" bIns="27432" anchor="ctr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13</a:t>
          </a: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12</xdr:col>
      <xdr:colOff>121920</xdr:colOff>
      <xdr:row>1</xdr:row>
      <xdr:rowOff>57150</xdr:rowOff>
    </xdr:from>
    <xdr:to>
      <xdr:col>12</xdr:col>
      <xdr:colOff>548373</xdr:colOff>
      <xdr:row>30</xdr:row>
      <xdr:rowOff>0</xdr:rowOff>
    </xdr:to>
    <xdr:sp macro="" textlink="">
      <xdr:nvSpPr>
        <xdr:cNvPr id="4" name="Text 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8570595" y="266700"/>
          <a:ext cx="426453" cy="57245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27432" tIns="27432" rIns="27432" bIns="27432" anchor="ctr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13</a:t>
          </a: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>
    <xdr:from>
      <xdr:col>12</xdr:col>
      <xdr:colOff>217170</xdr:colOff>
      <xdr:row>1</xdr:row>
      <xdr:rowOff>38100</xdr:rowOff>
    </xdr:from>
    <xdr:to>
      <xdr:col>12</xdr:col>
      <xdr:colOff>643623</xdr:colOff>
      <xdr:row>31</xdr:row>
      <xdr:rowOff>133350</xdr:rowOff>
    </xdr:to>
    <xdr:sp macro="" textlink="">
      <xdr:nvSpPr>
        <xdr:cNvPr id="5" name="Text 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8665845" y="247650"/>
          <a:ext cx="426453" cy="60674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27432" tIns="27432" rIns="27432" bIns="27432" anchor="ctr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13</a:t>
          </a: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169545</xdr:colOff>
      <xdr:row>0</xdr:row>
      <xdr:rowOff>28575</xdr:rowOff>
    </xdr:from>
    <xdr:to>
      <xdr:col>7</xdr:col>
      <xdr:colOff>613562</xdr:colOff>
      <xdr:row>11</xdr:row>
      <xdr:rowOff>104775</xdr:rowOff>
    </xdr:to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8837295" y="28575"/>
          <a:ext cx="444017" cy="6353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t" anchorCtr="1"/>
        <a:lstStyle/>
        <a:p>
          <a:r>
            <a:rPr lang="en-US" sz="1100" i="0">
              <a:latin typeface="Times New Roman" pitchFamily="18" charset="0"/>
              <a:cs typeface="Times New Roman" pitchFamily="18" charset="0"/>
            </a:rPr>
            <a:t>14</a:t>
          </a:r>
          <a:endParaRPr lang="en-US" sz="1100" i="0">
            <a:effectLst>
              <a:outerShdw blurRad="50800" dist="50800" dir="5400000" algn="ctr" rotWithShape="0">
                <a:schemeClr val="bg1"/>
              </a:outerShdw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495300</xdr:rowOff>
    </xdr:to>
    <xdr:cxnSp macro="">
      <xdr:nvCxnSpPr>
        <xdr:cNvPr id="2480174" name="Straight Connector 4"/>
        <xdr:cNvCxnSpPr>
          <a:cxnSpLocks noChangeShapeType="1"/>
        </xdr:cNvCxnSpPr>
      </xdr:nvCxnSpPr>
      <xdr:spPr bwMode="auto">
        <a:xfrm>
          <a:off x="0" y="514350"/>
          <a:ext cx="1914525" cy="11620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tadig-06/Digest%2005%20NTA-TMU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 1"/>
      <sheetName val="CONTENT 2"/>
      <sheetName val="Illustra"/>
      <sheetName val="Symb&amp;Abb"/>
      <sheetName val="Summary"/>
      <sheetName val="Tab1.1"/>
      <sheetName val="FIG1-1"/>
      <sheetName val="Tab1.2"/>
      <sheetName val="Tab1.3"/>
      <sheetName val="Tab 1.4"/>
      <sheetName val="Tab 1.5"/>
      <sheetName val="TAB1-6"/>
      <sheetName val="Tab1.7"/>
      <sheetName val="Tab 1.8"/>
      <sheetName val="Tab 1.9"/>
      <sheetName val="tab1.10"/>
      <sheetName val="Tab 1.11"/>
      <sheetName val="Tab 1.12a"/>
      <sheetName val="Tab 1.12b"/>
      <sheetName val="Tab 1.12c"/>
      <sheetName val="Tab 1.12d"/>
      <sheetName val="Tab 1.12e"/>
      <sheetName val="Tab 1.12f"/>
      <sheetName val="Tab 1.12g"/>
      <sheetName val="Tab 1.12h"/>
      <sheetName val="Tab 1.12i"/>
      <sheetName val="Table2.1"/>
      <sheetName val="Fig 2.1"/>
      <sheetName val="Sheet1"/>
      <sheetName val="Tab2.2&amp;2.3"/>
      <sheetName val="Tab2.4"/>
      <sheetName val="Tab 2.5"/>
      <sheetName val="Tab 2.6"/>
      <sheetName val="Fig 2.2&amp;2.3"/>
      <sheetName val="Tab2.7&amp;2.8"/>
      <sheetName val="Tab2.9"/>
      <sheetName val="Tab 2.10"/>
      <sheetName val="Tab 2.11"/>
      <sheetName val="Tab2.12"/>
      <sheetName val="Tab2.13"/>
      <sheetName val="Tab 2.14"/>
      <sheetName val="Tab2.15&amp;fig2.4"/>
      <sheetName val="Tab 2.16"/>
      <sheetName val="Tab 2.17"/>
      <sheetName val="Tab 2.18"/>
      <sheetName val="Tab2.19&amp;fig2.5"/>
      <sheetName val="Tab 2.20"/>
      <sheetName val="Tab 2.21"/>
      <sheetName val="Tab 2.22"/>
      <sheetName val="Tab 3.1"/>
      <sheetName val="Tab 3.2"/>
      <sheetName val="Tab3.3"/>
      <sheetName val="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>
      <selection activeCell="N9" sqref="N9"/>
    </sheetView>
  </sheetViews>
  <sheetFormatPr defaultRowHeight="12.75"/>
  <cols>
    <col min="1" max="1" width="27.42578125" customWidth="1"/>
    <col min="2" max="2" width="14.140625" customWidth="1"/>
    <col min="3" max="3" width="14.28515625" customWidth="1"/>
    <col min="4" max="4" width="14.85546875" customWidth="1"/>
    <col min="5" max="5" width="15.85546875" style="88" customWidth="1"/>
    <col min="6" max="6" width="14.7109375" style="88" customWidth="1"/>
    <col min="7" max="7" width="14.42578125" customWidth="1"/>
    <col min="8" max="8" width="13.140625" customWidth="1"/>
    <col min="9" max="9" width="8.140625" customWidth="1"/>
    <col min="10" max="10" width="1.140625" customWidth="1"/>
    <col min="11" max="11" width="2.7109375" customWidth="1"/>
    <col min="12" max="12" width="10.42578125" bestFit="1" customWidth="1"/>
  </cols>
  <sheetData>
    <row r="1" spans="1:13" s="11" customFormat="1" ht="21.95" customHeight="1">
      <c r="A1" s="8" t="s">
        <v>70</v>
      </c>
      <c r="B1" s="9"/>
      <c r="C1" s="9"/>
      <c r="D1" s="9"/>
      <c r="E1" s="9"/>
      <c r="F1" s="9"/>
      <c r="G1" s="9"/>
      <c r="H1" s="9"/>
      <c r="I1" s="10"/>
    </row>
    <row r="2" spans="1:13" ht="9" customHeight="1">
      <c r="A2" s="2"/>
      <c r="B2" s="2"/>
      <c r="C2" s="2"/>
      <c r="D2" s="2"/>
      <c r="E2" s="2"/>
      <c r="F2" s="2"/>
      <c r="G2" s="3"/>
      <c r="H2" s="3"/>
      <c r="I2" s="12"/>
    </row>
    <row r="3" spans="1:13" s="18" customFormat="1" ht="63" customHeight="1">
      <c r="A3" s="1" t="s">
        <v>0</v>
      </c>
      <c r="B3" s="13" t="s">
        <v>64</v>
      </c>
      <c r="C3" s="14" t="s">
        <v>43</v>
      </c>
      <c r="D3" s="15" t="s">
        <v>44</v>
      </c>
      <c r="E3" s="13" t="s">
        <v>62</v>
      </c>
      <c r="F3" s="13" t="s">
        <v>63</v>
      </c>
      <c r="G3" s="13" t="s">
        <v>71</v>
      </c>
      <c r="H3" s="16" t="s">
        <v>72</v>
      </c>
      <c r="I3" s="17"/>
    </row>
    <row r="4" spans="1:13" ht="23.1" customHeight="1">
      <c r="A4" s="19" t="s">
        <v>5</v>
      </c>
      <c r="B4" s="20">
        <v>251973</v>
      </c>
      <c r="C4" s="21">
        <v>6553</v>
      </c>
      <c r="D4" s="126">
        <v>7047</v>
      </c>
      <c r="E4" s="126">
        <v>574</v>
      </c>
      <c r="F4" s="127">
        <v>2027</v>
      </c>
      <c r="G4" s="84">
        <f t="shared" ref="G4:G17" si="0">B4+C4+D4+E4-F4</f>
        <v>264120</v>
      </c>
      <c r="H4" s="22">
        <f t="shared" ref="H4:H17" si="1">C4+D4+E4-F4</f>
        <v>12147</v>
      </c>
      <c r="I4" s="23"/>
      <c r="L4" s="29"/>
      <c r="M4" s="89"/>
    </row>
    <row r="5" spans="1:13" ht="23.1" customHeight="1">
      <c r="A5" s="19" t="s">
        <v>6</v>
      </c>
      <c r="B5" s="24">
        <v>48025</v>
      </c>
      <c r="C5" s="21">
        <v>0</v>
      </c>
      <c r="D5" s="126">
        <v>8</v>
      </c>
      <c r="E5" s="126">
        <v>2</v>
      </c>
      <c r="F5" s="127">
        <v>127</v>
      </c>
      <c r="G5" s="24">
        <f t="shared" si="0"/>
        <v>47908</v>
      </c>
      <c r="H5" s="22">
        <f t="shared" si="1"/>
        <v>-117</v>
      </c>
      <c r="I5" s="23"/>
      <c r="L5" s="29"/>
      <c r="M5" s="29"/>
    </row>
    <row r="6" spans="1:13" ht="23.1" customHeight="1">
      <c r="A6" s="19" t="s">
        <v>39</v>
      </c>
      <c r="B6" s="24">
        <v>7083</v>
      </c>
      <c r="C6" s="21">
        <v>1191</v>
      </c>
      <c r="D6" s="126">
        <v>11</v>
      </c>
      <c r="E6" s="126">
        <v>74</v>
      </c>
      <c r="F6" s="127">
        <v>323</v>
      </c>
      <c r="G6" s="24">
        <f t="shared" si="0"/>
        <v>8036</v>
      </c>
      <c r="H6" s="22">
        <f t="shared" si="1"/>
        <v>953</v>
      </c>
      <c r="I6" s="23"/>
    </row>
    <row r="7" spans="1:13" ht="23.1" customHeight="1">
      <c r="A7" s="19" t="s">
        <v>69</v>
      </c>
      <c r="B7" s="24">
        <v>1370</v>
      </c>
      <c r="C7" s="21">
        <v>15</v>
      </c>
      <c r="D7" s="126">
        <v>3</v>
      </c>
      <c r="E7" s="126">
        <v>5</v>
      </c>
      <c r="F7" s="127">
        <v>16</v>
      </c>
      <c r="G7" s="24">
        <f t="shared" si="0"/>
        <v>1377</v>
      </c>
      <c r="H7" s="22">
        <f t="shared" si="1"/>
        <v>7</v>
      </c>
      <c r="I7" s="23"/>
      <c r="L7" s="29"/>
    </row>
    <row r="8" spans="1:13" ht="23.1" customHeight="1">
      <c r="A8" s="19" t="s">
        <v>7</v>
      </c>
      <c r="B8" s="24">
        <v>99111</v>
      </c>
      <c r="C8" s="21">
        <v>5370</v>
      </c>
      <c r="D8" s="126">
        <v>8</v>
      </c>
      <c r="E8" s="126">
        <v>597</v>
      </c>
      <c r="F8" s="127">
        <v>1497</v>
      </c>
      <c r="G8" s="24">
        <f t="shared" si="0"/>
        <v>103589</v>
      </c>
      <c r="H8" s="22">
        <f t="shared" si="1"/>
        <v>4478</v>
      </c>
      <c r="I8" s="23"/>
      <c r="L8" s="29"/>
      <c r="M8" s="89"/>
    </row>
    <row r="9" spans="1:13" ht="23.1" customHeight="1">
      <c r="A9" s="19" t="s">
        <v>8</v>
      </c>
      <c r="B9" s="24">
        <v>117752</v>
      </c>
      <c r="C9" s="21">
        <v>1442</v>
      </c>
      <c r="D9" s="126">
        <v>0</v>
      </c>
      <c r="E9" s="126">
        <v>3</v>
      </c>
      <c r="F9" s="127">
        <v>798</v>
      </c>
      <c r="G9" s="24">
        <f t="shared" si="0"/>
        <v>118399</v>
      </c>
      <c r="H9" s="22">
        <f t="shared" si="1"/>
        <v>647</v>
      </c>
      <c r="I9" s="23"/>
      <c r="L9" s="29"/>
    </row>
    <row r="10" spans="1:13" ht="23.1" customHeight="1">
      <c r="A10" s="19" t="s">
        <v>9</v>
      </c>
      <c r="B10" s="24">
        <v>16086</v>
      </c>
      <c r="C10" s="21">
        <v>493</v>
      </c>
      <c r="D10" s="126">
        <v>146</v>
      </c>
      <c r="E10" s="126">
        <v>55</v>
      </c>
      <c r="F10" s="127">
        <v>268</v>
      </c>
      <c r="G10" s="24">
        <f t="shared" si="0"/>
        <v>16512</v>
      </c>
      <c r="H10" s="22">
        <f t="shared" si="1"/>
        <v>426</v>
      </c>
      <c r="I10" s="23"/>
    </row>
    <row r="11" spans="1:13" ht="23.1" customHeight="1">
      <c r="A11" s="19" t="s">
        <v>10</v>
      </c>
      <c r="B11" s="24">
        <v>29125</v>
      </c>
      <c r="C11" s="21">
        <v>439</v>
      </c>
      <c r="D11" s="126">
        <v>402</v>
      </c>
      <c r="E11" s="126">
        <v>78</v>
      </c>
      <c r="F11" s="127">
        <v>300</v>
      </c>
      <c r="G11" s="24">
        <f t="shared" si="0"/>
        <v>29744</v>
      </c>
      <c r="H11" s="22">
        <f t="shared" si="1"/>
        <v>619</v>
      </c>
      <c r="I11" s="23"/>
    </row>
    <row r="12" spans="1:13" ht="23.1" customHeight="1">
      <c r="A12" s="19" t="s">
        <v>11</v>
      </c>
      <c r="B12" s="24">
        <v>3087</v>
      </c>
      <c r="C12" s="21">
        <v>20</v>
      </c>
      <c r="D12" s="126">
        <v>0</v>
      </c>
      <c r="E12" s="126">
        <v>0</v>
      </c>
      <c r="F12" s="127">
        <v>6</v>
      </c>
      <c r="G12" s="24">
        <f t="shared" si="0"/>
        <v>3101</v>
      </c>
      <c r="H12" s="22">
        <f t="shared" si="1"/>
        <v>14</v>
      </c>
      <c r="I12" s="23"/>
    </row>
    <row r="13" spans="1:13" ht="23.1" customHeight="1">
      <c r="A13" s="19" t="s">
        <v>65</v>
      </c>
      <c r="B13" s="24">
        <v>3427</v>
      </c>
      <c r="C13" s="21">
        <v>62</v>
      </c>
      <c r="D13" s="126">
        <v>19</v>
      </c>
      <c r="E13" s="126">
        <v>10</v>
      </c>
      <c r="F13" s="127">
        <v>44</v>
      </c>
      <c r="G13" s="24">
        <f t="shared" si="0"/>
        <v>3474</v>
      </c>
      <c r="H13" s="22">
        <f t="shared" si="1"/>
        <v>47</v>
      </c>
      <c r="I13" s="23"/>
    </row>
    <row r="14" spans="1:13" ht="23.1" customHeight="1">
      <c r="A14" s="19" t="s">
        <v>66</v>
      </c>
      <c r="B14" s="24">
        <v>1055</v>
      </c>
      <c r="C14" s="21">
        <v>21</v>
      </c>
      <c r="D14" s="126">
        <v>70</v>
      </c>
      <c r="E14" s="126">
        <v>7</v>
      </c>
      <c r="F14" s="127">
        <v>33</v>
      </c>
      <c r="G14" s="24">
        <f t="shared" si="0"/>
        <v>1120</v>
      </c>
      <c r="H14" s="22">
        <f t="shared" si="1"/>
        <v>65</v>
      </c>
      <c r="I14" s="23"/>
    </row>
    <row r="15" spans="1:13" ht="23.1" customHeight="1">
      <c r="A15" s="19" t="s">
        <v>67</v>
      </c>
      <c r="B15" s="24">
        <v>2085</v>
      </c>
      <c r="C15" s="21">
        <v>51</v>
      </c>
      <c r="D15" s="126">
        <v>71</v>
      </c>
      <c r="E15" s="126">
        <v>20</v>
      </c>
      <c r="F15" s="127">
        <v>9</v>
      </c>
      <c r="G15" s="24">
        <f t="shared" si="0"/>
        <v>2218</v>
      </c>
      <c r="H15" s="22">
        <f t="shared" si="1"/>
        <v>133</v>
      </c>
      <c r="I15" s="23"/>
    </row>
    <row r="16" spans="1:13" ht="23.1" customHeight="1">
      <c r="A16" s="19" t="s">
        <v>68</v>
      </c>
      <c r="B16" s="24">
        <v>110</v>
      </c>
      <c r="C16" s="21">
        <v>0</v>
      </c>
      <c r="D16" s="126">
        <v>0</v>
      </c>
      <c r="E16" s="126">
        <v>0</v>
      </c>
      <c r="F16" s="127">
        <v>0</v>
      </c>
      <c r="G16" s="24">
        <f t="shared" si="0"/>
        <v>110</v>
      </c>
      <c r="H16" s="22">
        <f t="shared" si="1"/>
        <v>0</v>
      </c>
      <c r="I16" s="23"/>
    </row>
    <row r="17" spans="1:9" ht="23.1" customHeight="1">
      <c r="A17" s="19" t="s">
        <v>12</v>
      </c>
      <c r="B17" s="24">
        <v>340</v>
      </c>
      <c r="C17" s="21">
        <v>10</v>
      </c>
      <c r="D17" s="126">
        <v>0</v>
      </c>
      <c r="E17" s="126">
        <v>0</v>
      </c>
      <c r="F17" s="127">
        <v>5</v>
      </c>
      <c r="G17" s="24">
        <f t="shared" si="0"/>
        <v>345</v>
      </c>
      <c r="H17" s="22">
        <f t="shared" si="1"/>
        <v>5</v>
      </c>
      <c r="I17" s="23"/>
    </row>
    <row r="18" spans="1:9" ht="23.1" customHeight="1">
      <c r="A18" s="25" t="s">
        <v>13</v>
      </c>
      <c r="B18" s="96">
        <f t="shared" ref="B18:G18" si="2">SUM(B4:B17)</f>
        <v>580629</v>
      </c>
      <c r="C18" s="96">
        <f t="shared" si="2"/>
        <v>15667</v>
      </c>
      <c r="D18" s="97">
        <f t="shared" si="2"/>
        <v>7785</v>
      </c>
      <c r="E18" s="97">
        <f t="shared" si="2"/>
        <v>1425</v>
      </c>
      <c r="F18" s="96">
        <f t="shared" si="2"/>
        <v>5453</v>
      </c>
      <c r="G18" s="80">
        <f t="shared" si="2"/>
        <v>600053</v>
      </c>
      <c r="H18" s="26">
        <f>C18+D18+E18-F18</f>
        <v>19424</v>
      </c>
      <c r="I18" s="23"/>
    </row>
    <row r="19" spans="1:9" s="27" customFormat="1" ht="7.5" customHeight="1">
      <c r="A19"/>
      <c r="B19"/>
      <c r="C19"/>
      <c r="D19"/>
      <c r="E19" s="88"/>
      <c r="F19" s="88"/>
      <c r="G19"/>
      <c r="H19"/>
      <c r="I19" s="23"/>
    </row>
    <row r="20" spans="1:9" s="27" customFormat="1" ht="15" customHeight="1">
      <c r="A20" s="98" t="s">
        <v>40</v>
      </c>
      <c r="B20"/>
      <c r="C20"/>
      <c r="D20" s="49" t="s">
        <v>61</v>
      </c>
      <c r="E20" s="88"/>
      <c r="F20" s="88"/>
      <c r="G20"/>
      <c r="H20"/>
      <c r="I20" s="28"/>
    </row>
    <row r="21" spans="1:9" s="27" customFormat="1" ht="15" customHeight="1">
      <c r="A21" s="4" t="s">
        <v>41</v>
      </c>
      <c r="B21"/>
      <c r="C21"/>
      <c r="D21" s="7" t="s">
        <v>60</v>
      </c>
      <c r="E21" s="88"/>
      <c r="F21" s="88"/>
      <c r="G21" s="29"/>
      <c r="H21" s="29"/>
      <c r="I21" s="11"/>
    </row>
    <row r="22" spans="1:9" s="27" customFormat="1" ht="17.25" customHeight="1">
      <c r="A22" s="4" t="s">
        <v>42</v>
      </c>
      <c r="B22"/>
      <c r="C22"/>
      <c r="D22" s="29"/>
      <c r="E22" s="117"/>
      <c r="F22" s="117"/>
      <c r="G22" s="95"/>
      <c r="H22"/>
      <c r="I22" s="11"/>
    </row>
    <row r="25" spans="1:9">
      <c r="C25" s="89"/>
      <c r="D25" s="89"/>
      <c r="E25" s="89"/>
      <c r="G25" s="29"/>
    </row>
    <row r="27" spans="1:9">
      <c r="C27" s="29"/>
      <c r="D27" s="29"/>
      <c r="E27" s="29"/>
      <c r="F27" s="29"/>
    </row>
    <row r="28" spans="1:9">
      <c r="C28" s="29"/>
    </row>
    <row r="29" spans="1:9">
      <c r="C29" s="120"/>
      <c r="D29" s="120"/>
      <c r="E29" s="120"/>
      <c r="F29" s="120"/>
    </row>
    <row r="30" spans="1:9">
      <c r="B30" s="29"/>
      <c r="C30" s="129"/>
      <c r="D30" s="129"/>
      <c r="E30" s="129"/>
      <c r="F30" s="118"/>
      <c r="G30" s="29"/>
      <c r="H30" s="95"/>
    </row>
    <row r="31" spans="1:9">
      <c r="E31" s="121"/>
    </row>
    <row r="32" spans="1:9">
      <c r="D32" s="120"/>
      <c r="E32" s="120"/>
    </row>
    <row r="33" spans="3:9">
      <c r="E33" s="118"/>
    </row>
    <row r="34" spans="3:9">
      <c r="E34" s="89"/>
    </row>
    <row r="35" spans="3:9">
      <c r="G35" s="89"/>
      <c r="I35" s="89"/>
    </row>
    <row r="36" spans="3:9">
      <c r="I36" s="89"/>
    </row>
    <row r="37" spans="3:9">
      <c r="D37" s="89"/>
      <c r="I37" s="89"/>
    </row>
    <row r="38" spans="3:9">
      <c r="I38" s="89"/>
    </row>
    <row r="40" spans="3:9">
      <c r="C40" s="29"/>
      <c r="D40" s="29"/>
      <c r="E40" s="118"/>
      <c r="F40" s="118"/>
    </row>
    <row r="42" spans="3:9">
      <c r="E42" s="118"/>
    </row>
  </sheetData>
  <phoneticPr fontId="0" type="noConversion"/>
  <pageMargins left="0.75" right="0" top="0.75" bottom="0.75" header="0.5" footer="0.25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8"/>
  <sheetViews>
    <sheetView workbookViewId="0">
      <selection activeCell="O19" sqref="O19"/>
    </sheetView>
  </sheetViews>
  <sheetFormatPr defaultRowHeight="12.75"/>
  <cols>
    <col min="1" max="1" width="32.5703125" style="30" customWidth="1"/>
    <col min="2" max="7" width="9" style="30" customWidth="1"/>
    <col min="8" max="11" width="9.28515625" style="30" customWidth="1"/>
    <col min="12" max="12" width="2.7109375" style="30" customWidth="1"/>
    <col min="13" max="13" width="6.7109375" style="30" customWidth="1"/>
    <col min="14" max="14" width="10" style="30" customWidth="1"/>
    <col min="15" max="16" width="10.28515625" style="30" bestFit="1" customWidth="1"/>
    <col min="17" max="17" width="9.28515625" style="30" bestFit="1" customWidth="1"/>
    <col min="18" max="23" width="9.140625" style="30"/>
    <col min="24" max="24" width="5" style="30" bestFit="1" customWidth="1"/>
    <col min="25" max="25" width="8.7109375" style="30" bestFit="1" customWidth="1"/>
    <col min="26" max="26" width="11.5703125" style="30" bestFit="1" customWidth="1"/>
    <col min="27" max="27" width="7" style="30" bestFit="1" customWidth="1"/>
    <col min="28" max="28" width="7.42578125" style="30" bestFit="1" customWidth="1"/>
    <col min="29" max="16384" width="9.140625" style="30"/>
  </cols>
  <sheetData>
    <row r="1" spans="24:30" ht="6.75" customHeight="1"/>
    <row r="3" spans="24:30">
      <c r="Y3" s="30" t="s">
        <v>14</v>
      </c>
      <c r="Z3" s="30" t="s">
        <v>15</v>
      </c>
      <c r="AA3" s="30" t="s">
        <v>16</v>
      </c>
      <c r="AB3" s="30" t="s">
        <v>1</v>
      </c>
    </row>
    <row r="4" spans="24:30">
      <c r="X4" s="30">
        <v>2011</v>
      </c>
      <c r="Y4" s="31">
        <v>185357</v>
      </c>
      <c r="Z4" s="31">
        <v>165706</v>
      </c>
      <c r="AA4" s="31">
        <v>49856</v>
      </c>
      <c r="AB4" s="31">
        <f t="shared" ref="AB4:AB13" si="0">SUM(Y4:AA4)</f>
        <v>400919</v>
      </c>
    </row>
    <row r="5" spans="24:30">
      <c r="X5" s="30">
        <v>2012</v>
      </c>
      <c r="Y5" s="31">
        <v>197849</v>
      </c>
      <c r="Z5" s="31">
        <v>173508</v>
      </c>
      <c r="AA5" s="31">
        <v>50569</v>
      </c>
      <c r="AB5" s="31">
        <f t="shared" si="0"/>
        <v>421926</v>
      </c>
    </row>
    <row r="6" spans="24:30">
      <c r="X6" s="30">
        <v>2013</v>
      </c>
      <c r="Y6" s="31">
        <v>211586</v>
      </c>
      <c r="Z6" s="31">
        <v>180785</v>
      </c>
      <c r="AA6" s="31">
        <v>51124</v>
      </c>
      <c r="AB6" s="31">
        <f t="shared" si="0"/>
        <v>443495</v>
      </c>
    </row>
    <row r="7" spans="24:30">
      <c r="X7" s="30">
        <v>2014</v>
      </c>
      <c r="Y7" s="31">
        <v>225522</v>
      </c>
      <c r="Z7" s="31">
        <v>187851</v>
      </c>
      <c r="AA7" s="31">
        <v>51679</v>
      </c>
      <c r="AB7" s="31">
        <f t="shared" si="0"/>
        <v>465052</v>
      </c>
    </row>
    <row r="8" spans="24:30">
      <c r="X8" s="30">
        <v>2015</v>
      </c>
      <c r="Y8" s="31">
        <v>240289</v>
      </c>
      <c r="Z8" s="31">
        <v>193688</v>
      </c>
      <c r="AA8" s="31">
        <v>52167</v>
      </c>
      <c r="AB8" s="31">
        <f t="shared" si="0"/>
        <v>486144</v>
      </c>
    </row>
    <row r="9" spans="24:30">
      <c r="X9" s="30">
        <v>2016</v>
      </c>
      <c r="Y9" s="31">
        <v>255199</v>
      </c>
      <c r="Z9" s="31">
        <v>199399</v>
      </c>
      <c r="AA9" s="31">
        <v>53078</v>
      </c>
      <c r="AB9" s="31">
        <f t="shared" si="0"/>
        <v>507676</v>
      </c>
    </row>
    <row r="10" spans="24:30">
      <c r="X10" s="30">
        <v>2017</v>
      </c>
      <c r="Y10" s="31">
        <v>272213</v>
      </c>
      <c r="Z10" s="31">
        <v>205493</v>
      </c>
      <c r="AA10" s="31">
        <v>54091</v>
      </c>
      <c r="AB10" s="31">
        <f t="shared" si="0"/>
        <v>531797</v>
      </c>
    </row>
    <row r="11" spans="24:30">
      <c r="X11" s="30">
        <v>2018</v>
      </c>
      <c r="Y11" s="31">
        <v>289676</v>
      </c>
      <c r="Z11" s="31">
        <v>211125</v>
      </c>
      <c r="AA11" s="31">
        <v>55200</v>
      </c>
      <c r="AB11" s="31">
        <f t="shared" si="0"/>
        <v>556001</v>
      </c>
    </row>
    <row r="12" spans="24:30">
      <c r="X12" s="30">
        <v>2019</v>
      </c>
      <c r="Y12" s="31">
        <v>307081</v>
      </c>
      <c r="Z12" s="31">
        <v>216863</v>
      </c>
      <c r="AA12" s="31">
        <v>56685</v>
      </c>
      <c r="AB12" s="31">
        <f t="shared" si="0"/>
        <v>580629</v>
      </c>
    </row>
    <row r="13" spans="24:30">
      <c r="X13" s="30">
        <v>2020</v>
      </c>
      <c r="Y13" s="31">
        <v>320064</v>
      </c>
      <c r="Z13" s="31">
        <v>221988</v>
      </c>
      <c r="AA13" s="31">
        <v>58001</v>
      </c>
      <c r="AB13" s="31">
        <f t="shared" si="0"/>
        <v>600053</v>
      </c>
    </row>
    <row r="16" spans="24:30">
      <c r="AD16" s="31"/>
    </row>
    <row r="19" spans="1:27">
      <c r="Y19"/>
      <c r="Z19"/>
      <c r="AA19"/>
    </row>
    <row r="20" spans="1:27">
      <c r="O20" s="31"/>
    </row>
    <row r="25" spans="1:27" ht="41.25" customHeight="1"/>
    <row r="28" spans="1:27" s="37" customFormat="1" ht="15.75">
      <c r="A28" s="32" t="s">
        <v>17</v>
      </c>
      <c r="B28" s="33">
        <v>2011</v>
      </c>
      <c r="C28" s="33">
        <v>2012</v>
      </c>
      <c r="D28" s="33">
        <v>2013</v>
      </c>
      <c r="E28" s="33">
        <v>2014</v>
      </c>
      <c r="F28" s="33">
        <v>2015</v>
      </c>
      <c r="G28" s="33">
        <v>2016</v>
      </c>
      <c r="H28" s="33">
        <v>2017</v>
      </c>
      <c r="I28" s="33">
        <v>2018</v>
      </c>
      <c r="J28" s="33">
        <v>2019</v>
      </c>
      <c r="K28" s="34">
        <v>2020</v>
      </c>
      <c r="L28" s="35"/>
      <c r="M28" s="36"/>
      <c r="N28" s="36"/>
      <c r="O28" s="36"/>
      <c r="P28" s="36"/>
    </row>
    <row r="29" spans="1:27" ht="31.5">
      <c r="A29" s="110" t="s">
        <v>59</v>
      </c>
      <c r="B29" s="130">
        <v>185357</v>
      </c>
      <c r="C29" s="130">
        <v>197849</v>
      </c>
      <c r="D29" s="130">
        <v>211586</v>
      </c>
      <c r="E29" s="130">
        <v>225522</v>
      </c>
      <c r="F29" s="130">
        <v>240289</v>
      </c>
      <c r="G29" s="130">
        <v>255199</v>
      </c>
      <c r="H29" s="130">
        <v>272213</v>
      </c>
      <c r="I29" s="130">
        <v>289676</v>
      </c>
      <c r="J29" s="130">
        <v>307081</v>
      </c>
      <c r="K29" s="131">
        <v>320064</v>
      </c>
    </row>
    <row r="30" spans="1:27" ht="15.75">
      <c r="A30" s="38" t="s">
        <v>19</v>
      </c>
      <c r="B30" s="93">
        <v>165706</v>
      </c>
      <c r="C30" s="93">
        <v>173508</v>
      </c>
      <c r="D30" s="93">
        <v>180785</v>
      </c>
      <c r="E30" s="93">
        <v>187851</v>
      </c>
      <c r="F30" s="93">
        <v>193688</v>
      </c>
      <c r="G30" s="93">
        <v>199399</v>
      </c>
      <c r="H30" s="93">
        <v>205493</v>
      </c>
      <c r="I30" s="93">
        <v>211125</v>
      </c>
      <c r="J30" s="93">
        <v>216863</v>
      </c>
      <c r="K30" s="90">
        <v>221988</v>
      </c>
    </row>
    <row r="31" spans="1:27" ht="15.75">
      <c r="A31" s="38" t="s">
        <v>16</v>
      </c>
      <c r="B31" s="94">
        <v>49856</v>
      </c>
      <c r="C31" s="94">
        <v>50569</v>
      </c>
      <c r="D31" s="94">
        <v>51124</v>
      </c>
      <c r="E31" s="94">
        <v>51679</v>
      </c>
      <c r="F31" s="94">
        <v>52167</v>
      </c>
      <c r="G31" s="94">
        <v>53078</v>
      </c>
      <c r="H31" s="94">
        <v>54091</v>
      </c>
      <c r="I31" s="94">
        <v>55200</v>
      </c>
      <c r="J31" s="94">
        <v>56685</v>
      </c>
      <c r="K31" s="91">
        <v>58001</v>
      </c>
    </row>
    <row r="32" spans="1:27" s="39" customFormat="1" ht="15.75">
      <c r="A32" s="32" t="s">
        <v>20</v>
      </c>
      <c r="B32" s="40">
        <f t="shared" ref="B32:K32" si="1">SUM(B29:B31)</f>
        <v>400919</v>
      </c>
      <c r="C32" s="40">
        <f t="shared" si="1"/>
        <v>421926</v>
      </c>
      <c r="D32" s="40">
        <f t="shared" si="1"/>
        <v>443495</v>
      </c>
      <c r="E32" s="40">
        <f t="shared" si="1"/>
        <v>465052</v>
      </c>
      <c r="F32" s="40">
        <f t="shared" si="1"/>
        <v>486144</v>
      </c>
      <c r="G32" s="40">
        <f t="shared" si="1"/>
        <v>507676</v>
      </c>
      <c r="H32" s="40">
        <f t="shared" si="1"/>
        <v>531797</v>
      </c>
      <c r="I32" s="40">
        <f t="shared" si="1"/>
        <v>556001</v>
      </c>
      <c r="J32" s="40">
        <f t="shared" si="1"/>
        <v>580629</v>
      </c>
      <c r="K32" s="41">
        <f t="shared" si="1"/>
        <v>600053</v>
      </c>
      <c r="L32" s="42"/>
      <c r="M32" s="30"/>
      <c r="N32" s="30"/>
      <c r="O32" s="30"/>
      <c r="P32" s="30"/>
    </row>
    <row r="33" spans="1:10" ht="8.25" customHeight="1"/>
    <row r="34" spans="1:10" ht="16.5" customHeight="1">
      <c r="A34" s="49" t="s">
        <v>74</v>
      </c>
    </row>
    <row r="35" spans="1:10">
      <c r="A35" s="7" t="s">
        <v>75</v>
      </c>
    </row>
    <row r="38" spans="1:10">
      <c r="I38" s="116"/>
      <c r="J38" s="116"/>
    </row>
  </sheetData>
  <phoneticPr fontId="6" type="noConversion"/>
  <printOptions horizontalCentered="1" verticalCentered="1"/>
  <pageMargins left="0.75" right="0" top="0.75" bottom="0.75" header="0.3" footer="0.511811023622047"/>
  <pageSetup paperSize="9" orientation="landscape" r:id="rId1"/>
  <headerFooter alignWithMargins="0"/>
  <ignoredErrors>
    <ignoredError sqref="A32 K3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workbookViewId="0"/>
  </sheetViews>
  <sheetFormatPr defaultRowHeight="12.75"/>
  <cols>
    <col min="1" max="1" width="23.42578125" style="45" customWidth="1"/>
    <col min="2" max="11" width="10.7109375" style="45" customWidth="1"/>
    <col min="12" max="12" width="9" style="45" customWidth="1"/>
    <col min="13" max="13" width="16.85546875" style="45" customWidth="1"/>
    <col min="14" max="16384" width="9.140625" style="45"/>
  </cols>
  <sheetData>
    <row r="1" spans="1:16" ht="18.95" customHeight="1">
      <c r="A1" s="43" t="s">
        <v>73</v>
      </c>
      <c r="B1" s="44"/>
      <c r="C1" s="44"/>
      <c r="D1" s="44"/>
      <c r="E1" s="44"/>
      <c r="F1" s="44"/>
      <c r="G1" s="44"/>
      <c r="H1" s="44"/>
      <c r="I1" s="44"/>
      <c r="J1" s="44"/>
    </row>
    <row r="2" spans="1:16" ht="9" customHeight="1">
      <c r="A2" s="44" t="s">
        <v>4</v>
      </c>
      <c r="B2" s="44"/>
      <c r="C2" s="44"/>
      <c r="D2" s="44"/>
      <c r="E2" s="44"/>
      <c r="F2" s="44"/>
      <c r="G2" s="46"/>
      <c r="H2" s="47"/>
      <c r="I2" s="47"/>
      <c r="J2" s="47"/>
    </row>
    <row r="3" spans="1:16" s="48" customFormat="1" ht="36" customHeight="1">
      <c r="A3" s="99" t="s">
        <v>17</v>
      </c>
      <c r="B3" s="100">
        <v>2011</v>
      </c>
      <c r="C3" s="100">
        <v>2012</v>
      </c>
      <c r="D3" s="100">
        <v>2013</v>
      </c>
      <c r="E3" s="100">
        <v>2014</v>
      </c>
      <c r="F3" s="100">
        <v>2015</v>
      </c>
      <c r="G3" s="100">
        <v>2016</v>
      </c>
      <c r="H3" s="100">
        <v>2017</v>
      </c>
      <c r="I3" s="100">
        <v>2018</v>
      </c>
      <c r="J3" s="100">
        <v>2019</v>
      </c>
      <c r="K3" s="100">
        <v>2020</v>
      </c>
    </row>
    <row r="4" spans="1:16" s="48" customFormat="1" ht="23.1" customHeight="1">
      <c r="A4" s="101" t="s">
        <v>18</v>
      </c>
      <c r="B4" s="85">
        <v>136225</v>
      </c>
      <c r="C4" s="85">
        <v>147733</v>
      </c>
      <c r="D4" s="85">
        <v>160701</v>
      </c>
      <c r="E4" s="85">
        <v>173954</v>
      </c>
      <c r="F4" s="85">
        <v>188299</v>
      </c>
      <c r="G4" s="85">
        <v>202696</v>
      </c>
      <c r="H4" s="85">
        <v>218976</v>
      </c>
      <c r="I4" s="85">
        <v>235598</v>
      </c>
      <c r="J4" s="85">
        <v>251973</v>
      </c>
      <c r="K4" s="85">
        <v>264120</v>
      </c>
      <c r="M4" s="123"/>
      <c r="N4" s="122"/>
      <c r="O4" s="125"/>
    </row>
    <row r="5" spans="1:16" s="48" customFormat="1" ht="23.1" customHeight="1">
      <c r="A5" s="102" t="s">
        <v>45</v>
      </c>
      <c r="B5" s="86">
        <v>6907</v>
      </c>
      <c r="C5" s="86">
        <v>6905</v>
      </c>
      <c r="D5" s="86">
        <v>6915</v>
      </c>
      <c r="E5" s="86">
        <v>6911</v>
      </c>
      <c r="F5" s="86">
        <v>6907</v>
      </c>
      <c r="G5" s="86">
        <v>6905</v>
      </c>
      <c r="H5" s="86">
        <v>6909</v>
      </c>
      <c r="I5" s="86">
        <v>6907</v>
      </c>
      <c r="J5" s="86">
        <v>6905</v>
      </c>
      <c r="K5" s="86">
        <v>6907</v>
      </c>
      <c r="M5" s="123"/>
      <c r="O5" s="125"/>
    </row>
    <row r="6" spans="1:16" s="48" customFormat="1" ht="23.1" customHeight="1">
      <c r="A6" s="101" t="s">
        <v>46</v>
      </c>
      <c r="B6" s="87">
        <v>49132</v>
      </c>
      <c r="C6" s="87">
        <v>50116</v>
      </c>
      <c r="D6" s="87">
        <v>49730</v>
      </c>
      <c r="E6" s="87">
        <v>49503</v>
      </c>
      <c r="F6" s="87">
        <v>49301</v>
      </c>
      <c r="G6" s="87">
        <v>48961</v>
      </c>
      <c r="H6" s="87">
        <v>48603</v>
      </c>
      <c r="I6" s="87">
        <v>48200</v>
      </c>
      <c r="J6" s="87">
        <v>48025</v>
      </c>
      <c r="K6" s="87">
        <v>47908</v>
      </c>
      <c r="M6" s="124"/>
      <c r="O6" s="125"/>
    </row>
    <row r="7" spans="1:16" s="48" customFormat="1" ht="23.1" customHeight="1">
      <c r="A7" s="103" t="s">
        <v>47</v>
      </c>
      <c r="B7" s="87">
        <v>0</v>
      </c>
      <c r="C7" s="87">
        <v>0</v>
      </c>
      <c r="D7" s="87">
        <v>1155</v>
      </c>
      <c r="E7" s="87">
        <v>2065</v>
      </c>
      <c r="F7" s="87">
        <v>2689</v>
      </c>
      <c r="G7" s="87">
        <v>3542</v>
      </c>
      <c r="H7" s="87">
        <v>4634</v>
      </c>
      <c r="I7" s="87">
        <v>5878</v>
      </c>
      <c r="J7" s="87">
        <v>7083</v>
      </c>
      <c r="K7" s="87">
        <v>8036</v>
      </c>
      <c r="M7" s="128"/>
      <c r="N7" s="125"/>
      <c r="O7" s="125"/>
    </row>
    <row r="8" spans="1:16" s="48" customFormat="1" ht="23.1" customHeight="1">
      <c r="A8" s="101" t="s">
        <v>48</v>
      </c>
      <c r="B8" s="87">
        <v>1230</v>
      </c>
      <c r="C8" s="87">
        <v>1244</v>
      </c>
      <c r="D8" s="87">
        <v>1250</v>
      </c>
      <c r="E8" s="87">
        <v>1271</v>
      </c>
      <c r="F8" s="87">
        <v>1284</v>
      </c>
      <c r="G8" s="87">
        <v>1316</v>
      </c>
      <c r="H8" s="87">
        <v>1345</v>
      </c>
      <c r="I8" s="87">
        <v>1367</v>
      </c>
      <c r="J8" s="87">
        <v>1370</v>
      </c>
      <c r="K8" s="87">
        <v>1377</v>
      </c>
      <c r="M8" s="124"/>
      <c r="N8" s="125"/>
      <c r="O8" s="125"/>
    </row>
    <row r="9" spans="1:16" s="48" customFormat="1" ht="23.1" customHeight="1">
      <c r="A9" s="101" t="s">
        <v>49</v>
      </c>
      <c r="B9" s="87">
        <v>53410</v>
      </c>
      <c r="C9" s="87">
        <v>59637</v>
      </c>
      <c r="D9" s="87">
        <v>65827</v>
      </c>
      <c r="E9" s="87">
        <v>72067</v>
      </c>
      <c r="F9" s="87">
        <v>77603</v>
      </c>
      <c r="G9" s="87">
        <v>82746</v>
      </c>
      <c r="H9" s="87">
        <v>88360</v>
      </c>
      <c r="I9" s="87">
        <v>93636</v>
      </c>
      <c r="J9" s="87">
        <v>99111</v>
      </c>
      <c r="K9" s="87">
        <v>103589</v>
      </c>
      <c r="M9" s="124"/>
      <c r="N9" s="125"/>
      <c r="O9" s="125"/>
    </row>
    <row r="10" spans="1:16" s="48" customFormat="1" ht="23.1" customHeight="1">
      <c r="A10" s="101" t="s">
        <v>50</v>
      </c>
      <c r="B10" s="87">
        <v>112296</v>
      </c>
      <c r="C10" s="87">
        <v>113871</v>
      </c>
      <c r="D10" s="87">
        <v>114958</v>
      </c>
      <c r="E10" s="87">
        <v>115784</v>
      </c>
      <c r="F10" s="87">
        <v>116085</v>
      </c>
      <c r="G10" s="87">
        <v>116653</v>
      </c>
      <c r="H10" s="87">
        <v>117133</v>
      </c>
      <c r="I10" s="87">
        <v>117489</v>
      </c>
      <c r="J10" s="87">
        <v>117752</v>
      </c>
      <c r="K10" s="87">
        <v>118399</v>
      </c>
      <c r="M10" s="128"/>
      <c r="N10" s="125"/>
      <c r="O10" s="125"/>
    </row>
    <row r="11" spans="1:16" s="48" customFormat="1" ht="23.1" customHeight="1">
      <c r="A11" s="101" t="s">
        <v>51</v>
      </c>
      <c r="B11" s="87">
        <v>13539</v>
      </c>
      <c r="C11" s="87">
        <v>13902</v>
      </c>
      <c r="D11" s="87">
        <v>14061</v>
      </c>
      <c r="E11" s="87">
        <v>14243</v>
      </c>
      <c r="F11" s="87">
        <v>14372</v>
      </c>
      <c r="G11" s="87">
        <v>14645</v>
      </c>
      <c r="H11" s="87">
        <v>15024</v>
      </c>
      <c r="I11" s="87">
        <v>15505</v>
      </c>
      <c r="J11" s="87">
        <v>16086</v>
      </c>
      <c r="K11" s="87">
        <v>16512</v>
      </c>
      <c r="M11" s="128"/>
      <c r="N11" s="125"/>
      <c r="O11" s="125"/>
    </row>
    <row r="12" spans="1:16" s="48" customFormat="1" ht="23.1" customHeight="1">
      <c r="A12" s="101" t="s">
        <v>21</v>
      </c>
      <c r="B12" s="87">
        <v>26090</v>
      </c>
      <c r="C12" s="87">
        <v>26293</v>
      </c>
      <c r="D12" s="87">
        <v>26624</v>
      </c>
      <c r="E12" s="87">
        <v>26890</v>
      </c>
      <c r="F12" s="87">
        <v>27229</v>
      </c>
      <c r="G12" s="87">
        <v>27656</v>
      </c>
      <c r="H12" s="87">
        <v>28121</v>
      </c>
      <c r="I12" s="87">
        <v>28506</v>
      </c>
      <c r="J12" s="87">
        <v>29125</v>
      </c>
      <c r="K12" s="87">
        <v>29744</v>
      </c>
      <c r="M12" s="128"/>
      <c r="O12" s="125"/>
    </row>
    <row r="13" spans="1:16" s="48" customFormat="1" ht="23.1" customHeight="1">
      <c r="A13" s="101" t="s">
        <v>22</v>
      </c>
      <c r="B13" s="87">
        <v>2912</v>
      </c>
      <c r="C13" s="87">
        <v>2957</v>
      </c>
      <c r="D13" s="87">
        <v>2963</v>
      </c>
      <c r="E13" s="87">
        <v>3006</v>
      </c>
      <c r="F13" s="87">
        <v>2980</v>
      </c>
      <c r="G13" s="87">
        <v>3107</v>
      </c>
      <c r="H13" s="87">
        <v>3101</v>
      </c>
      <c r="I13" s="87">
        <v>3086</v>
      </c>
      <c r="J13" s="87">
        <v>3087</v>
      </c>
      <c r="K13" s="87">
        <v>3101</v>
      </c>
      <c r="M13" s="128"/>
      <c r="O13" s="125"/>
    </row>
    <row r="14" spans="1:16" s="48" customFormat="1" ht="23.1" customHeight="1">
      <c r="A14" s="101" t="s">
        <v>52</v>
      </c>
      <c r="B14" s="87">
        <v>3173</v>
      </c>
      <c r="C14" s="87">
        <v>3202</v>
      </c>
      <c r="D14" s="87">
        <v>3226</v>
      </c>
      <c r="E14" s="87">
        <v>3254</v>
      </c>
      <c r="F14" s="87">
        <v>3244</v>
      </c>
      <c r="G14" s="87">
        <v>3251</v>
      </c>
      <c r="H14" s="87">
        <v>3277</v>
      </c>
      <c r="I14" s="87">
        <v>3351</v>
      </c>
      <c r="J14" s="87">
        <v>3427</v>
      </c>
      <c r="K14" s="87">
        <v>3474</v>
      </c>
      <c r="O14" s="125"/>
      <c r="P14" s="125"/>
    </row>
    <row r="15" spans="1:16" s="48" customFormat="1" ht="23.1" customHeight="1">
      <c r="A15" s="101" t="s">
        <v>53</v>
      </c>
      <c r="B15" s="87">
        <v>650</v>
      </c>
      <c r="C15" s="87">
        <v>689</v>
      </c>
      <c r="D15" s="87">
        <v>715</v>
      </c>
      <c r="E15" s="87">
        <v>734</v>
      </c>
      <c r="F15" s="87">
        <v>774</v>
      </c>
      <c r="G15" s="87">
        <v>817</v>
      </c>
      <c r="H15" s="87">
        <v>873</v>
      </c>
      <c r="I15" s="87">
        <v>947</v>
      </c>
      <c r="J15" s="87">
        <v>1055</v>
      </c>
      <c r="K15" s="87">
        <v>1120</v>
      </c>
    </row>
    <row r="16" spans="1:16" s="48" customFormat="1" ht="23.1" customHeight="1">
      <c r="A16" s="101" t="s">
        <v>23</v>
      </c>
      <c r="B16" s="87">
        <v>1834</v>
      </c>
      <c r="C16" s="87">
        <v>1845</v>
      </c>
      <c r="D16" s="87">
        <v>1846</v>
      </c>
      <c r="E16" s="87">
        <v>1842</v>
      </c>
      <c r="F16" s="87">
        <v>1850</v>
      </c>
      <c r="G16" s="87">
        <v>1853</v>
      </c>
      <c r="H16" s="87">
        <v>1913</v>
      </c>
      <c r="I16" s="87">
        <v>1999</v>
      </c>
      <c r="J16" s="87">
        <v>2085</v>
      </c>
      <c r="K16" s="87">
        <v>2218</v>
      </c>
    </row>
    <row r="17" spans="1:11" s="48" customFormat="1" ht="23.1" customHeight="1">
      <c r="A17" s="101" t="s">
        <v>54</v>
      </c>
      <c r="B17" s="87">
        <v>99</v>
      </c>
      <c r="C17" s="87">
        <v>101</v>
      </c>
      <c r="D17" s="87">
        <v>102</v>
      </c>
      <c r="E17" s="87">
        <v>103</v>
      </c>
      <c r="F17" s="87">
        <v>103</v>
      </c>
      <c r="G17" s="87">
        <v>105</v>
      </c>
      <c r="H17" s="87">
        <v>109</v>
      </c>
      <c r="I17" s="87">
        <v>110</v>
      </c>
      <c r="J17" s="87">
        <v>110</v>
      </c>
      <c r="K17" s="87">
        <v>110</v>
      </c>
    </row>
    <row r="18" spans="1:11" s="48" customFormat="1" ht="23.1" customHeight="1">
      <c r="A18" s="101" t="s">
        <v>24</v>
      </c>
      <c r="B18" s="87">
        <v>329</v>
      </c>
      <c r="C18" s="87">
        <v>336</v>
      </c>
      <c r="D18" s="87">
        <v>337</v>
      </c>
      <c r="E18" s="87">
        <v>336</v>
      </c>
      <c r="F18" s="87">
        <v>331</v>
      </c>
      <c r="G18" s="87">
        <v>328</v>
      </c>
      <c r="H18" s="87">
        <v>328</v>
      </c>
      <c r="I18" s="87">
        <v>329</v>
      </c>
      <c r="J18" s="87">
        <v>340</v>
      </c>
      <c r="K18" s="87">
        <v>345</v>
      </c>
    </row>
    <row r="19" spans="1:11" ht="24.75" customHeight="1">
      <c r="A19" s="104" t="s">
        <v>25</v>
      </c>
      <c r="B19" s="105">
        <f t="shared" ref="B19:G19" si="0">SUM(B4,B6,B7,B8,B9,B10,B11,B12,B13,B14,B15,B16,B17,B18)</f>
        <v>400919</v>
      </c>
      <c r="C19" s="105">
        <f t="shared" si="0"/>
        <v>421926</v>
      </c>
      <c r="D19" s="111">
        <f t="shared" si="0"/>
        <v>443495</v>
      </c>
      <c r="E19" s="111">
        <f t="shared" si="0"/>
        <v>465052</v>
      </c>
      <c r="F19" s="111">
        <f t="shared" si="0"/>
        <v>486144</v>
      </c>
      <c r="G19" s="111">
        <f t="shared" si="0"/>
        <v>507676</v>
      </c>
      <c r="H19" s="111">
        <f>SUM(H4,H6,H7,H8,H9,H10,H11,H12,H13,H14,H15,H16,H17,H18)</f>
        <v>531797</v>
      </c>
      <c r="I19" s="111">
        <f>SUM(I4,I6,I7,I8,I9,I10,I11,I12,I13,I14,I15,I16,I17,I18)</f>
        <v>556001</v>
      </c>
      <c r="J19" s="111">
        <f>SUM(J4,J6,J7,J8,J9,J10,J11,J12,J13,J14,J15,J16,J17,J18)</f>
        <v>580629</v>
      </c>
      <c r="K19" s="111">
        <f>SUM(K4,K6,K7,K8,K9,K10,K11,K12,K13,K14,K15,K16,K17,K18)</f>
        <v>600053</v>
      </c>
    </row>
    <row r="20" spans="1:11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07"/>
    </row>
    <row r="21" spans="1:11">
      <c r="A21" s="109" t="s">
        <v>55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5">
      <c r="A22" s="49" t="s">
        <v>56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>
      <c r="A23" s="7" t="s">
        <v>60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</row>
  </sheetData>
  <phoneticPr fontId="6" type="noConversion"/>
  <printOptions horizontalCentered="1" verticalCentered="1"/>
  <pageMargins left="0.74803149606299213" right="0" top="0.74803149606299213" bottom="0.7480314960629921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G45" sqref="G44:G45"/>
    </sheetView>
  </sheetViews>
  <sheetFormatPr defaultRowHeight="12.75"/>
  <cols>
    <col min="1" max="1" width="23.42578125" style="51" customWidth="1"/>
    <col min="2" max="2" width="17.42578125" style="51" customWidth="1"/>
    <col min="3" max="3" width="10.42578125" style="51" customWidth="1"/>
    <col min="4" max="4" width="17.42578125" style="51" customWidth="1"/>
    <col min="5" max="5" width="10.42578125" style="51" customWidth="1"/>
    <col min="6" max="16384" width="9.140625" style="51"/>
  </cols>
  <sheetData>
    <row r="1" spans="1:9" ht="33" customHeight="1">
      <c r="A1" s="262" t="s">
        <v>76</v>
      </c>
      <c r="B1" s="262"/>
      <c r="C1" s="262"/>
      <c r="D1" s="262"/>
      <c r="E1" s="262"/>
    </row>
    <row r="2" spans="1:9" ht="26.1" customHeight="1">
      <c r="D2" s="261" t="s">
        <v>26</v>
      </c>
      <c r="E2" s="261"/>
    </row>
    <row r="3" spans="1:9" ht="26.1" customHeight="1">
      <c r="A3" s="52" t="s">
        <v>27</v>
      </c>
      <c r="B3" s="53">
        <v>2019</v>
      </c>
      <c r="C3" s="54"/>
      <c r="D3" s="53">
        <v>2020</v>
      </c>
      <c r="E3" s="54"/>
    </row>
    <row r="4" spans="1:9" ht="26.1" customHeight="1">
      <c r="A4" s="55" t="s">
        <v>28</v>
      </c>
      <c r="B4" s="53" t="s">
        <v>2</v>
      </c>
      <c r="C4" s="112" t="s">
        <v>3</v>
      </c>
      <c r="D4" s="53" t="s">
        <v>2</v>
      </c>
      <c r="E4" s="112" t="s">
        <v>3</v>
      </c>
    </row>
    <row r="5" spans="1:9" ht="26.1" customHeight="1">
      <c r="A5" s="56" t="s">
        <v>30</v>
      </c>
      <c r="B5" s="57">
        <v>125938</v>
      </c>
      <c r="C5" s="113">
        <v>41</v>
      </c>
      <c r="D5" s="57">
        <v>127947</v>
      </c>
      <c r="E5" s="113">
        <v>40</v>
      </c>
      <c r="G5" s="119"/>
      <c r="H5" s="119"/>
      <c r="I5" s="119"/>
    </row>
    <row r="6" spans="1:9" ht="26.1" customHeight="1">
      <c r="A6" s="58" t="s">
        <v>31</v>
      </c>
      <c r="B6" s="57">
        <v>93631</v>
      </c>
      <c r="C6" s="113">
        <v>30.5</v>
      </c>
      <c r="D6" s="57">
        <v>100859</v>
      </c>
      <c r="E6" s="113">
        <v>31.5</v>
      </c>
      <c r="G6" s="119"/>
      <c r="H6" s="119"/>
      <c r="I6" s="119"/>
    </row>
    <row r="7" spans="1:9" ht="26.1" customHeight="1">
      <c r="A7" s="59" t="s">
        <v>32</v>
      </c>
      <c r="B7" s="57">
        <v>39075</v>
      </c>
      <c r="C7" s="113">
        <v>12.7</v>
      </c>
      <c r="D7" s="57">
        <v>42508</v>
      </c>
      <c r="E7" s="113">
        <v>13.3</v>
      </c>
      <c r="G7" s="119"/>
      <c r="H7" s="119"/>
      <c r="I7" s="119"/>
    </row>
    <row r="8" spans="1:9" ht="26.1" customHeight="1">
      <c r="A8" s="58" t="s">
        <v>33</v>
      </c>
      <c r="B8" s="57">
        <v>48437</v>
      </c>
      <c r="C8" s="113">
        <v>15.8</v>
      </c>
      <c r="D8" s="57">
        <v>48750</v>
      </c>
      <c r="E8" s="113">
        <v>15.2</v>
      </c>
      <c r="G8" s="119"/>
      <c r="H8" s="119"/>
      <c r="I8" s="119"/>
    </row>
    <row r="9" spans="1:9" ht="15.75">
      <c r="A9" s="60" t="s">
        <v>29</v>
      </c>
      <c r="B9" s="61">
        <f>SUM(B5:B8)</f>
        <v>307081</v>
      </c>
      <c r="C9" s="114">
        <f>SUM(C5:C8)</f>
        <v>100</v>
      </c>
      <c r="D9" s="61">
        <f>SUM(D5:D8)</f>
        <v>320064</v>
      </c>
      <c r="E9" s="114">
        <f>SUM(E5:E8)</f>
        <v>100</v>
      </c>
    </row>
    <row r="10" spans="1:9">
      <c r="C10" s="62"/>
    </row>
    <row r="15" spans="1:9" ht="15.75">
      <c r="A15" s="50"/>
      <c r="B15" s="50"/>
      <c r="C15" s="50"/>
      <c r="D15" s="50"/>
      <c r="E15" s="50"/>
    </row>
    <row r="16" spans="1:9" ht="15.75">
      <c r="A16" s="63"/>
      <c r="B16" s="50"/>
      <c r="C16" s="50"/>
      <c r="D16" s="63"/>
      <c r="E16" s="63"/>
    </row>
    <row r="17" ht="30" customHeight="1"/>
    <row r="18" ht="30" customHeight="1"/>
    <row r="19" ht="35.1" customHeight="1"/>
    <row r="20" ht="35.1" customHeight="1"/>
    <row r="21" ht="35.1" customHeight="1"/>
    <row r="22" ht="35.1" customHeight="1"/>
    <row r="23" ht="35.1" customHeight="1"/>
    <row r="37" spans="1:1" ht="16.5">
      <c r="A37" s="49" t="s">
        <v>57</v>
      </c>
    </row>
    <row r="38" spans="1:1">
      <c r="A38" s="7" t="s">
        <v>60</v>
      </c>
    </row>
  </sheetData>
  <mergeCells count="2">
    <mergeCell ref="D2:E2"/>
    <mergeCell ref="A1:E1"/>
  </mergeCells>
  <phoneticPr fontId="6" type="noConversion"/>
  <printOptions horizontalCentered="1"/>
  <pageMargins left="0.5" right="0.5" top="0.75314960629920003" bottom="0.74803149606299202" header="0.5" footer="0.511811023622047"/>
  <pageSetup paperSize="9" orientation="portrait" r:id="rId1"/>
  <headerFooter alignWithMargins="0">
    <oddHeader xml:space="preserve">&amp;C&amp;"Times New Roman,Regular"&amp;12 9 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K15" sqref="K15"/>
    </sheetView>
  </sheetViews>
  <sheetFormatPr defaultRowHeight="12.75"/>
  <cols>
    <col min="1" max="1" width="29.7109375" customWidth="1"/>
    <col min="2" max="2" width="15.42578125" customWidth="1"/>
    <col min="3" max="3" width="10.42578125" customWidth="1"/>
    <col min="4" max="4" width="16.5703125" customWidth="1"/>
    <col min="5" max="5" width="10" style="6" customWidth="1"/>
  </cols>
  <sheetData>
    <row r="1" spans="1:9" ht="22.5" customHeight="1">
      <c r="A1" s="64" t="s">
        <v>77</v>
      </c>
      <c r="B1" s="65"/>
      <c r="C1" s="65"/>
      <c r="D1" s="65"/>
      <c r="E1" s="66"/>
    </row>
    <row r="2" spans="1:9" ht="15" customHeight="1">
      <c r="D2" s="263" t="s">
        <v>34</v>
      </c>
      <c r="E2" s="263"/>
    </row>
    <row r="3" spans="1:9" ht="26.1" customHeight="1">
      <c r="A3" s="67" t="s">
        <v>27</v>
      </c>
      <c r="B3" s="69">
        <v>2019</v>
      </c>
      <c r="C3" s="5"/>
      <c r="D3" s="69">
        <v>2020</v>
      </c>
      <c r="E3" s="5"/>
    </row>
    <row r="4" spans="1:9" ht="26.1" customHeight="1">
      <c r="A4" s="70" t="s">
        <v>28</v>
      </c>
      <c r="B4" s="68" t="s">
        <v>2</v>
      </c>
      <c r="C4" s="71" t="s">
        <v>3</v>
      </c>
      <c r="D4" s="68" t="s">
        <v>2</v>
      </c>
      <c r="E4" s="71" t="s">
        <v>3</v>
      </c>
    </row>
    <row r="5" spans="1:9" ht="26.1" customHeight="1">
      <c r="A5" s="81" t="s">
        <v>35</v>
      </c>
      <c r="B5" s="73">
        <v>436</v>
      </c>
      <c r="C5" s="72">
        <v>21.5</v>
      </c>
      <c r="D5" s="254" t="s">
        <v>85</v>
      </c>
      <c r="E5" s="255" t="s">
        <v>85</v>
      </c>
      <c r="G5" s="89"/>
    </row>
    <row r="6" spans="1:9" ht="26.1" customHeight="1">
      <c r="A6" s="82" t="s">
        <v>38</v>
      </c>
      <c r="B6" s="73">
        <v>656</v>
      </c>
      <c r="C6" s="72">
        <v>32.299999999999997</v>
      </c>
      <c r="D6" s="256" t="s">
        <v>85</v>
      </c>
      <c r="E6" s="256" t="s">
        <v>85</v>
      </c>
      <c r="G6" s="89"/>
    </row>
    <row r="7" spans="1:9" ht="26.1" customHeight="1">
      <c r="A7" s="83" t="s">
        <v>32</v>
      </c>
      <c r="B7" s="73">
        <v>679</v>
      </c>
      <c r="C7" s="72">
        <v>33.5</v>
      </c>
      <c r="D7" s="256" t="s">
        <v>85</v>
      </c>
      <c r="E7" s="256" t="s">
        <v>85</v>
      </c>
      <c r="G7" s="89"/>
    </row>
    <row r="8" spans="1:9" ht="26.1" customHeight="1">
      <c r="A8" s="83" t="s">
        <v>58</v>
      </c>
      <c r="B8" s="74">
        <v>258</v>
      </c>
      <c r="C8" s="72">
        <v>12.7</v>
      </c>
      <c r="D8" s="257" t="s">
        <v>85</v>
      </c>
      <c r="E8" s="258" t="s">
        <v>85</v>
      </c>
      <c r="G8" s="89"/>
      <c r="I8" s="92"/>
    </row>
    <row r="9" spans="1:9" ht="26.1" customHeight="1">
      <c r="A9" s="1" t="s">
        <v>29</v>
      </c>
      <c r="B9" s="76">
        <f>SUM(B5:B8)</f>
        <v>2029</v>
      </c>
      <c r="C9" s="75">
        <f>SUM(C5:C8)</f>
        <v>100</v>
      </c>
      <c r="D9" s="259" t="s">
        <v>85</v>
      </c>
      <c r="E9" s="260" t="s">
        <v>85</v>
      </c>
      <c r="G9" s="115"/>
    </row>
    <row r="11" spans="1:9" ht="15">
      <c r="A11" s="77" t="s">
        <v>36</v>
      </c>
    </row>
    <row r="12" spans="1:9" ht="15">
      <c r="A12" s="77" t="s">
        <v>37</v>
      </c>
    </row>
    <row r="15" spans="1:9" ht="15.75">
      <c r="A15" s="65"/>
      <c r="B15" s="65"/>
      <c r="C15" s="65"/>
      <c r="D15" s="65"/>
      <c r="E15" s="66"/>
    </row>
    <row r="16" spans="1:9" ht="15.75">
      <c r="A16" s="78"/>
      <c r="B16" s="78"/>
      <c r="C16" s="78"/>
      <c r="D16" s="78"/>
      <c r="E16" s="79"/>
    </row>
    <row r="18" ht="30" customHeight="1"/>
    <row r="19" ht="30" customHeight="1"/>
    <row r="20" ht="35.1" customHeight="1"/>
    <row r="21" ht="35.1" customHeight="1"/>
    <row r="22" ht="35.1" customHeight="1"/>
    <row r="23" ht="35.1" customHeight="1"/>
    <row r="24" ht="35.1" customHeight="1"/>
    <row r="37" spans="5:5">
      <c r="E37"/>
    </row>
  </sheetData>
  <mergeCells count="1">
    <mergeCell ref="D2:E2"/>
  </mergeCells>
  <phoneticPr fontId="0" type="noConversion"/>
  <pageMargins left="0.75" right="0.75" top="1" bottom="1" header="0.5" footer="0.5"/>
  <pageSetup paperSize="9" orientation="portrait" r:id="rId1"/>
  <headerFooter alignWithMargins="0">
    <oddHeader>&amp;C&amp;"Times New Roman,Regular"&amp;12 10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5"/>
  <sheetViews>
    <sheetView workbookViewId="0">
      <selection activeCell="F52" sqref="F52"/>
    </sheetView>
  </sheetViews>
  <sheetFormatPr defaultRowHeight="12.75"/>
  <cols>
    <col min="1" max="1" width="8.85546875" customWidth="1"/>
    <col min="4" max="4" width="10.140625" customWidth="1"/>
    <col min="5" max="5" width="13.140625" customWidth="1"/>
    <col min="6" max="9" width="9.7109375" customWidth="1"/>
  </cols>
  <sheetData>
    <row r="1" spans="1:9" ht="35.25" customHeight="1">
      <c r="A1" s="132" t="s">
        <v>143</v>
      </c>
      <c r="B1" s="133"/>
      <c r="C1" s="134"/>
      <c r="D1" s="134"/>
      <c r="E1" s="134"/>
      <c r="F1" s="7"/>
      <c r="G1" s="7"/>
      <c r="H1" s="7"/>
      <c r="I1" s="7"/>
    </row>
    <row r="2" spans="1:9" ht="9" customHeight="1">
      <c r="A2" s="7" t="s">
        <v>4</v>
      </c>
      <c r="B2" s="7"/>
      <c r="C2" s="7"/>
      <c r="D2" s="7"/>
      <c r="E2" s="7"/>
      <c r="F2" s="7"/>
      <c r="G2" s="7"/>
      <c r="H2" s="7"/>
      <c r="I2" s="7"/>
    </row>
    <row r="3" spans="1:9" ht="18" customHeight="1">
      <c r="A3" s="135"/>
      <c r="B3" s="136"/>
      <c r="C3" s="136"/>
      <c r="D3" s="136"/>
      <c r="E3" s="137"/>
      <c r="F3" s="264" t="s">
        <v>145</v>
      </c>
      <c r="G3" s="264">
        <v>2020</v>
      </c>
      <c r="H3" s="138" t="s">
        <v>79</v>
      </c>
      <c r="I3" s="5"/>
    </row>
    <row r="4" spans="1:9" ht="18" customHeight="1">
      <c r="A4" s="139"/>
      <c r="B4" s="140"/>
      <c r="C4" s="140"/>
      <c r="D4" s="140"/>
      <c r="E4" s="141"/>
      <c r="F4" s="265"/>
      <c r="G4" s="265"/>
      <c r="H4" s="142" t="s">
        <v>2</v>
      </c>
      <c r="I4" s="1" t="s">
        <v>80</v>
      </c>
    </row>
    <row r="5" spans="1:9" ht="13.5" customHeight="1">
      <c r="A5" s="139"/>
      <c r="B5" s="3"/>
      <c r="C5" s="3"/>
      <c r="D5" s="3"/>
      <c r="E5" s="143"/>
      <c r="F5" s="144"/>
      <c r="G5" s="144"/>
      <c r="H5" s="145"/>
      <c r="I5" s="146"/>
    </row>
    <row r="6" spans="1:9" ht="26.25" customHeight="1">
      <c r="A6" s="147" t="s">
        <v>81</v>
      </c>
      <c r="B6" s="148"/>
      <c r="C6" s="148"/>
      <c r="D6" s="3"/>
      <c r="E6" s="143"/>
      <c r="F6" s="149">
        <f>SUM(F8,F16)</f>
        <v>29644</v>
      </c>
      <c r="G6" s="149">
        <v>28611</v>
      </c>
      <c r="H6" s="252">
        <f>G6-F6</f>
        <v>-1033</v>
      </c>
      <c r="I6" s="253">
        <f>G6/F6*100-100</f>
        <v>-3.484684927810008</v>
      </c>
    </row>
    <row r="7" spans="1:9">
      <c r="A7" s="150"/>
      <c r="B7" s="148"/>
      <c r="C7" s="148"/>
      <c r="D7" s="3"/>
      <c r="E7" s="143"/>
      <c r="F7" s="151"/>
      <c r="G7" s="151"/>
      <c r="H7" s="152"/>
      <c r="I7" s="152"/>
    </row>
    <row r="8" spans="1:9" s="88" customFormat="1" ht="16.5" customHeight="1">
      <c r="A8" s="153" t="s">
        <v>82</v>
      </c>
      <c r="B8" s="154"/>
      <c r="C8" s="154"/>
      <c r="D8" s="154"/>
      <c r="E8" s="155"/>
      <c r="F8" s="156">
        <v>2739</v>
      </c>
      <c r="G8" s="156">
        <v>2086</v>
      </c>
      <c r="H8" s="173">
        <f>G8-F8</f>
        <v>-653</v>
      </c>
      <c r="I8" s="244">
        <f>G8/F8*100-100</f>
        <v>-23.840817816721426</v>
      </c>
    </row>
    <row r="9" spans="1:9" ht="16.5" customHeight="1">
      <c r="A9" s="153"/>
      <c r="B9" s="154"/>
      <c r="C9" s="154"/>
      <c r="D9" s="154"/>
      <c r="E9" s="155"/>
      <c r="F9" s="157"/>
      <c r="G9" s="157"/>
      <c r="H9" s="158"/>
      <c r="I9" s="159"/>
    </row>
    <row r="10" spans="1:9" ht="19.5" customHeight="1">
      <c r="A10" s="160" t="s">
        <v>83</v>
      </c>
      <c r="B10" s="154"/>
      <c r="C10" s="154"/>
      <c r="D10" s="154"/>
      <c r="E10" s="155"/>
      <c r="F10" s="161">
        <v>130</v>
      </c>
      <c r="G10" s="161">
        <v>119</v>
      </c>
      <c r="H10" s="173">
        <f>G10-F10</f>
        <v>-11</v>
      </c>
      <c r="I10" s="244">
        <f>G10/F10*100-100</f>
        <v>-8.461538461538467</v>
      </c>
    </row>
    <row r="11" spans="1:9" ht="11.25" customHeight="1">
      <c r="A11" s="160"/>
      <c r="B11" s="154"/>
      <c r="C11" s="154"/>
      <c r="D11" s="154"/>
      <c r="E11" s="155"/>
      <c r="F11" s="162" t="s">
        <v>4</v>
      </c>
      <c r="G11" s="162" t="s">
        <v>4</v>
      </c>
      <c r="H11" s="162"/>
      <c r="I11" s="163"/>
    </row>
    <row r="12" spans="1:9" ht="15.75" customHeight="1">
      <c r="A12" s="160" t="s">
        <v>84</v>
      </c>
      <c r="B12" s="154"/>
      <c r="C12" s="154"/>
      <c r="D12" s="154"/>
      <c r="E12" s="155"/>
      <c r="F12" s="161">
        <v>498</v>
      </c>
      <c r="G12" s="161" t="s">
        <v>85</v>
      </c>
      <c r="H12" s="161" t="s">
        <v>85</v>
      </c>
      <c r="I12" s="161" t="s">
        <v>85</v>
      </c>
    </row>
    <row r="13" spans="1:9" ht="14.25" customHeight="1">
      <c r="A13" s="160"/>
      <c r="B13" s="154"/>
      <c r="C13" s="154"/>
      <c r="D13" s="154"/>
      <c r="E13" s="155"/>
      <c r="F13" s="162"/>
      <c r="G13" s="162"/>
      <c r="H13" s="162"/>
      <c r="I13" s="163"/>
    </row>
    <row r="14" spans="1:9" ht="13.5" customHeight="1">
      <c r="A14" s="160" t="s">
        <v>86</v>
      </c>
      <c r="B14" s="154"/>
      <c r="C14" s="154"/>
      <c r="D14" s="154"/>
      <c r="E14" s="155"/>
      <c r="F14" s="164">
        <v>2111</v>
      </c>
      <c r="G14" s="164" t="s">
        <v>85</v>
      </c>
      <c r="H14" s="164" t="s">
        <v>85</v>
      </c>
      <c r="I14" s="164" t="s">
        <v>85</v>
      </c>
    </row>
    <row r="15" spans="1:9" ht="15.75">
      <c r="A15" s="153"/>
      <c r="B15" s="154"/>
      <c r="C15" s="154"/>
      <c r="D15" s="154"/>
      <c r="E15" s="155"/>
      <c r="F15" s="157"/>
      <c r="G15" s="157"/>
      <c r="H15" s="157"/>
      <c r="I15" s="165"/>
    </row>
    <row r="16" spans="1:9" s="88" customFormat="1" ht="15.75">
      <c r="A16" s="153" t="s">
        <v>87</v>
      </c>
      <c r="B16" s="154"/>
      <c r="C16" s="154"/>
      <c r="D16" s="154"/>
      <c r="E16" s="155"/>
      <c r="F16" s="156">
        <v>26905</v>
      </c>
      <c r="G16" s="156">
        <v>26525</v>
      </c>
      <c r="H16" s="173">
        <f>G16-F16</f>
        <v>-380</v>
      </c>
      <c r="I16" s="244">
        <f>G16/F16*100-100</f>
        <v>-1.4123768816205171</v>
      </c>
    </row>
    <row r="17" spans="1:9" ht="15.75">
      <c r="A17" s="153" t="s">
        <v>88</v>
      </c>
      <c r="B17" s="154"/>
      <c r="C17" s="154"/>
      <c r="D17" s="154"/>
      <c r="E17" s="155"/>
      <c r="F17" s="156"/>
      <c r="G17" s="156"/>
      <c r="H17" s="166"/>
      <c r="I17" s="166"/>
    </row>
    <row r="18" spans="1:9" ht="16.5" customHeight="1">
      <c r="A18" s="153" t="s">
        <v>89</v>
      </c>
      <c r="B18" s="154"/>
      <c r="C18" s="154"/>
      <c r="D18" s="154"/>
      <c r="E18" s="155"/>
      <c r="F18" s="156">
        <v>2425</v>
      </c>
      <c r="G18" s="156">
        <v>2342</v>
      </c>
      <c r="H18" s="173">
        <f>G18-F18</f>
        <v>-83</v>
      </c>
      <c r="I18" s="244">
        <f>G18/F18*100-100</f>
        <v>-3.4226804123711361</v>
      </c>
    </row>
    <row r="19" spans="1:9" ht="12" customHeight="1">
      <c r="A19" s="153"/>
      <c r="B19" s="154"/>
      <c r="C19" s="154"/>
      <c r="D19" s="154"/>
      <c r="E19" s="155"/>
      <c r="F19" s="156"/>
      <c r="G19" s="156"/>
      <c r="H19" s="166"/>
      <c r="I19" s="166"/>
    </row>
    <row r="20" spans="1:9" ht="15.75">
      <c r="A20" s="167" t="s">
        <v>90</v>
      </c>
      <c r="B20" s="154"/>
      <c r="C20" s="154"/>
      <c r="D20" s="154"/>
      <c r="E20" s="155"/>
      <c r="F20" s="156">
        <v>52</v>
      </c>
      <c r="G20" s="161">
        <v>49</v>
      </c>
      <c r="H20" s="245">
        <f>G20-F20</f>
        <v>-3</v>
      </c>
      <c r="I20" s="244">
        <f>G20/F20*100-100</f>
        <v>-5.7692307692307736</v>
      </c>
    </row>
    <row r="21" spans="1:9">
      <c r="A21" s="139"/>
      <c r="B21" s="3"/>
      <c r="C21" s="3"/>
      <c r="D21" s="3"/>
      <c r="E21" s="143"/>
      <c r="F21" s="168"/>
      <c r="G21" s="168"/>
      <c r="H21" s="152"/>
      <c r="I21" s="152"/>
    </row>
    <row r="22" spans="1:9" ht="9" customHeight="1">
      <c r="A22" s="139"/>
      <c r="B22" s="3"/>
      <c r="C22" s="3"/>
      <c r="D22" s="3"/>
      <c r="E22" s="143"/>
      <c r="F22" s="168"/>
      <c r="G22" s="168"/>
      <c r="H22" s="152"/>
      <c r="I22" s="152"/>
    </row>
    <row r="23" spans="1:9" ht="26.25" customHeight="1">
      <c r="A23" s="147" t="s">
        <v>91</v>
      </c>
      <c r="B23" s="148"/>
      <c r="C23" s="148"/>
      <c r="D23" s="3"/>
      <c r="E23" s="143"/>
      <c r="F23" s="149">
        <v>58267</v>
      </c>
      <c r="G23" s="251" t="s">
        <v>85</v>
      </c>
      <c r="H23" s="251" t="s">
        <v>85</v>
      </c>
      <c r="I23" s="251" t="s">
        <v>85</v>
      </c>
    </row>
    <row r="24" spans="1:9" ht="12" customHeight="1">
      <c r="A24" s="147"/>
      <c r="B24" s="148"/>
      <c r="C24" s="148"/>
      <c r="D24" s="3"/>
      <c r="E24" s="143"/>
      <c r="F24" s="169"/>
      <c r="G24" s="169"/>
      <c r="H24" s="169"/>
      <c r="I24" s="170"/>
    </row>
    <row r="25" spans="1:9" ht="12.75" customHeight="1">
      <c r="A25" s="153" t="s">
        <v>92</v>
      </c>
      <c r="B25" s="11"/>
      <c r="C25" s="3"/>
      <c r="D25" s="3"/>
      <c r="E25" s="143"/>
      <c r="F25" s="152"/>
      <c r="G25" s="152"/>
      <c r="H25" s="152"/>
      <c r="I25" s="171"/>
    </row>
    <row r="26" spans="1:9" ht="17.25" customHeight="1">
      <c r="A26" s="160" t="s">
        <v>93</v>
      </c>
      <c r="B26" s="11"/>
      <c r="C26" s="172"/>
      <c r="D26" s="11"/>
      <c r="E26" s="155"/>
      <c r="F26" s="173">
        <v>58128</v>
      </c>
      <c r="G26" s="161" t="s">
        <v>85</v>
      </c>
      <c r="H26" s="161" t="s">
        <v>85</v>
      </c>
      <c r="I26" s="161" t="s">
        <v>85</v>
      </c>
    </row>
    <row r="27" spans="1:9" ht="12" customHeight="1">
      <c r="A27" s="153"/>
      <c r="B27" s="154"/>
      <c r="C27" s="154"/>
      <c r="D27" s="154"/>
      <c r="E27" s="155"/>
      <c r="F27" s="174" t="s">
        <v>4</v>
      </c>
      <c r="G27" s="174" t="s">
        <v>4</v>
      </c>
      <c r="H27" s="175"/>
      <c r="I27" s="175"/>
    </row>
    <row r="28" spans="1:9" ht="26.25" customHeight="1">
      <c r="A28" s="153" t="s">
        <v>90</v>
      </c>
      <c r="B28" s="154"/>
      <c r="C28" s="154"/>
      <c r="D28" s="154"/>
      <c r="E28" s="155"/>
      <c r="F28" s="156">
        <v>102</v>
      </c>
      <c r="G28" s="161" t="s">
        <v>85</v>
      </c>
      <c r="H28" s="161" t="s">
        <v>85</v>
      </c>
      <c r="I28" s="161" t="s">
        <v>85</v>
      </c>
    </row>
    <row r="29" spans="1:9" ht="24" customHeight="1">
      <c r="A29" s="153" t="s">
        <v>94</v>
      </c>
      <c r="B29" s="154"/>
      <c r="C29" s="154"/>
      <c r="D29" s="154"/>
      <c r="E29" s="155"/>
      <c r="F29" s="176"/>
      <c r="G29" s="176"/>
      <c r="H29" s="176"/>
      <c r="I29" s="176"/>
    </row>
    <row r="30" spans="1:9" ht="15.75">
      <c r="A30" s="153" t="s">
        <v>95</v>
      </c>
      <c r="B30" s="154"/>
      <c r="C30" s="154"/>
      <c r="D30" s="154"/>
      <c r="E30" s="155"/>
      <c r="F30" s="174">
        <v>4280</v>
      </c>
      <c r="G30" s="174" t="s">
        <v>85</v>
      </c>
      <c r="H30" s="174" t="s">
        <v>85</v>
      </c>
      <c r="I30" s="174" t="s">
        <v>85</v>
      </c>
    </row>
    <row r="31" spans="1:9" ht="15.75">
      <c r="A31" s="153"/>
      <c r="B31" s="154"/>
      <c r="C31" s="154"/>
      <c r="D31" s="154"/>
      <c r="E31" s="155"/>
      <c r="F31" s="166"/>
      <c r="G31" s="166"/>
      <c r="H31" s="166"/>
      <c r="I31" s="165"/>
    </row>
    <row r="32" spans="1:9" ht="26.25" customHeight="1">
      <c r="A32" s="147" t="s">
        <v>96</v>
      </c>
      <c r="B32" s="2"/>
      <c r="C32" s="154"/>
      <c r="D32" s="154"/>
      <c r="E32" s="155"/>
      <c r="F32" s="177">
        <v>3484</v>
      </c>
      <c r="G32" s="251" t="s">
        <v>85</v>
      </c>
      <c r="H32" s="251" t="s">
        <v>85</v>
      </c>
      <c r="I32" s="251" t="s">
        <v>85</v>
      </c>
    </row>
    <row r="33" spans="1:9" ht="12.75" customHeight="1">
      <c r="A33" s="147"/>
      <c r="B33" s="2"/>
      <c r="C33" s="154"/>
      <c r="D33" s="154"/>
      <c r="E33" s="155"/>
      <c r="F33" s="166"/>
      <c r="G33" s="166"/>
      <c r="H33" s="166"/>
      <c r="I33" s="165"/>
    </row>
    <row r="34" spans="1:9" ht="17.25" customHeight="1">
      <c r="A34" s="160" t="s">
        <v>97</v>
      </c>
      <c r="B34" s="154"/>
      <c r="C34" s="154"/>
      <c r="D34" s="154"/>
      <c r="E34" s="155"/>
      <c r="F34" s="173">
        <v>144</v>
      </c>
      <c r="G34" s="161">
        <v>131</v>
      </c>
      <c r="H34" s="245">
        <f>G34-F34</f>
        <v>-13</v>
      </c>
      <c r="I34" s="244">
        <f>G34/F34*100-100</f>
        <v>-9.0277777777777857</v>
      </c>
    </row>
    <row r="35" spans="1:9" ht="12.75" customHeight="1">
      <c r="A35" s="160"/>
      <c r="B35" s="154"/>
      <c r="C35" s="154"/>
      <c r="D35" s="154"/>
      <c r="E35" s="155"/>
      <c r="F35" s="173"/>
      <c r="G35" s="173"/>
      <c r="H35" s="162"/>
      <c r="I35" s="163"/>
    </row>
    <row r="36" spans="1:9" ht="15" customHeight="1">
      <c r="A36" s="160" t="s">
        <v>98</v>
      </c>
      <c r="B36" s="154"/>
      <c r="C36" s="154"/>
      <c r="D36" s="154"/>
      <c r="E36" s="155"/>
      <c r="F36" s="173">
        <v>430</v>
      </c>
      <c r="G36" s="173" t="s">
        <v>85</v>
      </c>
      <c r="H36" s="161" t="s">
        <v>85</v>
      </c>
      <c r="I36" s="161" t="s">
        <v>85</v>
      </c>
    </row>
    <row r="37" spans="1:9" ht="15.75">
      <c r="A37" s="160"/>
      <c r="B37" s="154"/>
      <c r="C37" s="154"/>
      <c r="D37" s="154"/>
      <c r="E37" s="155"/>
      <c r="F37" s="173"/>
      <c r="G37" s="173"/>
      <c r="H37" s="178"/>
      <c r="I37" s="178"/>
    </row>
    <row r="38" spans="1:9" ht="15.75">
      <c r="A38" s="160" t="s">
        <v>99</v>
      </c>
      <c r="B38" s="154"/>
      <c r="C38" s="154"/>
      <c r="D38" s="154"/>
      <c r="E38" s="155"/>
      <c r="F38" s="173">
        <v>1935</v>
      </c>
      <c r="G38" s="173" t="s">
        <v>85</v>
      </c>
      <c r="H38" s="161" t="s">
        <v>85</v>
      </c>
      <c r="I38" s="161" t="s">
        <v>85</v>
      </c>
    </row>
    <row r="39" spans="1:9">
      <c r="A39" s="179"/>
      <c r="B39" s="180"/>
      <c r="C39" s="180"/>
      <c r="D39" s="180"/>
      <c r="E39" s="181"/>
      <c r="F39" s="182"/>
      <c r="G39" s="182"/>
      <c r="H39" s="183"/>
      <c r="I39" s="183"/>
    </row>
    <row r="40" spans="1:9" ht="5.25" customHeight="1">
      <c r="A40" s="7"/>
      <c r="B40" s="7"/>
      <c r="C40" s="7"/>
      <c r="D40" s="7"/>
      <c r="E40" s="7"/>
      <c r="F40" s="7"/>
      <c r="G40" s="7"/>
      <c r="H40" s="7"/>
      <c r="I40" s="7"/>
    </row>
    <row r="41" spans="1:9" ht="20.100000000000001" customHeight="1">
      <c r="A41" s="4" t="s">
        <v>100</v>
      </c>
      <c r="B41" s="184"/>
      <c r="C41" s="184"/>
      <c r="D41" s="184"/>
      <c r="E41" s="184"/>
      <c r="F41" s="7"/>
      <c r="G41" s="7"/>
      <c r="H41" s="7"/>
      <c r="I41" s="7"/>
    </row>
    <row r="42" spans="1:9" ht="20.100000000000001" customHeight="1">
      <c r="A42" s="185" t="s">
        <v>101</v>
      </c>
      <c r="B42" s="184"/>
      <c r="C42" s="184"/>
      <c r="D42" s="184"/>
      <c r="E42" s="184"/>
      <c r="I42" s="7"/>
    </row>
    <row r="43" spans="1:9" ht="20.100000000000001" customHeight="1">
      <c r="A43" s="235" t="s">
        <v>146</v>
      </c>
      <c r="B43" s="184"/>
      <c r="C43" s="235" t="s">
        <v>127</v>
      </c>
      <c r="D43" s="184"/>
      <c r="E43" s="184"/>
      <c r="I43" s="7"/>
    </row>
    <row r="44" spans="1:9" ht="20.100000000000001" customHeight="1">
      <c r="A44" s="186" t="s">
        <v>102</v>
      </c>
      <c r="D44" s="4" t="s">
        <v>103</v>
      </c>
    </row>
    <row r="45" spans="1:9" ht="13.5" customHeight="1"/>
  </sheetData>
  <mergeCells count="2">
    <mergeCell ref="F3:F4"/>
    <mergeCell ref="G3:G4"/>
  </mergeCells>
  <pageMargins left="0.74803149606299213" right="0.31496062992125984" top="0.94488188976377963" bottom="0.59055118110236227" header="0.51181102362204722" footer="0.31496062992125984"/>
  <pageSetup paperSize="9" orientation="portrait" r:id="rId1"/>
  <headerFooter alignWithMargins="0">
    <oddHeader>&amp;C&amp;"Times New Roman,Regular"&amp;12 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B1:AF57"/>
  <sheetViews>
    <sheetView topLeftCell="A25" workbookViewId="0">
      <selection activeCell="N33" sqref="N33"/>
    </sheetView>
  </sheetViews>
  <sheetFormatPr defaultRowHeight="12.75"/>
  <cols>
    <col min="27" max="27" width="12.7109375" customWidth="1"/>
    <col min="29" max="29" width="10.140625" bestFit="1" customWidth="1"/>
  </cols>
  <sheetData>
    <row r="1" spans="28:32" ht="16.5" customHeight="1"/>
    <row r="4" spans="28:32">
      <c r="AC4" t="s">
        <v>104</v>
      </c>
      <c r="AF4" t="s">
        <v>105</v>
      </c>
    </row>
    <row r="5" spans="28:32">
      <c r="AB5">
        <v>2011</v>
      </c>
      <c r="AC5" s="187">
        <v>400919</v>
      </c>
      <c r="AE5">
        <v>2011</v>
      </c>
      <c r="AF5" s="187">
        <v>22387</v>
      </c>
    </row>
    <row r="6" spans="28:32">
      <c r="AB6">
        <v>2012</v>
      </c>
      <c r="AC6" s="187">
        <v>421926</v>
      </c>
      <c r="AE6">
        <v>2012</v>
      </c>
      <c r="AF6" s="187">
        <v>21056</v>
      </c>
    </row>
    <row r="7" spans="28:32">
      <c r="AB7">
        <v>2013</v>
      </c>
      <c r="AC7" s="187">
        <v>443495</v>
      </c>
      <c r="AE7">
        <v>2013</v>
      </c>
      <c r="AF7" s="187">
        <v>23563</v>
      </c>
    </row>
    <row r="8" spans="28:32">
      <c r="AB8">
        <v>2014</v>
      </c>
      <c r="AC8" s="187">
        <v>465052</v>
      </c>
      <c r="AE8">
        <v>2014</v>
      </c>
      <c r="AF8" s="187">
        <v>26400</v>
      </c>
    </row>
    <row r="9" spans="28:32">
      <c r="AB9">
        <v>2015</v>
      </c>
      <c r="AC9" s="187">
        <v>486144</v>
      </c>
      <c r="AE9">
        <v>2015</v>
      </c>
      <c r="AF9" s="187">
        <v>28476</v>
      </c>
    </row>
    <row r="10" spans="28:32">
      <c r="AB10">
        <v>2016</v>
      </c>
      <c r="AC10" s="187">
        <v>507676</v>
      </c>
      <c r="AE10">
        <v>2016</v>
      </c>
      <c r="AF10" s="187">
        <v>29277</v>
      </c>
    </row>
    <row r="11" spans="28:32">
      <c r="AB11">
        <v>2017</v>
      </c>
      <c r="AC11" s="187">
        <v>531797</v>
      </c>
      <c r="AE11">
        <v>2017</v>
      </c>
      <c r="AF11" s="187">
        <v>29627</v>
      </c>
    </row>
    <row r="12" spans="28:32">
      <c r="AB12">
        <v>2018</v>
      </c>
      <c r="AC12" s="187">
        <v>556001</v>
      </c>
      <c r="AE12">
        <v>2018</v>
      </c>
      <c r="AF12" s="187">
        <v>29075</v>
      </c>
    </row>
    <row r="13" spans="28:32">
      <c r="AB13">
        <v>2019</v>
      </c>
      <c r="AC13" s="187">
        <v>580629</v>
      </c>
      <c r="AE13">
        <v>2019</v>
      </c>
      <c r="AF13" s="187">
        <v>29644</v>
      </c>
    </row>
    <row r="14" spans="28:32">
      <c r="AB14">
        <v>2020</v>
      </c>
      <c r="AC14" s="187">
        <v>600053</v>
      </c>
      <c r="AE14">
        <v>2020</v>
      </c>
      <c r="AF14" s="187">
        <v>28611</v>
      </c>
    </row>
    <row r="28" ht="16.5" customHeight="1"/>
    <row r="57" ht="12" customHeight="1"/>
  </sheetData>
  <printOptions horizontalCentered="1"/>
  <pageMargins left="0.74803149606299213" right="0.55118110236220474" top="0.94488188976377963" bottom="0.74803149606299213" header="0.51181102362204722" footer="0.31496062992125984"/>
  <pageSetup paperSize="9" orientation="portrait" r:id="rId1"/>
  <headerFooter alignWithMargins="0">
    <oddHeader xml:space="preserve">&amp;C&amp;"Times New Roman,Regular" &amp;11 12 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workbookViewId="0">
      <selection activeCell="P10" sqref="P10"/>
    </sheetView>
  </sheetViews>
  <sheetFormatPr defaultRowHeight="12.75"/>
  <cols>
    <col min="1" max="1" width="6.7109375" style="194" customWidth="1"/>
    <col min="2" max="2" width="27.140625" style="194" customWidth="1"/>
    <col min="3" max="12" width="9.28515625" style="194" customWidth="1"/>
    <col min="13" max="13" width="12.5703125" style="194" customWidth="1"/>
    <col min="14" max="14" width="0.85546875" style="194" customWidth="1"/>
    <col min="15" max="16384" width="9.140625" style="194"/>
  </cols>
  <sheetData>
    <row r="1" spans="1:14" s="190" customFormat="1" ht="16.5" customHeight="1">
      <c r="A1" s="188" t="s">
        <v>149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4" ht="9" customHeight="1">
      <c r="A2" s="191"/>
      <c r="B2" s="189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3"/>
    </row>
    <row r="3" spans="1:14" ht="26.25" customHeight="1">
      <c r="A3" s="195"/>
      <c r="B3" s="196"/>
      <c r="C3" s="197">
        <v>2011</v>
      </c>
      <c r="D3" s="197">
        <v>2012</v>
      </c>
      <c r="E3" s="197">
        <v>2013</v>
      </c>
      <c r="F3" s="197">
        <v>2014</v>
      </c>
      <c r="G3" s="197">
        <v>2015</v>
      </c>
      <c r="H3" s="197">
        <v>2016</v>
      </c>
      <c r="I3" s="197">
        <v>2017</v>
      </c>
      <c r="J3" s="197">
        <v>2018</v>
      </c>
      <c r="K3" s="197" t="s">
        <v>78</v>
      </c>
      <c r="L3" s="197" t="s">
        <v>147</v>
      </c>
      <c r="M3" s="198"/>
    </row>
    <row r="4" spans="1:14" ht="10.5" customHeight="1">
      <c r="A4" s="199"/>
      <c r="B4" s="200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2"/>
    </row>
    <row r="5" spans="1:14" ht="15" customHeight="1">
      <c r="A5" s="203" t="s">
        <v>106</v>
      </c>
      <c r="B5" s="204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2"/>
    </row>
    <row r="6" spans="1:14" ht="15.75" customHeight="1">
      <c r="A6" s="203"/>
      <c r="B6" s="200" t="s">
        <v>2</v>
      </c>
      <c r="C6" s="206">
        <v>22387</v>
      </c>
      <c r="D6" s="206">
        <v>21056</v>
      </c>
      <c r="E6" s="206">
        <v>23563</v>
      </c>
      <c r="F6" s="206">
        <v>26400</v>
      </c>
      <c r="G6" s="206">
        <v>28476</v>
      </c>
      <c r="H6" s="206">
        <v>29277</v>
      </c>
      <c r="I6" s="206">
        <v>29627</v>
      </c>
      <c r="J6" s="206">
        <v>29075</v>
      </c>
      <c r="K6" s="206">
        <v>29644</v>
      </c>
      <c r="L6" s="206">
        <v>28611</v>
      </c>
      <c r="M6" s="207"/>
    </row>
    <row r="7" spans="1:14" ht="15.75" customHeight="1">
      <c r="A7" s="203"/>
      <c r="B7" s="200" t="s">
        <v>107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8"/>
    </row>
    <row r="8" spans="1:14" ht="14.1" customHeight="1">
      <c r="A8" s="203"/>
      <c r="B8" s="209" t="s">
        <v>108</v>
      </c>
      <c r="C8" s="206">
        <v>1847.1579329521358</v>
      </c>
      <c r="D8" s="206">
        <v>1733</v>
      </c>
      <c r="E8" s="206">
        <v>1936</v>
      </c>
      <c r="F8" s="206">
        <v>2165</v>
      </c>
      <c r="G8" s="206">
        <v>2333</v>
      </c>
      <c r="H8" s="206">
        <v>2397</v>
      </c>
      <c r="I8" s="206">
        <v>2425</v>
      </c>
      <c r="J8" s="206">
        <v>2379</v>
      </c>
      <c r="K8" s="206">
        <v>2425</v>
      </c>
      <c r="L8" s="206">
        <v>2086</v>
      </c>
      <c r="M8" s="210"/>
    </row>
    <row r="9" spans="1:14" ht="14.25" customHeight="1">
      <c r="A9" s="203"/>
      <c r="B9" s="200" t="s">
        <v>109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8"/>
    </row>
    <row r="10" spans="1:14" ht="15.75" customHeight="1">
      <c r="A10" s="203"/>
      <c r="B10" s="209" t="s">
        <v>110</v>
      </c>
      <c r="C10" s="206">
        <v>57</v>
      </c>
      <c r="D10" s="206">
        <v>51</v>
      </c>
      <c r="E10" s="206">
        <v>55</v>
      </c>
      <c r="F10" s="206">
        <v>58</v>
      </c>
      <c r="G10" s="206">
        <v>60</v>
      </c>
      <c r="H10" s="206">
        <v>59</v>
      </c>
      <c r="I10" s="206">
        <v>57</v>
      </c>
      <c r="J10" s="206">
        <v>54</v>
      </c>
      <c r="K10" s="206">
        <v>52</v>
      </c>
      <c r="L10" s="206">
        <v>49</v>
      </c>
      <c r="M10" s="210"/>
    </row>
    <row r="11" spans="1:14" ht="10.5" customHeight="1">
      <c r="A11" s="203"/>
      <c r="B11" s="204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8"/>
      <c r="N11" s="211"/>
    </row>
    <row r="12" spans="1:14" ht="15" customHeight="1">
      <c r="A12" s="212" t="s">
        <v>111</v>
      </c>
      <c r="B12" s="204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8"/>
    </row>
    <row r="13" spans="1:14" ht="16.5" customHeight="1">
      <c r="A13" s="203"/>
      <c r="B13" s="200" t="s">
        <v>112</v>
      </c>
      <c r="C13" s="206">
        <v>41294</v>
      </c>
      <c r="D13" s="206">
        <v>40759</v>
      </c>
      <c r="E13" s="206">
        <v>41888</v>
      </c>
      <c r="F13" s="206">
        <v>51264</v>
      </c>
      <c r="G13" s="206">
        <v>55617</v>
      </c>
      <c r="H13" s="206">
        <v>57335</v>
      </c>
      <c r="I13" s="206">
        <v>58178</v>
      </c>
      <c r="J13" s="206">
        <v>56962</v>
      </c>
      <c r="K13" s="206">
        <v>58267</v>
      </c>
      <c r="L13" s="206" t="s">
        <v>144</v>
      </c>
      <c r="M13" s="207"/>
    </row>
    <row r="14" spans="1:14" ht="9" customHeight="1">
      <c r="A14" s="203"/>
      <c r="B14" s="200" t="s">
        <v>4</v>
      </c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08"/>
    </row>
    <row r="15" spans="1:14" ht="33.75" customHeight="1">
      <c r="A15" s="203"/>
      <c r="B15" s="214" t="s">
        <v>113</v>
      </c>
      <c r="C15" s="206">
        <v>105</v>
      </c>
      <c r="D15" s="206">
        <v>99</v>
      </c>
      <c r="E15" s="206">
        <v>97</v>
      </c>
      <c r="F15" s="206">
        <v>113</v>
      </c>
      <c r="G15" s="206">
        <v>117</v>
      </c>
      <c r="H15" s="206">
        <v>116</v>
      </c>
      <c r="I15" s="206">
        <v>112</v>
      </c>
      <c r="J15" s="206">
        <v>105</v>
      </c>
      <c r="K15" s="206">
        <v>102</v>
      </c>
      <c r="L15" s="206" t="s">
        <v>144</v>
      </c>
      <c r="M15" s="215"/>
    </row>
    <row r="16" spans="1:14" ht="12" customHeight="1">
      <c r="A16" s="203"/>
      <c r="B16" s="209" t="s">
        <v>114</v>
      </c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08"/>
    </row>
    <row r="17" spans="1:16" ht="15" customHeight="1">
      <c r="A17" s="203" t="s">
        <v>115</v>
      </c>
      <c r="B17" s="204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08"/>
    </row>
    <row r="18" spans="1:16" ht="16.5" customHeight="1">
      <c r="A18" s="199"/>
      <c r="B18" s="216" t="s">
        <v>116</v>
      </c>
      <c r="C18" s="206">
        <v>3422</v>
      </c>
      <c r="D18" s="206">
        <v>3653</v>
      </c>
      <c r="E18" s="206">
        <v>3610</v>
      </c>
      <c r="F18" s="206">
        <v>3592</v>
      </c>
      <c r="G18" s="206">
        <v>3722</v>
      </c>
      <c r="H18" s="206">
        <v>3862</v>
      </c>
      <c r="I18" s="206">
        <v>4209</v>
      </c>
      <c r="J18" s="206">
        <v>3718</v>
      </c>
      <c r="K18" s="206">
        <v>3484</v>
      </c>
      <c r="L18" s="206" t="s">
        <v>144</v>
      </c>
      <c r="M18" s="207"/>
      <c r="P18" s="217"/>
    </row>
    <row r="19" spans="1:16" ht="13.5" customHeight="1">
      <c r="A19" s="212" t="s">
        <v>4</v>
      </c>
      <c r="B19" s="200" t="s">
        <v>117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08"/>
    </row>
    <row r="20" spans="1:16" ht="16.5" customHeight="1">
      <c r="A20" s="203"/>
      <c r="B20" s="218" t="s">
        <v>118</v>
      </c>
      <c r="C20" s="219">
        <v>152</v>
      </c>
      <c r="D20" s="219">
        <v>156</v>
      </c>
      <c r="E20" s="219">
        <v>136</v>
      </c>
      <c r="F20" s="219">
        <v>137</v>
      </c>
      <c r="G20" s="219">
        <v>139</v>
      </c>
      <c r="H20" s="219">
        <v>144</v>
      </c>
      <c r="I20" s="219">
        <v>157</v>
      </c>
      <c r="J20" s="219">
        <v>143</v>
      </c>
      <c r="K20" s="219">
        <v>144</v>
      </c>
      <c r="L20" s="219">
        <v>131</v>
      </c>
      <c r="M20" s="208"/>
      <c r="O20" s="220"/>
    </row>
    <row r="21" spans="1:16" ht="16.5" customHeight="1">
      <c r="A21" s="203"/>
      <c r="B21" s="218" t="s">
        <v>119</v>
      </c>
      <c r="C21" s="219">
        <v>487</v>
      </c>
      <c r="D21" s="219">
        <v>549</v>
      </c>
      <c r="E21" s="219">
        <v>465</v>
      </c>
      <c r="F21" s="219">
        <v>505</v>
      </c>
      <c r="G21" s="219">
        <v>530</v>
      </c>
      <c r="H21" s="219">
        <v>512</v>
      </c>
      <c r="I21" s="219">
        <v>560</v>
      </c>
      <c r="J21" s="219">
        <v>597</v>
      </c>
      <c r="K21" s="219" t="s">
        <v>85</v>
      </c>
      <c r="L21" s="219" t="s">
        <v>85</v>
      </c>
      <c r="M21" s="208"/>
    </row>
    <row r="22" spans="1:16" ht="17.25" customHeight="1">
      <c r="A22" s="203"/>
      <c r="B22" s="218" t="s">
        <v>120</v>
      </c>
      <c r="C22" s="219">
        <v>2783</v>
      </c>
      <c r="D22" s="219">
        <v>2948</v>
      </c>
      <c r="E22" s="219">
        <v>3009</v>
      </c>
      <c r="F22" s="219">
        <v>2950</v>
      </c>
      <c r="G22" s="219">
        <v>3053</v>
      </c>
      <c r="H22" s="219">
        <v>3206</v>
      </c>
      <c r="I22" s="219">
        <v>3492</v>
      </c>
      <c r="J22" s="219">
        <v>2978</v>
      </c>
      <c r="K22" s="219" t="s">
        <v>85</v>
      </c>
      <c r="L22" s="219" t="s">
        <v>85</v>
      </c>
      <c r="M22" s="208"/>
    </row>
    <row r="23" spans="1:16" ht="14.1" customHeight="1">
      <c r="A23" s="203"/>
      <c r="B23" s="204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08"/>
    </row>
    <row r="24" spans="1:16" ht="18.75" customHeight="1">
      <c r="A24" s="222" t="s">
        <v>121</v>
      </c>
      <c r="B24" s="223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08"/>
    </row>
    <row r="25" spans="1:16" ht="15.75" customHeight="1">
      <c r="A25" s="199" t="s">
        <v>4</v>
      </c>
      <c r="B25" s="216" t="s">
        <v>122</v>
      </c>
      <c r="C25" s="224">
        <v>12.5</v>
      </c>
      <c r="D25" s="224">
        <v>12.8</v>
      </c>
      <c r="E25" s="224">
        <v>11.2</v>
      </c>
      <c r="F25" s="224">
        <v>11.2</v>
      </c>
      <c r="G25" s="224">
        <v>11.4</v>
      </c>
      <c r="H25" s="224">
        <v>11.8</v>
      </c>
      <c r="I25" s="225">
        <v>12.8</v>
      </c>
      <c r="J25" s="225">
        <v>11.7</v>
      </c>
      <c r="K25" s="225">
        <v>11.8</v>
      </c>
      <c r="L25" s="246">
        <v>10.72</v>
      </c>
      <c r="M25" s="215"/>
    </row>
    <row r="26" spans="1:16" ht="15" customHeight="1">
      <c r="A26" s="203"/>
      <c r="B26" s="200" t="s">
        <v>109</v>
      </c>
      <c r="C26" s="224"/>
      <c r="D26" s="224"/>
      <c r="E26" s="224"/>
      <c r="F26" s="224"/>
      <c r="G26" s="224"/>
      <c r="H26" s="224"/>
      <c r="I26" s="225"/>
      <c r="J26" s="225"/>
      <c r="K26" s="225"/>
      <c r="L26" s="225"/>
      <c r="M26" s="208"/>
    </row>
    <row r="27" spans="1:16" ht="15" customHeight="1">
      <c r="A27" s="203"/>
      <c r="B27" s="209" t="s">
        <v>123</v>
      </c>
      <c r="C27" s="224">
        <v>0.4</v>
      </c>
      <c r="D27" s="224">
        <v>0.4</v>
      </c>
      <c r="E27" s="224">
        <v>0.3</v>
      </c>
      <c r="F27" s="224">
        <v>0.3</v>
      </c>
      <c r="G27" s="224">
        <v>0.3</v>
      </c>
      <c r="H27" s="224">
        <v>0.3</v>
      </c>
      <c r="I27" s="225">
        <v>0.3</v>
      </c>
      <c r="J27" s="225">
        <v>0.3</v>
      </c>
      <c r="K27" s="225">
        <v>0.3</v>
      </c>
      <c r="L27" s="246">
        <v>0.22</v>
      </c>
      <c r="M27" s="210"/>
    </row>
    <row r="28" spans="1:16" ht="14.1" customHeight="1">
      <c r="A28" s="203"/>
      <c r="B28" s="223"/>
      <c r="C28" s="224"/>
      <c r="D28" s="224"/>
      <c r="E28" s="224"/>
      <c r="F28" s="224"/>
      <c r="G28" s="224"/>
      <c r="H28" s="224"/>
      <c r="I28" s="225"/>
      <c r="J28" s="225"/>
      <c r="K28" s="225"/>
      <c r="L28" s="225"/>
      <c r="M28" s="210"/>
    </row>
    <row r="29" spans="1:16" s="231" customFormat="1" ht="18.75" customHeight="1">
      <c r="A29" s="226"/>
      <c r="B29" s="227" t="s">
        <v>124</v>
      </c>
      <c r="C29" s="228">
        <v>4.4000000000000004</v>
      </c>
      <c r="D29" s="228">
        <v>4.3</v>
      </c>
      <c r="E29" s="228">
        <v>3.8</v>
      </c>
      <c r="F29" s="228">
        <v>3.8</v>
      </c>
      <c r="G29" s="228">
        <v>3.7</v>
      </c>
      <c r="H29" s="228">
        <v>3.7</v>
      </c>
      <c r="I29" s="229">
        <v>3.7</v>
      </c>
      <c r="J29" s="229">
        <v>3.8</v>
      </c>
      <c r="K29" s="229">
        <v>3.9</v>
      </c>
      <c r="L29" s="247" t="s">
        <v>144</v>
      </c>
      <c r="M29" s="230"/>
    </row>
    <row r="30" spans="1:16" ht="17.25" customHeight="1">
      <c r="A30" s="232" t="s">
        <v>125</v>
      </c>
      <c r="B30" s="233"/>
      <c r="C30" s="233"/>
      <c r="D30" s="233"/>
      <c r="E30" s="233"/>
      <c r="F30" s="233"/>
      <c r="G30" s="233"/>
      <c r="H30" s="233"/>
      <c r="I30" s="234"/>
      <c r="J30" s="234"/>
      <c r="K30" s="234"/>
      <c r="L30" s="234"/>
    </row>
    <row r="31" spans="1:16" ht="15" customHeight="1">
      <c r="A31" s="235" t="s">
        <v>126</v>
      </c>
      <c r="B31" s="236"/>
    </row>
    <row r="32" spans="1:16" ht="15.75">
      <c r="A32" s="235" t="s">
        <v>146</v>
      </c>
      <c r="B32" s="236"/>
    </row>
    <row r="33" spans="1:1">
      <c r="A33" s="186" t="s">
        <v>102</v>
      </c>
    </row>
  </sheetData>
  <printOptions horizontalCentered="1" verticalCentered="1"/>
  <pageMargins left="0.74803149606299213" right="0" top="0.74803149606299213" bottom="0.23622047244094491" header="0.51181102362204722" footer="0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J11" sqref="J11"/>
    </sheetView>
  </sheetViews>
  <sheetFormatPr defaultRowHeight="12.75"/>
  <cols>
    <col min="1" max="1" width="28.7109375" customWidth="1"/>
    <col min="2" max="5" width="16.7109375" customWidth="1"/>
    <col min="6" max="6" width="17.7109375" customWidth="1"/>
    <col min="7" max="7" width="16.7109375" customWidth="1"/>
    <col min="8" max="8" width="11.5703125" customWidth="1"/>
    <col min="9" max="9" width="3.42578125" customWidth="1"/>
  </cols>
  <sheetData>
    <row r="1" spans="1:10" ht="40.5" customHeight="1">
      <c r="A1" s="237" t="s">
        <v>148</v>
      </c>
    </row>
    <row r="2" spans="1:10" ht="52.5" customHeight="1">
      <c r="A2" s="238" t="s">
        <v>128</v>
      </c>
      <c r="B2" s="268" t="s">
        <v>129</v>
      </c>
      <c r="C2" s="268" t="s">
        <v>130</v>
      </c>
      <c r="D2" s="268" t="s">
        <v>131</v>
      </c>
      <c r="E2" s="268" t="s">
        <v>132</v>
      </c>
      <c r="F2" s="268" t="s">
        <v>133</v>
      </c>
      <c r="G2" s="266" t="s">
        <v>1</v>
      </c>
    </row>
    <row r="3" spans="1:10" ht="41.25" customHeight="1">
      <c r="A3" s="239" t="s">
        <v>134</v>
      </c>
      <c r="B3" s="269"/>
      <c r="C3" s="269"/>
      <c r="D3" s="269"/>
      <c r="E3" s="269"/>
      <c r="F3" s="269"/>
      <c r="G3" s="267"/>
      <c r="J3" s="240"/>
    </row>
    <row r="4" spans="1:10" ht="42" customHeight="1">
      <c r="A4" s="241" t="s">
        <v>135</v>
      </c>
      <c r="B4" s="248">
        <v>0</v>
      </c>
      <c r="C4" s="248">
        <v>0</v>
      </c>
      <c r="D4" s="248">
        <v>1</v>
      </c>
      <c r="E4" s="248">
        <v>0</v>
      </c>
      <c r="F4" s="248">
        <v>0</v>
      </c>
      <c r="G4" s="249">
        <f>SUM(B4:F4)</f>
        <v>1</v>
      </c>
    </row>
    <row r="5" spans="1:10" ht="42" customHeight="1">
      <c r="A5" s="242" t="s">
        <v>136</v>
      </c>
      <c r="B5" s="248">
        <v>0</v>
      </c>
      <c r="C5" s="248">
        <v>0</v>
      </c>
      <c r="D5" s="248">
        <v>1</v>
      </c>
      <c r="E5" s="248">
        <v>0</v>
      </c>
      <c r="F5" s="248">
        <v>0</v>
      </c>
      <c r="G5" s="249">
        <f t="shared" ref="G5:G10" si="0">SUM(B5:F5)</f>
        <v>1</v>
      </c>
    </row>
    <row r="6" spans="1:10" ht="42" customHeight="1">
      <c r="A6" s="242" t="s">
        <v>137</v>
      </c>
      <c r="B6" s="248">
        <v>0</v>
      </c>
      <c r="C6" s="248">
        <v>8</v>
      </c>
      <c r="D6" s="248">
        <v>7</v>
      </c>
      <c r="E6" s="248">
        <v>0</v>
      </c>
      <c r="F6" s="248">
        <v>30</v>
      </c>
      <c r="G6" s="249">
        <f t="shared" si="0"/>
        <v>45</v>
      </c>
    </row>
    <row r="7" spans="1:10" ht="42" customHeight="1">
      <c r="A7" s="242" t="s">
        <v>138</v>
      </c>
      <c r="B7" s="248">
        <v>0</v>
      </c>
      <c r="C7" s="248">
        <v>6</v>
      </c>
      <c r="D7" s="248">
        <v>4</v>
      </c>
      <c r="E7" s="248">
        <v>3</v>
      </c>
      <c r="F7" s="248">
        <v>20</v>
      </c>
      <c r="G7" s="249">
        <f t="shared" si="0"/>
        <v>33</v>
      </c>
    </row>
    <row r="8" spans="1:10" ht="42" customHeight="1">
      <c r="A8" s="242" t="s">
        <v>139</v>
      </c>
      <c r="B8" s="248">
        <v>4</v>
      </c>
      <c r="C8" s="248">
        <v>3</v>
      </c>
      <c r="D8" s="248">
        <v>2</v>
      </c>
      <c r="E8" s="248">
        <v>10</v>
      </c>
      <c r="F8" s="248">
        <v>8</v>
      </c>
      <c r="G8" s="249">
        <f t="shared" si="0"/>
        <v>27</v>
      </c>
    </row>
    <row r="9" spans="1:10" ht="42" customHeight="1">
      <c r="A9" s="242" t="s">
        <v>140</v>
      </c>
      <c r="B9" s="248">
        <v>2</v>
      </c>
      <c r="C9" s="248">
        <v>2</v>
      </c>
      <c r="D9" s="248">
        <v>1</v>
      </c>
      <c r="E9" s="248">
        <v>9</v>
      </c>
      <c r="F9" s="248">
        <v>5</v>
      </c>
      <c r="G9" s="249">
        <f t="shared" si="0"/>
        <v>19</v>
      </c>
    </row>
    <row r="10" spans="1:10" ht="42" customHeight="1">
      <c r="A10" s="243" t="s">
        <v>141</v>
      </c>
      <c r="B10" s="248">
        <v>0</v>
      </c>
      <c r="C10" s="248">
        <v>0</v>
      </c>
      <c r="D10" s="248">
        <v>1</v>
      </c>
      <c r="E10" s="248">
        <v>2</v>
      </c>
      <c r="F10" s="248">
        <v>2</v>
      </c>
      <c r="G10" s="249">
        <f t="shared" si="0"/>
        <v>5</v>
      </c>
    </row>
    <row r="11" spans="1:10" ht="42" customHeight="1">
      <c r="A11" s="142" t="s">
        <v>142</v>
      </c>
      <c r="B11" s="250">
        <f>SUM(B4:B10)</f>
        <v>6</v>
      </c>
      <c r="C11" s="250">
        <f t="shared" ref="C11:F11" si="1">SUM(C4:C10)</f>
        <v>19</v>
      </c>
      <c r="D11" s="250">
        <f t="shared" si="1"/>
        <v>17</v>
      </c>
      <c r="E11" s="250">
        <f t="shared" si="1"/>
        <v>24</v>
      </c>
      <c r="F11" s="250">
        <f t="shared" si="1"/>
        <v>65</v>
      </c>
      <c r="G11" s="250">
        <f>SUM(G4:G10)</f>
        <v>131</v>
      </c>
    </row>
  </sheetData>
  <mergeCells count="6">
    <mergeCell ref="G2:G3"/>
    <mergeCell ref="B2:B3"/>
    <mergeCell ref="C2:C3"/>
    <mergeCell ref="D2:D3"/>
    <mergeCell ref="E2:E3"/>
    <mergeCell ref="F2:F3"/>
  </mergeCells>
  <pageMargins left="0.75" right="0" top="0.75" bottom="0.75" header="0.118110236220472" footer="0.31496062992126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688699-31B8-411F-BA65-A2DD46670A9A}"/>
</file>

<file path=customXml/itemProps2.xml><?xml version="1.0" encoding="utf-8"?>
<ds:datastoreItem xmlns:ds="http://schemas.openxmlformats.org/officeDocument/2006/customXml" ds:itemID="{753DC4BE-C1C9-49D9-8222-3235A9A6A895}"/>
</file>

<file path=customXml/itemProps3.xml><?xml version="1.0" encoding="utf-8"?>
<ds:datastoreItem xmlns:ds="http://schemas.openxmlformats.org/officeDocument/2006/customXml" ds:itemID="{524FEA71-A07F-468A-8CD6-2A7176CCCEF5}"/>
</file>

<file path=customXml/itemProps4.xml><?xml version="1.0" encoding="utf-8"?>
<ds:datastoreItem xmlns:ds="http://schemas.openxmlformats.org/officeDocument/2006/customXml" ds:itemID="{B316C771-58B0-49B7-AAEA-CE8FC2AFE3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tab 1.1</vt:lpstr>
      <vt:lpstr>FIG1-1</vt:lpstr>
      <vt:lpstr>tab 1.2</vt:lpstr>
      <vt:lpstr>Tab1.3</vt:lpstr>
      <vt:lpstr>tab 1.4</vt:lpstr>
      <vt:lpstr>Table2.1</vt:lpstr>
      <vt:lpstr>Fig2.1</vt:lpstr>
      <vt:lpstr>Table2.2</vt:lpstr>
      <vt:lpstr>Table 2.3</vt:lpstr>
      <vt:lpstr>'FIG1-1'!Print_Area</vt:lpstr>
      <vt:lpstr>Fig2.1!Print_Area</vt:lpstr>
      <vt:lpstr>'tab 1.4'!Print_Area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Anirood</cp:lastModifiedBy>
  <cp:lastPrinted>2021-03-30T04:31:24Z</cp:lastPrinted>
  <dcterms:created xsi:type="dcterms:W3CDTF">2005-02-21T06:18:41Z</dcterms:created>
  <dcterms:modified xsi:type="dcterms:W3CDTF">2021-03-30T05:49:29Z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28200.0000000000</vt:lpwstr>
  </property>
  <property fmtid="{D5CDD505-2E9C-101B-9397-08002B2CF9AE}" pid="6" name="_SourceUrl">
    <vt:lpwstr/>
  </property>
  <property fmtid="{D5CDD505-2E9C-101B-9397-08002B2CF9AE}" pid="7" name="ContentTypeId">
    <vt:lpwstr>0x0101002493FC4C48176D4BA39FB2B3A58FDD54</vt:lpwstr>
  </property>
</Properties>
</file>