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firstSheet="3" activeTab="9"/>
  </bookViews>
  <sheets>
    <sheet name="Tab 1 " sheetId="1" r:id="rId1"/>
    <sheet name="Tab 2 - 3" sheetId="2" r:id="rId2"/>
    <sheet name="Tab 4 - 5-6" sheetId="3" r:id="rId3"/>
    <sheet name="Tab 7" sheetId="4" r:id="rId4"/>
    <sheet name="Tab 8 - 9" sheetId="5" r:id="rId5"/>
    <sheet name="Tab 10 - 11" sheetId="6" r:id="rId6"/>
    <sheet name="Tab 12 ,13" sheetId="7" r:id="rId7"/>
    <sheet name="Tab 14,15" sheetId="8" r:id="rId8"/>
    <sheet name="Tab 16 - 17-18" sheetId="9" r:id="rId9"/>
    <sheet name="Tab 19 &amp; 20" sheetId="10" r:id="rId10"/>
  </sheets>
  <externalReferences>
    <externalReference r:id="rId13"/>
    <externalReference r:id="rId14"/>
    <externalReference r:id="rId15"/>
  </externalReferences>
  <definedNames>
    <definedName name="__xlnm.Print_Area_5" localSheetId="6">#REF!</definedName>
    <definedName name="__xlnm.Print_Area_5" localSheetId="3">#REF!</definedName>
    <definedName name="__xlnm.Print_Area_5">#REF!</definedName>
    <definedName name="__xlnm.Print_Titles_5" localSheetId="6">#REF!</definedName>
    <definedName name="__xlnm.Print_Titles_5" localSheetId="3">#REF!</definedName>
    <definedName name="__xlnm.Print_Titles_5">#REF!</definedName>
    <definedName name="_Fill" localSheetId="0" hidden="1">#REF!</definedName>
    <definedName name="_Fill" localSheetId="6" hidden="1">#REF!</definedName>
    <definedName name="_Fill" localSheetId="1" hidden="1">#REF!</definedName>
    <definedName name="_Fill" localSheetId="3" hidden="1">#REF!</definedName>
    <definedName name="_Fill" hidden="1">#REF!</definedName>
    <definedName name="bbb" localSheetId="6" hidden="1">#REF!</definedName>
    <definedName name="bbb" localSheetId="3" hidden="1">#REF!</definedName>
    <definedName name="bbb" hidden="1">#REF!</definedName>
    <definedName name="bbbbbbbb" localSheetId="6" hidden="1">#REF!</definedName>
    <definedName name="bbbbbbbb" localSheetId="3" hidden="1">#REF!</definedName>
    <definedName name="bbbbbbbb" hidden="1">#REF!</definedName>
    <definedName name="bbbbbbbbbb" localSheetId="6">#REF!</definedName>
    <definedName name="bbbbbbbbbb" localSheetId="3">#REF!</definedName>
    <definedName name="bbbbbbbbbb">#REF!</definedName>
    <definedName name="CountryID_5" localSheetId="6">'[2]t2.34 Topic 2.6.1'!#REF!</definedName>
    <definedName name="CountryID_5" localSheetId="3">'[2]t2.34 Topic 2.6.1'!#REF!</definedName>
    <definedName name="CountryID_5">'[2]t2.34 Topic 2.6.1'!#REF!</definedName>
    <definedName name="CountryName_5" localSheetId="6">'[2]t2.34 Topic 2.6.1'!#REF!</definedName>
    <definedName name="CountryName_5" localSheetId="3">'[2]t2.34 Topic 2.6.1'!#REF!</definedName>
    <definedName name="CountryName_5">'[2]t2.34 Topic 2.6.1'!#REF!</definedName>
    <definedName name="Data_5" localSheetId="6">#REF!</definedName>
    <definedName name="Data_5" localSheetId="3">#REF!</definedName>
    <definedName name="Data_5">#REF!</definedName>
    <definedName name="ddddd" localSheetId="6" hidden="1">#REF!</definedName>
    <definedName name="ddddd" localSheetId="3" hidden="1">#REF!</definedName>
    <definedName name="ddddd" hidden="1">#REF!</definedName>
    <definedName name="dfgg" localSheetId="0">#REF!</definedName>
    <definedName name="dfgg" localSheetId="6">#REF!</definedName>
    <definedName name="dfgg" localSheetId="3">#REF!</definedName>
    <definedName name="dfgg">#REF!</definedName>
    <definedName name="eee" localSheetId="6" hidden="1">#REF!</definedName>
    <definedName name="eee" localSheetId="3" hidden="1">#REF!</definedName>
    <definedName name="eee" hidden="1">#REF!</definedName>
    <definedName name="Excel_BuiltIn_Database" localSheetId="0">#REF!</definedName>
    <definedName name="Excel_BuiltIn_Database" localSheetId="6">#REF!</definedName>
    <definedName name="Excel_BuiltIn_Database" localSheetId="3">#REF!</definedName>
    <definedName name="Excel_BuiltIn_Database">#REF!</definedName>
    <definedName name="ffff" localSheetId="6">#REF!</definedName>
    <definedName name="ffff" localSheetId="3">#REF!</definedName>
    <definedName name="ffff">#REF!</definedName>
    <definedName name="Foot_5" localSheetId="6">'[2]t2.34 Topic 2.6.1'!#REF!</definedName>
    <definedName name="Foot_5" localSheetId="3">'[2]t2.34 Topic 2.6.1'!#REF!</definedName>
    <definedName name="Foot_5">'[2]t2.34 Topic 2.6.1'!#REF!</definedName>
    <definedName name="FootLng_5" localSheetId="6">'[2]t2.34 Topic 2.6.1'!#REF!</definedName>
    <definedName name="FootLng_5" localSheetId="3">'[2]t2.34 Topic 2.6.1'!#REF!</definedName>
    <definedName name="FootLng_5">'[2]t2.34 Topic 2.6.1'!#REF!</definedName>
    <definedName name="gfh" localSheetId="0">#REF!</definedName>
    <definedName name="gfh" localSheetId="6">#REF!</definedName>
    <definedName name="gfh" localSheetId="3">#REF!</definedName>
    <definedName name="gfh">#REF!</definedName>
    <definedName name="hhh" localSheetId="6">#REF!</definedName>
    <definedName name="hhh" localSheetId="3">#REF!</definedName>
    <definedName name="hhh">#REF!</definedName>
    <definedName name="hhhhhh" localSheetId="6">#REF!</definedName>
    <definedName name="hhhhhh" localSheetId="3">#REF!</definedName>
    <definedName name="hhhhhh">#REF!</definedName>
    <definedName name="Inc_5" localSheetId="6">'[2]t2.34 Topic 2.6.1'!#REF!</definedName>
    <definedName name="Inc_5" localSheetId="3">'[2]t2.34 Topic 2.6.1'!#REF!</definedName>
    <definedName name="Inc_5">'[2]t2.34 Topic 2.6.1'!#REF!</definedName>
    <definedName name="Ind_5" localSheetId="6">'[2]t2.34 Topic 2.6.1'!#REF!</definedName>
    <definedName name="Ind_5" localSheetId="3">'[2]t2.34 Topic 2.6.1'!#REF!</definedName>
    <definedName name="Ind_5">'[2]t2.34 Topic 2.6.1'!#REF!</definedName>
    <definedName name="JR_PAGE_ANCHOR_0_1" localSheetId="6">#REF!</definedName>
    <definedName name="JR_PAGE_ANCHOR_0_1" localSheetId="3">#REF!</definedName>
    <definedName name="JR_PAGE_ANCHOR_0_1">#REF!</definedName>
    <definedName name="kkk" localSheetId="6">#REF!</definedName>
    <definedName name="kkk" localSheetId="3">#REF!</definedName>
    <definedName name="kkk">#REF!</definedName>
    <definedName name="l" localSheetId="6" hidden="1">#REF!</definedName>
    <definedName name="l" localSheetId="3" hidden="1">#REF!</definedName>
    <definedName name="l" hidden="1">#REF!</definedName>
    <definedName name="mmmm" localSheetId="0" hidden="1">#REF!</definedName>
    <definedName name="mmmm" localSheetId="6" hidden="1">#REF!</definedName>
    <definedName name="mmmm" localSheetId="3" hidden="1">#REF!</definedName>
    <definedName name="mmmm" hidden="1">#REF!</definedName>
    <definedName name="mmmmmmmmmm" localSheetId="0">#REF!</definedName>
    <definedName name="mmmmmmmmmm" localSheetId="6">#REF!</definedName>
    <definedName name="mmmmmmmmmm" localSheetId="3">#REF!</definedName>
    <definedName name="mmmmmmmmmm">#REF!</definedName>
    <definedName name="nal" localSheetId="0" hidden="1">#REF!</definedName>
    <definedName name="nal" localSheetId="6" hidden="1">#REF!</definedName>
    <definedName name="nal" localSheetId="3" hidden="1">#REF!</definedName>
    <definedName name="nal" hidden="1">#REF!</definedName>
    <definedName name="o" localSheetId="6" hidden="1">#REF!</definedName>
    <definedName name="o" localSheetId="3" hidden="1">#REF!</definedName>
    <definedName name="o" hidden="1">#REF!</definedName>
    <definedName name="ooooo" localSheetId="0">#REF!</definedName>
    <definedName name="ooooo" localSheetId="6">#REF!</definedName>
    <definedName name="ooooo" localSheetId="3">#REF!</definedName>
    <definedName name="ooooo">#REF!</definedName>
    <definedName name="ppppp" localSheetId="6" hidden="1">#REF!</definedName>
    <definedName name="ppppp" localSheetId="3" hidden="1">#REF!</definedName>
    <definedName name="ppppp" hidden="1">#REF!</definedName>
    <definedName name="rainl" localSheetId="0">#REF!</definedName>
    <definedName name="rainl" localSheetId="6" hidden="1">#REF!</definedName>
    <definedName name="rainl" localSheetId="3" hidden="1">#REF!</definedName>
    <definedName name="rainl" hidden="1">#REF!</definedName>
    <definedName name="rr" localSheetId="6" hidden="1">#REF!</definedName>
    <definedName name="rr" localSheetId="3" hidden="1">#REF!</definedName>
    <definedName name="rr" hidden="1">#REF!</definedName>
    <definedName name="s" localSheetId="0">#REF!</definedName>
    <definedName name="s" localSheetId="6" hidden="1">#REF!</definedName>
    <definedName name="s" localSheetId="3" hidden="1">#REF!</definedName>
    <definedName name="s" hidden="1">#REF!</definedName>
    <definedName name="sssss" localSheetId="6" hidden="1">#REF!</definedName>
    <definedName name="sssss" localSheetId="3" hidden="1">#REF!</definedName>
    <definedName name="sssss" hidden="1">#REF!</definedName>
    <definedName name="sul" localSheetId="0" hidden="1">#REF!</definedName>
    <definedName name="sul" localSheetId="6" hidden="1">#REF!</definedName>
    <definedName name="sul" localSheetId="3" hidden="1">#REF!</definedName>
    <definedName name="sul" hidden="1">#REF!</definedName>
    <definedName name="ttt" localSheetId="6" hidden="1">#REF!</definedName>
    <definedName name="ttt" localSheetId="3" hidden="1">#REF!</definedName>
    <definedName name="ttt" hidden="1">#REF!</definedName>
    <definedName name="Type_5" localSheetId="6">'[2]t2.34 Topic 2.6.1'!#REF!</definedName>
    <definedName name="Type_5" localSheetId="3">'[2]t2.34 Topic 2.6.1'!#REF!</definedName>
    <definedName name="Type_5">'[2]t2.34 Topic 2.6.1'!#REF!</definedName>
    <definedName name="Unit" localSheetId="6">#REF!</definedName>
    <definedName name="Unit" localSheetId="3">#REF!</definedName>
    <definedName name="Unit">#REF!</definedName>
    <definedName name="uuu" localSheetId="6" hidden="1">#REF!</definedName>
    <definedName name="uuu" localSheetId="3" hidden="1">#REF!</definedName>
    <definedName name="uuu" hidden="1">#REF!</definedName>
    <definedName name="VarsID_5" localSheetId="6">'[2]t2.34 Topic 2.6.1'!#REF!</definedName>
    <definedName name="VarsID_5" localSheetId="3">'[2]t2.34 Topic 2.6.1'!#REF!</definedName>
    <definedName name="VarsID_5">'[2]t2.34 Topic 2.6.1'!#REF!</definedName>
    <definedName name="vv" localSheetId="6" hidden="1">#REF!</definedName>
    <definedName name="vv" localSheetId="3" hidden="1">#REF!</definedName>
    <definedName name="vv" hidden="1">#REF!</definedName>
    <definedName name="vvvvvvvvvv" localSheetId="6">#REF!</definedName>
    <definedName name="vvvvvvvvvv" localSheetId="3">#REF!</definedName>
    <definedName name="vvvvvvvvvv">#REF!</definedName>
    <definedName name="vvvvvvvvvvvv" localSheetId="6">#REF!</definedName>
    <definedName name="vvvvvvvvvvvv" localSheetId="3">#REF!</definedName>
    <definedName name="vvvvvvvvvvvv">#REF!</definedName>
    <definedName name="w" localSheetId="6" hidden="1">#REF!</definedName>
    <definedName name="w" localSheetId="3" hidden="1">#REF!</definedName>
    <definedName name="w" hidden="1">#REF!</definedName>
    <definedName name="ww" localSheetId="6" hidden="1">#REF!</definedName>
    <definedName name="ww" localSheetId="3" hidden="1">#REF!</definedName>
    <definedName name="ww" hidden="1">#REF!</definedName>
    <definedName name="xx" localSheetId="6" hidden="1">#REF!</definedName>
    <definedName name="xx" localSheetId="3" hidden="1">#REF!</definedName>
    <definedName name="xx" hidden="1">#REF!</definedName>
    <definedName name="xxx" localSheetId="6" hidden="1">#REF!</definedName>
    <definedName name="xxx" localSheetId="3" hidden="1">#REF!</definedName>
    <definedName name="xxx" hidden="1">#REF!</definedName>
    <definedName name="xxxxx" localSheetId="6" hidden="1">#REF!</definedName>
    <definedName name="xxxxx" localSheetId="3" hidden="1">#REF!</definedName>
    <definedName name="xxxxx" hidden="1">#REF!</definedName>
    <definedName name="xxxxxxxxxxxxxxxxxxxx" localSheetId="6" hidden="1">#REF!</definedName>
    <definedName name="xxxxxxxxxxxxxxxxxxxx" localSheetId="3" hidden="1">#REF!</definedName>
    <definedName name="xxxxxxxxxxxxxxxxxxxx" hidden="1">#REF!</definedName>
    <definedName name="yy" localSheetId="6" hidden="1">#REF!</definedName>
    <definedName name="yy" localSheetId="3" hidden="1">#REF!</definedName>
    <definedName name="yy" hidden="1">#REF!</definedName>
    <definedName name="za" localSheetId="6" hidden="1">#REF!</definedName>
    <definedName name="za" localSheetId="3" hidden="1">#REF!</definedName>
    <definedName name="za" hidden="1">#REF!</definedName>
    <definedName name="zz" localSheetId="6">#REF!</definedName>
    <definedName name="zz" localSheetId="3">#REF!</definedName>
    <definedName name="zz">#REF!</definedName>
    <definedName name="zzz" localSheetId="0">#REF!</definedName>
    <definedName name="zzz" localSheetId="6">#REF!</definedName>
    <definedName name="zzz" localSheetId="3">#REF!</definedName>
    <definedName name="zzz">#REF!</definedName>
    <definedName name="zzzzzzz" localSheetId="0">#REF!</definedName>
    <definedName name="zzzzzzz" localSheetId="6">#REF!</definedName>
    <definedName name="zzzzzzz" localSheetId="3">#REF!</definedName>
    <definedName name="zzzzzzz">#REF!</definedName>
  </definedNames>
  <calcPr fullCalcOnLoad="1"/>
</workbook>
</file>

<file path=xl/sharedStrings.xml><?xml version="1.0" encoding="utf-8"?>
<sst xmlns="http://schemas.openxmlformats.org/spreadsheetml/2006/main" count="479" uniqueCount="355">
  <si>
    <t>Indicator</t>
  </si>
  <si>
    <t>%</t>
  </si>
  <si>
    <t>Construction</t>
  </si>
  <si>
    <t>Hectares</t>
  </si>
  <si>
    <t>Total</t>
  </si>
  <si>
    <t xml:space="preserve"> Islets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</si>
  <si>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</si>
  <si>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</si>
  <si>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</si>
  <si>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</si>
  <si>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</si>
  <si>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</si>
  <si>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Coal</t>
  </si>
  <si>
    <t>Bagasse</t>
  </si>
  <si>
    <t>Fuel</t>
  </si>
  <si>
    <t>Diesel oil</t>
  </si>
  <si>
    <t>Type of vehicle</t>
  </si>
  <si>
    <t>Auto / Motocycles</t>
  </si>
  <si>
    <t>Heavy Motor Car and Bus</t>
  </si>
  <si>
    <t>Gasolene</t>
  </si>
  <si>
    <t>Category</t>
  </si>
  <si>
    <t>Emissions</t>
  </si>
  <si>
    <t xml:space="preserve">Total </t>
  </si>
  <si>
    <t>Sector</t>
  </si>
  <si>
    <t>Quantity</t>
  </si>
  <si>
    <t>Surface runoff</t>
  </si>
  <si>
    <t>Surface water</t>
  </si>
  <si>
    <t>Ground 
water</t>
  </si>
  <si>
    <t>River-run 
offtakes</t>
  </si>
  <si>
    <t>Hydropower</t>
  </si>
  <si>
    <t>Waste material</t>
  </si>
  <si>
    <t>Project</t>
  </si>
  <si>
    <t>Land parcelling (morcellement)</t>
  </si>
  <si>
    <t>Poultry rearing</t>
  </si>
  <si>
    <t>Industrial development</t>
  </si>
  <si>
    <t>Noise</t>
  </si>
  <si>
    <t>Solid waste</t>
  </si>
  <si>
    <t>Air pollution</t>
  </si>
  <si>
    <t>Waste water</t>
  </si>
  <si>
    <t>Odour</t>
  </si>
  <si>
    <t>Rainfall</t>
  </si>
  <si>
    <t>Evapotranspiration</t>
  </si>
  <si>
    <t>Net recharge to groundwater</t>
  </si>
  <si>
    <t>EIA</t>
  </si>
  <si>
    <t>ha</t>
  </si>
  <si>
    <t>GWh</t>
  </si>
  <si>
    <t>toe</t>
  </si>
  <si>
    <t>millimetres</t>
  </si>
  <si>
    <t>tons</t>
  </si>
  <si>
    <t>Other agricultural activities</t>
  </si>
  <si>
    <t>Built-up areas</t>
  </si>
  <si>
    <t>Kg</t>
  </si>
  <si>
    <t>Crops</t>
  </si>
  <si>
    <t>litres</t>
  </si>
  <si>
    <t xml:space="preserve"> Nature reserves</t>
  </si>
  <si>
    <t>Change</t>
  </si>
  <si>
    <t>Forests, shrubs and grazing lands</t>
  </si>
  <si>
    <t>Infrastructure</t>
  </si>
  <si>
    <t>Inland water resource systems</t>
  </si>
  <si>
    <t>Year</t>
  </si>
  <si>
    <t>Category of Forest</t>
  </si>
  <si>
    <t>Others (mostly rocky)</t>
  </si>
  <si>
    <t>Tonnes</t>
  </si>
  <si>
    <t xml:space="preserve"> Other Forest Lands</t>
  </si>
  <si>
    <t xml:space="preserve">Agricultural </t>
  </si>
  <si>
    <t xml:space="preserve">Black River Gorges National Park </t>
  </si>
  <si>
    <t>Private Reserves</t>
  </si>
  <si>
    <t>Landfill Gas</t>
  </si>
  <si>
    <t>Pesticides</t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</si>
  <si>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</si>
  <si>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t xml:space="preserve">Sugar cane plantations </t>
  </si>
  <si>
    <t xml:space="preserve">Tea plantations </t>
  </si>
  <si>
    <t>Total water mobilisation</t>
  </si>
  <si>
    <t>Abandoned cane field</t>
  </si>
  <si>
    <t>Overall utilisation</t>
  </si>
  <si>
    <t>Photovoltaic</t>
  </si>
  <si>
    <t>ktoe</t>
  </si>
  <si>
    <r>
      <t>Mm</t>
    </r>
    <r>
      <rPr>
        <vertAlign val="superscript"/>
        <sz val="11"/>
        <rFont val="Times New Roman"/>
        <family val="1"/>
      </rPr>
      <t>3</t>
    </r>
  </si>
  <si>
    <t>Petroleum products</t>
  </si>
  <si>
    <t xml:space="preserve">    Diesel oil</t>
  </si>
  <si>
    <t xml:space="preserve">    Kerosene</t>
  </si>
  <si>
    <t>Local renewables</t>
  </si>
  <si>
    <t>State - owned lands</t>
  </si>
  <si>
    <t>Fertilisers</t>
  </si>
  <si>
    <t>Total petroleum products and coal</t>
  </si>
  <si>
    <t>Energy Sector</t>
  </si>
  <si>
    <t>Utilisation</t>
  </si>
  <si>
    <t>Development in port area</t>
  </si>
  <si>
    <t>PER</t>
  </si>
  <si>
    <t>Area harvested (hectares)</t>
  </si>
  <si>
    <t>Production (tonnes)</t>
  </si>
  <si>
    <t xml:space="preserve">   Tea (green leaves)</t>
  </si>
  <si>
    <t>Maximum temperature</t>
  </si>
  <si>
    <t>Minimum temperature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</si>
  <si>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</si>
  <si>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</si>
  <si>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</si>
  <si>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</si>
  <si>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</si>
  <si>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</si>
  <si>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</si>
  <si>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</si>
  <si>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</si>
  <si>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</si>
  <si>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</si>
  <si>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</si>
  <si>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</si>
  <si>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Mauritius Meteorological Services</t>
  </si>
  <si>
    <t>Millimetres</t>
  </si>
  <si>
    <t>Total for the year</t>
  </si>
  <si>
    <t>Long Term Mean 
(1981-2010)</t>
  </si>
  <si>
    <t>Source of energy</t>
  </si>
  <si>
    <t>Primary energy</t>
  </si>
  <si>
    <t>Hydro (renewable energy)</t>
  </si>
  <si>
    <t>Wind (renewable energy)</t>
  </si>
  <si>
    <t>Landfill gas (renewable energy)</t>
  </si>
  <si>
    <t>Photovoltaic (renewable energy)</t>
  </si>
  <si>
    <t>Secondary energy</t>
  </si>
  <si>
    <t>Gas turbine (kerosene)</t>
  </si>
  <si>
    <t>Bagasse (renewable energy)</t>
  </si>
  <si>
    <t>Energy source</t>
  </si>
  <si>
    <t>Diesel Oil</t>
  </si>
  <si>
    <t>Dual Purpose Kerosene</t>
  </si>
  <si>
    <t>Kerosene</t>
  </si>
  <si>
    <t>Fuel Oil</t>
  </si>
  <si>
    <t>LPG</t>
  </si>
  <si>
    <t xml:space="preserve">Hydro            </t>
  </si>
  <si>
    <t>Aviation Fuel</t>
  </si>
  <si>
    <t xml:space="preserve">Wind    </t>
  </si>
  <si>
    <t>Quantity
(ktoe)</t>
  </si>
  <si>
    <t>Coastal hotels and related works</t>
  </si>
  <si>
    <r>
      <t>1</t>
    </r>
    <r>
      <rPr>
        <sz val="10"/>
        <rFont val="Times New Roman"/>
        <family val="1"/>
      </rPr>
      <t xml:space="preserve"> Estimate</t>
    </r>
  </si>
  <si>
    <t xml:space="preserve">              ktoe (000 Tonne of oil equivalent)</t>
  </si>
  <si>
    <t>Diesel and Fuel oil</t>
  </si>
  <si>
    <r>
      <t>Mm</t>
    </r>
    <r>
      <rPr>
        <vertAlign val="superscript"/>
        <sz val="13"/>
        <rFont val="Times New Roman"/>
        <family val="1"/>
      </rPr>
      <t>3</t>
    </r>
  </si>
  <si>
    <t xml:space="preserve">  Republic of Mauritius</t>
  </si>
  <si>
    <t>000 tons</t>
  </si>
  <si>
    <t xml:space="preserve">  Island of Mauritius</t>
  </si>
  <si>
    <t xml:space="preserve">Industrial </t>
  </si>
  <si>
    <t>Food crops</t>
  </si>
  <si>
    <t>ktoe (000 Tonne of oil equivalent)</t>
  </si>
  <si>
    <t>Tonne (except Electricity in GWh)</t>
  </si>
  <si>
    <t>1. Manufacturing</t>
  </si>
  <si>
    <t>1.1  excluding bagasse</t>
  </si>
  <si>
    <t>Fuel oil</t>
  </si>
  <si>
    <t>1.2  bagasse</t>
  </si>
  <si>
    <t xml:space="preserve">   Land</t>
  </si>
  <si>
    <t xml:space="preserve">    Air</t>
  </si>
  <si>
    <t xml:space="preserve">   Sea</t>
  </si>
  <si>
    <t>3. Commercial and Distributive Trade</t>
  </si>
  <si>
    <t>4. Household</t>
  </si>
  <si>
    <t>5. Agriculture</t>
  </si>
  <si>
    <t xml:space="preserve">6. Other (n.e.s) </t>
  </si>
  <si>
    <t>TOTAL</t>
  </si>
  <si>
    <t>Monthly Mean</t>
  </si>
  <si>
    <t xml:space="preserve">Difference from Long Term Mean
</t>
  </si>
  <si>
    <r>
      <t xml:space="preserve">Long Term Mean </t>
    </r>
    <r>
      <rPr>
        <b/>
        <sz val="13"/>
        <rFont val="Times New Roman"/>
        <family val="1"/>
      </rPr>
      <t xml:space="preserve">
(1981-2010)</t>
    </r>
  </si>
  <si>
    <t xml:space="preserve">% of Long Term Mean
 </t>
  </si>
  <si>
    <t>Source: Water Resources Unit, Ministry of Energy and Public Utilities.</t>
  </si>
  <si>
    <t>Quantity 
(tonnes)</t>
  </si>
  <si>
    <t xml:space="preserve"> Mainland</t>
  </si>
  <si>
    <t>degrees Celcius</t>
  </si>
  <si>
    <t>hectares</t>
  </si>
  <si>
    <r>
      <t xml:space="preserve">Source: Water Resources Unit, Ministry of Energy and Public Utilities.                </t>
    </r>
  </si>
  <si>
    <r>
      <t xml:space="preserve">Quantity </t>
    </r>
    <r>
      <rPr>
        <b/>
        <sz val="11"/>
        <rFont val="Times New Roman"/>
        <family val="1"/>
      </rPr>
      <t xml:space="preserve">
(tonnes)</t>
    </r>
  </si>
  <si>
    <t>Energy industries (electricity generation)</t>
  </si>
  <si>
    <t>toe per Rs.100,000 GDP at 2006 prices</t>
  </si>
  <si>
    <t xml:space="preserve">% of total GHG emissions </t>
  </si>
  <si>
    <t>2. Industrial Processes and Product Use (IPPU)</t>
  </si>
  <si>
    <t xml:space="preserve">4. Waste </t>
  </si>
  <si>
    <t xml:space="preserve"> </t>
  </si>
  <si>
    <t xml:space="preserve">Vallee d'Osterlog Endemic Garden </t>
  </si>
  <si>
    <t>Imported (Fossil Fuels)</t>
  </si>
  <si>
    <t>Source: Central Electricity Board and Annual Sugar Industry Energy Survey</t>
  </si>
  <si>
    <t>5.  Per capita carbon dioxide emission</t>
  </si>
  <si>
    <t>6.  Total electricity generated</t>
  </si>
  <si>
    <t>7.  Electricity generated from renewable sources</t>
  </si>
  <si>
    <t>8.  Total primary energy requirement</t>
  </si>
  <si>
    <t>9.  Primary energy requirement from renewable sources</t>
  </si>
  <si>
    <t>10.  Per capita primary energy requirement</t>
  </si>
  <si>
    <t>11. Per capita final energy consumption</t>
  </si>
  <si>
    <t>13.  Forest area</t>
  </si>
  <si>
    <t>14.  Total forest area as a % of total land area</t>
  </si>
  <si>
    <t>15.  Total fish production (fresh-weight equivalent)</t>
  </si>
  <si>
    <t xml:space="preserve">16.  Irrigated land </t>
  </si>
  <si>
    <t>17.  Mean annual rainfall</t>
  </si>
  <si>
    <t>18.  Mean of maximum annual temperature</t>
  </si>
  <si>
    <t>19.  Mean of minimum annual temperature</t>
  </si>
  <si>
    <t>Gg or Thousand Tonnes</t>
  </si>
  <si>
    <t xml:space="preserve">1.  Terrestrial protected areas </t>
  </si>
  <si>
    <t>2. Marine protected areas</t>
  </si>
  <si>
    <r>
      <t>Gg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-eq</t>
    </r>
  </si>
  <si>
    <t xml:space="preserve">3. Total Greenhouse gas (GHG) emission </t>
  </si>
  <si>
    <t xml:space="preserve">4. Total carbon dioxide emission </t>
  </si>
  <si>
    <t xml:space="preserve">Housing/Integrated Resort Scheme/Property Development Scheme/Smart City </t>
  </si>
  <si>
    <t>Table 2 - Land use by category, Island of  Mauritius, 1995 and 2005</t>
  </si>
  <si>
    <t xml:space="preserve">Land use </t>
  </si>
  <si>
    <t>Value c.i.f 
(Rs mn)</t>
  </si>
  <si>
    <t xml:space="preserve">Cars, Dual Purpose Vehicle, Double cab pick up </t>
  </si>
  <si>
    <t>Van, lorry and truck</t>
  </si>
  <si>
    <t>Photovoltaic Farms</t>
  </si>
  <si>
    <t>Unit</t>
  </si>
  <si>
    <t xml:space="preserve">    Fuel oil </t>
  </si>
  <si>
    <r>
      <t xml:space="preserve">Fuel wood </t>
    </r>
    <r>
      <rPr>
        <vertAlign val="superscript"/>
        <sz val="12"/>
        <rFont val="Times New Roman"/>
        <family val="1"/>
      </rPr>
      <t>2</t>
    </r>
  </si>
  <si>
    <r>
      <t>Electricity (</t>
    </r>
    <r>
      <rPr>
        <i/>
        <sz val="12"/>
        <rFont val="Times New Roman"/>
        <family val="1"/>
      </rPr>
      <t>GWh</t>
    </r>
    <r>
      <rPr>
        <sz val="12"/>
        <rFont val="Times New Roman"/>
        <family val="1"/>
      </rPr>
      <t>)</t>
    </r>
  </si>
  <si>
    <r>
      <t xml:space="preserve">Charcoal </t>
    </r>
    <r>
      <rPr>
        <vertAlign val="superscript"/>
        <sz val="12"/>
        <rFont val="Times New Roman"/>
        <family val="1"/>
      </rPr>
      <t>2</t>
    </r>
  </si>
  <si>
    <r>
      <t xml:space="preserve">Fuelwood </t>
    </r>
    <r>
      <rPr>
        <vertAlign val="superscript"/>
        <sz val="12"/>
        <rFont val="Times New Roman"/>
        <family val="1"/>
      </rPr>
      <t>2</t>
    </r>
  </si>
  <si>
    <r>
      <t>Charcoal</t>
    </r>
    <r>
      <rPr>
        <vertAlign val="superscript"/>
        <sz val="12"/>
        <rFont val="Times New Roman"/>
        <family val="1"/>
      </rPr>
      <t xml:space="preserve"> 2</t>
    </r>
  </si>
  <si>
    <r>
      <t xml:space="preserve">Diesel oil </t>
    </r>
    <r>
      <rPr>
        <vertAlign val="superscript"/>
        <sz val="12"/>
        <rFont val="Times New Roman"/>
        <family val="1"/>
      </rPr>
      <t>2</t>
    </r>
  </si>
  <si>
    <t>Sugar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</si>
  <si>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Cost, Insurance, Freight</t>
    </r>
  </si>
  <si>
    <t>Manufacturing industries and construction</t>
  </si>
  <si>
    <t>Source: (i) Sugar Insurance Fund Board - Sugar cane plantation, (ii) Tea Board - Tea Plantation, (iii) Climate Change Activities Report, May 2006 - Other</t>
  </si>
  <si>
    <t>Domestic, Industrial  and Tourism (CWA network)</t>
  </si>
  <si>
    <t>Livestock rearing</t>
  </si>
  <si>
    <t>Storage (Reservoirs)</t>
  </si>
  <si>
    <r>
      <t>Mm</t>
    </r>
    <r>
      <rPr>
        <vertAlign val="superscript"/>
        <sz val="22"/>
        <rFont val="Times New Roman"/>
        <family val="1"/>
      </rPr>
      <t>3</t>
    </r>
  </si>
  <si>
    <r>
      <t xml:space="preserve">Other </t>
    </r>
    <r>
      <rPr>
        <vertAlign val="superscript"/>
        <sz val="22"/>
        <rFont val="Times New Roman"/>
        <family val="1"/>
      </rPr>
      <t>1</t>
    </r>
  </si>
  <si>
    <r>
      <rPr>
        <vertAlign val="superscript"/>
        <sz val="22"/>
        <rFont val="Times New Roman"/>
        <family val="1"/>
      </rPr>
      <t>1</t>
    </r>
    <r>
      <rPr>
        <sz val="22"/>
        <rFont val="Times New Roman"/>
        <family val="1"/>
      </rPr>
      <t xml:space="preserve"> Includes mainly industrial waste</t>
    </r>
  </si>
  <si>
    <t>Construction of road and highway</t>
  </si>
  <si>
    <t>Napp</t>
  </si>
  <si>
    <t>Ramsar sites</t>
  </si>
  <si>
    <t>Rivulet Terre Rouge Estuary Bird Sanctuary</t>
  </si>
  <si>
    <t>Pointe D'Esny Wetland</t>
  </si>
  <si>
    <t>NA</t>
  </si>
  <si>
    <t>of which    hybrid vehicles</t>
  </si>
  <si>
    <t>Monthly Mean temperature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</si>
  <si>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</si>
  <si>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</si>
  <si>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</si>
  <si>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</si>
  <si>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</si>
  <si>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</si>
  <si>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</si>
  <si>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</si>
  <si>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</si>
  <si>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Dec</t>
  </si>
  <si>
    <t>Temperature</t>
  </si>
  <si>
    <t>Mean temperature</t>
  </si>
  <si>
    <t>Table 15 - Water balance, Island of Mauritius, 2017 - 2018</t>
  </si>
  <si>
    <r>
      <t>Other  vehicles</t>
    </r>
    <r>
      <rPr>
        <vertAlign val="superscript"/>
        <sz val="16"/>
        <rFont val="Times New Roman"/>
        <family val="1"/>
      </rPr>
      <t>1</t>
    </r>
  </si>
  <si>
    <r>
      <t xml:space="preserve">1 </t>
    </r>
    <r>
      <rPr>
        <sz val="16"/>
        <rFont val="Times New Roman"/>
        <family val="1"/>
      </rPr>
      <t>Includes tractor and dumper, prime mover, trailer, road roller and other</t>
    </r>
  </si>
  <si>
    <t>Annual 
mean temperature</t>
  </si>
  <si>
    <t>Monthly Maximum Mean Temperature</t>
  </si>
  <si>
    <t>Monthly Minimum Mean Temperature</t>
  </si>
  <si>
    <r>
      <t>Gg CO</t>
    </r>
    <r>
      <rPr>
        <vertAlign val="subscript"/>
        <sz val="18"/>
        <rFont val="Times New Roman"/>
        <family val="1"/>
      </rPr>
      <t>2</t>
    </r>
    <r>
      <rPr>
        <sz val="18"/>
        <rFont val="Times New Roman"/>
        <family val="1"/>
      </rPr>
      <t>- eq</t>
    </r>
  </si>
  <si>
    <r>
      <rPr>
        <i/>
        <sz val="18"/>
        <rFont val="Times New Roman"/>
        <family val="1"/>
      </rPr>
      <t>of which</t>
    </r>
    <r>
      <rPr>
        <b/>
        <sz val="18"/>
        <rFont val="Times New Roman"/>
        <family val="1"/>
      </rPr>
      <t xml:space="preserve">: </t>
    </r>
    <r>
      <rPr>
        <sz val="18"/>
        <rFont val="Times New Roman"/>
        <family val="1"/>
      </rPr>
      <t>renewable energy</t>
    </r>
  </si>
  <si>
    <t xml:space="preserve">                 electric vehicles</t>
  </si>
  <si>
    <t xml:space="preserve">3. Agriculture Forestry and Other Land Use (AFOLU) - Agriculture </t>
  </si>
  <si>
    <t xml:space="preserve">
Hydrofluorocarbons 
(HFCs)</t>
  </si>
  <si>
    <t xml:space="preserve">Sugar cane </t>
  </si>
  <si>
    <r>
      <t>Gg CO</t>
    </r>
    <r>
      <rPr>
        <b/>
        <vertAlign val="subscript"/>
        <sz val="80"/>
        <rFont val="Times New Roman"/>
        <family val="1"/>
      </rPr>
      <t xml:space="preserve">2 </t>
    </r>
    <r>
      <rPr>
        <b/>
        <sz val="80"/>
        <rFont val="Times New Roman"/>
        <family val="1"/>
      </rPr>
      <t>- eq</t>
    </r>
  </si>
  <si>
    <r>
      <t>1. Energy</t>
    </r>
    <r>
      <rPr>
        <vertAlign val="superscript"/>
        <sz val="80"/>
        <rFont val="Times New Roman"/>
        <family val="1"/>
      </rPr>
      <t xml:space="preserve"> 4</t>
    </r>
  </si>
  <si>
    <r>
      <t>Gg CO</t>
    </r>
    <r>
      <rPr>
        <b/>
        <vertAlign val="subscript"/>
        <sz val="80"/>
        <rFont val="Times New Roman"/>
        <family val="1"/>
      </rPr>
      <t>2</t>
    </r>
    <r>
      <rPr>
        <b/>
        <sz val="80"/>
        <rFont val="Times New Roman"/>
        <family val="1"/>
      </rPr>
      <t>-eq</t>
    </r>
  </si>
  <si>
    <r>
      <t xml:space="preserve">2. GHG removals </t>
    </r>
    <r>
      <rPr>
        <vertAlign val="superscript"/>
        <sz val="80"/>
        <rFont val="Times New Roman"/>
        <family val="1"/>
      </rPr>
      <t>5</t>
    </r>
    <r>
      <rPr>
        <sz val="80"/>
        <rFont val="Times New Roman"/>
        <family val="1"/>
      </rPr>
      <t xml:space="preserve"> - (FOLU)</t>
    </r>
  </si>
  <si>
    <r>
      <t xml:space="preserve">3. GHG </t>
    </r>
    <r>
      <rPr>
        <vertAlign val="superscript"/>
        <sz val="80"/>
        <rFont val="Times New Roman"/>
        <family val="1"/>
      </rPr>
      <t xml:space="preserve"> </t>
    </r>
    <r>
      <rPr>
        <sz val="80"/>
        <rFont val="Times New Roman"/>
        <family val="1"/>
      </rPr>
      <t>emissions  including FOLU  (= 1 - 2 )</t>
    </r>
  </si>
  <si>
    <r>
      <rPr>
        <vertAlign val="superscript"/>
        <sz val="80"/>
        <rFont val="Times New Roman"/>
        <family val="1"/>
      </rPr>
      <t>1</t>
    </r>
    <r>
      <rPr>
        <sz val="80"/>
        <rFont val="Times New Roman"/>
        <family val="1"/>
      </rPr>
      <t xml:space="preserve"> Based on 2006 Intergovernmental Panel on Climate Change (IPCC)  Guidelines of the United Nations Framework Convention on Climate Change (UNFCCC)</t>
    </r>
  </si>
  <si>
    <r>
      <rPr>
        <vertAlign val="superscript"/>
        <sz val="80"/>
        <rFont val="Times New Roman"/>
        <family val="1"/>
      </rPr>
      <t>3</t>
    </r>
    <r>
      <rPr>
        <sz val="80"/>
        <rFont val="Times New Roman"/>
        <family val="1"/>
      </rPr>
      <t xml:space="preserve"> Refers to carbon dioxide, methane, nitrous oxide and hydrofluorocarbons </t>
    </r>
  </si>
  <si>
    <r>
      <rPr>
        <vertAlign val="superscript"/>
        <sz val="80"/>
        <rFont val="Times New Roman"/>
        <family val="1"/>
      </rPr>
      <t>4</t>
    </r>
    <r>
      <rPr>
        <sz val="80"/>
        <rFont val="Times New Roman"/>
        <family val="1"/>
      </rPr>
      <t xml:space="preserve"> Transport under Energy sector is based on linear extrapolation of National Inventory Report (NIR) series 2006 - 2013</t>
    </r>
  </si>
  <si>
    <r>
      <rPr>
        <vertAlign val="superscript"/>
        <sz val="80"/>
        <rFont val="Times New Roman"/>
        <family val="1"/>
      </rPr>
      <t>5</t>
    </r>
    <r>
      <rPr>
        <sz val="80"/>
        <rFont val="Times New Roman"/>
        <family val="1"/>
      </rPr>
      <t xml:space="preserve"> Excludes the amount of CO</t>
    </r>
    <r>
      <rPr>
        <vertAlign val="subscript"/>
        <sz val="80"/>
        <rFont val="Times New Roman"/>
        <family val="1"/>
      </rPr>
      <t xml:space="preserve">2 </t>
    </r>
    <r>
      <rPr>
        <sz val="80"/>
        <rFont val="Times New Roman"/>
        <family val="1"/>
      </rPr>
      <t>sequestrated by trees and vegetations found along rivers, canal reserves and trees along roads</t>
    </r>
  </si>
  <si>
    <t>..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</si>
  <si>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Estimates</t>
    </r>
  </si>
  <si>
    <r>
      <t>Bagasse</t>
    </r>
    <r>
      <rPr>
        <vertAlign val="superscript"/>
        <sz val="11"/>
        <rFont val="Times New Roman"/>
        <family val="1"/>
      </rPr>
      <t xml:space="preserve"> 3</t>
    </r>
  </si>
  <si>
    <r>
      <t xml:space="preserve">Fuelwood </t>
    </r>
    <r>
      <rPr>
        <vertAlign val="superscript"/>
        <sz val="11"/>
        <rFont val="Times New Roman"/>
        <family val="1"/>
      </rPr>
      <t xml:space="preserve"> 3</t>
    </r>
  </si>
  <si>
    <t xml:space="preserve">Local (Renewables) </t>
  </si>
  <si>
    <r>
      <t xml:space="preserve">2018 </t>
    </r>
    <r>
      <rPr>
        <b/>
        <vertAlign val="superscript"/>
        <sz val="18"/>
        <rFont val="Times New Roman"/>
        <family val="1"/>
      </rPr>
      <t>1</t>
    </r>
  </si>
  <si>
    <r>
      <t xml:space="preserve">Transport </t>
    </r>
    <r>
      <rPr>
        <vertAlign val="superscript"/>
        <sz val="18"/>
        <rFont val="Times New Roman"/>
        <family val="1"/>
      </rPr>
      <t>2</t>
    </r>
  </si>
  <si>
    <r>
      <t xml:space="preserve">2 </t>
    </r>
    <r>
      <rPr>
        <sz val="18"/>
        <rFont val="Times New Roman"/>
        <family val="1"/>
      </rPr>
      <t>Based on linear extrapolation of NIR series 2006 - 2013</t>
    </r>
  </si>
  <si>
    <r>
      <t xml:space="preserve">Other Sectors </t>
    </r>
    <r>
      <rPr>
        <vertAlign val="superscript"/>
        <sz val="18"/>
        <rFont val="Times New Roman"/>
        <family val="1"/>
      </rPr>
      <t>3</t>
    </r>
  </si>
  <si>
    <r>
      <t>3</t>
    </r>
    <r>
      <rPr>
        <sz val="18"/>
        <rFont val="Times New Roman"/>
        <family val="1"/>
      </rPr>
      <t xml:space="preserve"> Includes Residential, Commercial, Institutional and Agriculture </t>
    </r>
  </si>
  <si>
    <r>
      <rPr>
        <vertAlign val="superscript"/>
        <sz val="18"/>
        <rFont val="Times New Roman"/>
        <family val="1"/>
      </rPr>
      <t>1</t>
    </r>
    <r>
      <rPr>
        <sz val="18"/>
        <rFont val="Times New Roman"/>
        <family val="1"/>
      </rPr>
      <t xml:space="preserve"> Provisional (To be revised in First Biennial Update Report)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</si>
  <si>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Include number of complaints attended at PPC Division through the Citizen Support Portal.</t>
    </r>
  </si>
  <si>
    <t xml:space="preserve">Bareland </t>
  </si>
  <si>
    <t>20.  Mean annual temperature</t>
  </si>
  <si>
    <t>21.  Annual fresh water abstraction</t>
  </si>
  <si>
    <t>22.  Daily per capita domestic water consumption</t>
  </si>
  <si>
    <t xml:space="preserve">23.  Daily per capita total solid  waste disposed at landfill </t>
  </si>
  <si>
    <r>
      <t>Nitrous oxide
(N</t>
    </r>
    <r>
      <rPr>
        <b/>
        <vertAlign val="subscript"/>
        <sz val="80"/>
        <rFont val="Times New Roman"/>
        <family val="1"/>
      </rPr>
      <t>2</t>
    </r>
    <r>
      <rPr>
        <b/>
        <sz val="80"/>
        <rFont val="Times New Roman"/>
        <family val="1"/>
      </rPr>
      <t>O)</t>
    </r>
  </si>
  <si>
    <r>
      <t xml:space="preserve"> Carbon dioxide
(CO</t>
    </r>
    <r>
      <rPr>
        <b/>
        <vertAlign val="subscript"/>
        <sz val="80"/>
        <rFont val="Times New Roman"/>
        <family val="1"/>
      </rPr>
      <t>2</t>
    </r>
    <r>
      <rPr>
        <b/>
        <sz val="80"/>
        <rFont val="Times New Roman"/>
        <family val="1"/>
      </rPr>
      <t>)</t>
    </r>
  </si>
  <si>
    <r>
      <t>Methane 
(CH</t>
    </r>
    <r>
      <rPr>
        <b/>
        <vertAlign val="subscript"/>
        <sz val="80"/>
        <rFont val="Times New Roman"/>
        <family val="1"/>
      </rPr>
      <t>4</t>
    </r>
    <r>
      <rPr>
        <b/>
        <sz val="80"/>
        <rFont val="Times New Roman"/>
        <family val="1"/>
      </rPr>
      <t>)</t>
    </r>
  </si>
  <si>
    <r>
      <rPr>
        <b/>
        <sz val="80"/>
        <rFont val="Times New Roman"/>
        <family val="1"/>
      </rPr>
      <t>..</t>
    </r>
    <r>
      <rPr>
        <sz val="80"/>
        <rFont val="Times New Roman"/>
        <family val="1"/>
      </rPr>
      <t xml:space="preserve"> :  Not occuring, not applicable, not estimated</t>
    </r>
  </si>
  <si>
    <r>
      <t xml:space="preserve">1. GHG </t>
    </r>
    <r>
      <rPr>
        <vertAlign val="superscript"/>
        <sz val="80"/>
        <rFont val="Times New Roman"/>
        <family val="1"/>
      </rPr>
      <t xml:space="preserve"> </t>
    </r>
    <r>
      <rPr>
        <sz val="80"/>
        <rFont val="Times New Roman"/>
        <family val="1"/>
      </rPr>
      <t>emissions excluding Forestry and Other Land Use (FOLU)</t>
    </r>
  </si>
  <si>
    <r>
      <t xml:space="preserve"> Greenhouse gas emissions (GHG) </t>
    </r>
    <r>
      <rPr>
        <b/>
        <vertAlign val="superscript"/>
        <sz val="80"/>
        <rFont val="Times New Roman"/>
        <family val="1"/>
      </rPr>
      <t xml:space="preserve">3            </t>
    </r>
    <r>
      <rPr>
        <b/>
        <sz val="80"/>
        <rFont val="Times New Roman"/>
        <family val="1"/>
      </rPr>
      <t>(Gg CO</t>
    </r>
    <r>
      <rPr>
        <b/>
        <vertAlign val="subscript"/>
        <sz val="80"/>
        <rFont val="Times New Roman"/>
        <family val="1"/>
      </rPr>
      <t xml:space="preserve">2 </t>
    </r>
    <r>
      <rPr>
        <b/>
        <sz val="80"/>
        <rFont val="Times New Roman"/>
        <family val="1"/>
      </rPr>
      <t>- eq)  excluding Forestry and Other Land Use (FOLU)</t>
    </r>
  </si>
  <si>
    <r>
      <rPr>
        <vertAlign val="superscript"/>
        <sz val="80"/>
        <rFont val="Times New Roman"/>
        <family val="1"/>
      </rPr>
      <t>2</t>
    </r>
    <r>
      <rPr>
        <sz val="80"/>
        <rFont val="Times New Roman"/>
        <family val="1"/>
      </rPr>
      <t xml:space="preserve"> Provisional (To be revised in First Biennial Update Report)</t>
    </r>
  </si>
  <si>
    <t>Degree Celcius</t>
  </si>
  <si>
    <t>Domestic and Commercial</t>
  </si>
  <si>
    <r>
      <t xml:space="preserve">   Special Reserves </t>
    </r>
    <r>
      <rPr>
        <vertAlign val="superscript"/>
        <sz val="11"/>
        <rFont val="Times New Roman"/>
        <family val="1"/>
      </rPr>
      <t>2</t>
    </r>
  </si>
  <si>
    <t>Other projects</t>
  </si>
  <si>
    <r>
      <t>2 "</t>
    </r>
    <r>
      <rPr>
        <sz val="10"/>
        <rFont val="Times New Roman"/>
        <family val="1"/>
      </rPr>
      <t>Islet National Parks" renamed as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"Special Reserves" as per Native Terrestrial Biodiversity &amp; National Parks Act of 2015</t>
    </r>
  </si>
  <si>
    <r>
      <t xml:space="preserve">2019 </t>
    </r>
    <r>
      <rPr>
        <b/>
        <vertAlign val="superscript"/>
        <sz val="11"/>
        <rFont val="Times New Roman"/>
        <family val="1"/>
      </rPr>
      <t>2</t>
    </r>
  </si>
  <si>
    <t>Table 1 - Main environment indicators, 2018 and 2019</t>
  </si>
  <si>
    <t>Table 3 - Forest area by category, Island of Mauritius,  2018 - 2019</t>
  </si>
  <si>
    <r>
      <t>Table 5 - Imports and value (c.i.f)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fertilisers and pesticides, 2018 - 2019</t>
    </r>
  </si>
  <si>
    <t>Table 6 - Total primary energy requirement, Republic of Mauritius, 2018 - 2019</t>
  </si>
  <si>
    <r>
      <t xml:space="preserve">2019 </t>
    </r>
    <r>
      <rPr>
        <b/>
        <vertAlign val="superscript"/>
        <sz val="80"/>
        <rFont val="Times New Roman"/>
        <family val="1"/>
      </rPr>
      <t>2</t>
    </r>
  </si>
  <si>
    <r>
      <t xml:space="preserve">Table 7 - National inventory of greenhouse gas emissions </t>
    </r>
    <r>
      <rPr>
        <b/>
        <vertAlign val="superscript"/>
        <sz val="80"/>
        <rFont val="Times New Roman"/>
        <family val="1"/>
      </rPr>
      <t>1</t>
    </r>
    <r>
      <rPr>
        <b/>
        <sz val="80"/>
        <rFont val="Times New Roman"/>
        <family val="1"/>
      </rPr>
      <t xml:space="preserve"> by sector, Republic of Mauritius, 2018</t>
    </r>
    <r>
      <rPr>
        <b/>
        <vertAlign val="superscript"/>
        <sz val="80"/>
        <rFont val="Times New Roman"/>
        <family val="1"/>
      </rPr>
      <t>2</t>
    </r>
    <r>
      <rPr>
        <b/>
        <sz val="80"/>
        <rFont val="Times New Roman"/>
        <family val="1"/>
      </rPr>
      <t xml:space="preserve"> - 2019</t>
    </r>
    <r>
      <rPr>
        <b/>
        <vertAlign val="superscript"/>
        <sz val="80"/>
        <rFont val="Times New Roman"/>
        <family val="1"/>
      </rPr>
      <t>2</t>
    </r>
    <r>
      <rPr>
        <b/>
        <sz val="80"/>
        <rFont val="Times New Roman"/>
        <family val="1"/>
      </rPr>
      <t xml:space="preserve"> </t>
    </r>
  </si>
  <si>
    <t>Table 8 - Greenhouse gas emissions from energy sector (fuel combustion activities), Republic of Mauritius, 2018 - 2019</t>
  </si>
  <si>
    <r>
      <t xml:space="preserve">2019 </t>
    </r>
    <r>
      <rPr>
        <b/>
        <vertAlign val="superscript"/>
        <sz val="18"/>
        <rFont val="Times New Roman"/>
        <family val="1"/>
      </rPr>
      <t>1</t>
    </r>
  </si>
  <si>
    <t>Table 9 - Electricity generation by source of energy, Republic of Mauritius, 2018 - 2019</t>
  </si>
  <si>
    <t>Table 10 - Fuel input for electricity production, Republic of Mauritius, 2018 - 2019</t>
  </si>
  <si>
    <t>Table 11 - Final energy consumption by sector and type of fuel, 2018 - 2019</t>
  </si>
  <si>
    <t>Table 12 - Stock of registered motor vehicles, Island of Mauritius, 2018 - 2019</t>
  </si>
  <si>
    <t>Table 13 - Mean maximum, mean minimum and mean temperature, Island of Mauritius, 2019</t>
  </si>
  <si>
    <t>Table 14 - Mean rainfall, Island of Mauritius, 2018 - 2019</t>
  </si>
  <si>
    <t>Table 16 - Water Utilisation, Island of Mauritius, 2018 - 2019</t>
  </si>
  <si>
    <r>
      <t xml:space="preserve">Table 18 - Number of complaints </t>
    </r>
    <r>
      <rPr>
        <b/>
        <vertAlign val="superscript"/>
        <sz val="22"/>
        <rFont val="Times New Roman"/>
        <family val="1"/>
      </rPr>
      <t>1</t>
    </r>
    <r>
      <rPr>
        <b/>
        <sz val="22"/>
        <rFont val="Times New Roman"/>
        <family val="1"/>
      </rPr>
      <t xml:space="preserve"> attended at the Pollution Prevention and Control (PPC) Division by category, Island of Mauritius, 2018 - 2019</t>
    </r>
  </si>
  <si>
    <t>Table 19 - Number of Environmental Impact Assessment (EIA) licences granted by type of project, 2018 - 2019, Island of Mauritius</t>
  </si>
  <si>
    <t>Table 20 - Number of Preliminary Environmental Report (PER) approvals granted by type of project, 2018 - 2019, Island of Mauritius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</si>
  <si>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</si>
  <si>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-</t>
  </si>
  <si>
    <r>
      <t>2018</t>
    </r>
    <r>
      <rPr>
        <b/>
        <vertAlign val="superscript"/>
        <sz val="80"/>
        <rFont val="Times New Roman"/>
        <family val="1"/>
      </rPr>
      <t xml:space="preserve"> 2</t>
    </r>
  </si>
  <si>
    <r>
      <rPr>
        <vertAlign val="superscript"/>
        <sz val="20"/>
        <rFont val="Times New Roman"/>
        <family val="1"/>
      </rPr>
      <t>2</t>
    </r>
    <r>
      <rPr>
        <sz val="20"/>
        <rFont val="Times New Roman"/>
        <family val="1"/>
      </rPr>
      <t xml:space="preserve"> Complaints regarding "Flooding/obstruction of rivers and drains" were recorded in "Other" prior to 2018. </t>
    </r>
  </si>
  <si>
    <r>
      <t xml:space="preserve">Other </t>
    </r>
    <r>
      <rPr>
        <vertAlign val="superscript"/>
        <sz val="22"/>
        <rFont val="Times New Roman"/>
        <family val="1"/>
      </rPr>
      <t>3</t>
    </r>
  </si>
  <si>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Includes backfilling, erosion, illegal construction, objections to projects, law and order, land conversion, land reclamations, landslides etc.</t>
    </r>
  </si>
  <si>
    <r>
      <t>Source: Ministry of Environment, Solid Waste Management and Climate Change</t>
    </r>
  </si>
  <si>
    <t>Source : Forestry Service, Ministry of Agro-Industry and Food Security</t>
  </si>
  <si>
    <t>Source: Ministry of Environment, Solid Waste Management and Climate Change</t>
  </si>
  <si>
    <r>
      <t xml:space="preserve">Bras D'Eau National Park </t>
    </r>
    <r>
      <rPr>
        <vertAlign val="superscript"/>
        <sz val="11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</si>
  <si>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Bras D'Eau National Park was proclaimed in 2011. From 2002 to 2010, it was known as Bras D'Eau &amp; Poste La Fayette Reserves</t>
    </r>
  </si>
  <si>
    <r>
      <t xml:space="preserve">Private - owned lands </t>
    </r>
    <r>
      <rPr>
        <vertAlign val="superscript"/>
        <sz val="11"/>
        <rFont val="Times New Roman"/>
        <family val="1"/>
      </rPr>
      <t>4</t>
    </r>
  </si>
  <si>
    <r>
      <t xml:space="preserve">Other </t>
    </r>
    <r>
      <rPr>
        <vertAlign val="superscript"/>
        <sz val="11"/>
        <rFont val="Times New Roman"/>
        <family val="1"/>
      </rPr>
      <t>5</t>
    </r>
  </si>
  <si>
    <r>
      <t xml:space="preserve">3 </t>
    </r>
    <r>
      <rPr>
        <sz val="10"/>
        <rFont val="Times New Roman"/>
        <family val="1"/>
      </rPr>
      <t>Revised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</si>
  <si>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Current figures for privately-owned lands are crude estimates based on expert knowledge from Forestry Service </t>
    </r>
  </si>
  <si>
    <r>
      <t>5</t>
    </r>
    <r>
      <rPr>
        <sz val="10"/>
        <rFont val="Times New Roman"/>
        <family val="1"/>
      </rPr>
      <t xml:space="preserve"> Includes plantations, forest lands, scrub and grazing lands</t>
    </r>
  </si>
  <si>
    <r>
      <t xml:space="preserve">1,316 </t>
    </r>
    <r>
      <rPr>
        <vertAlign val="superscript"/>
        <sz val="11"/>
        <rFont val="Times New Roman"/>
        <family val="1"/>
      </rPr>
      <t>3</t>
    </r>
  </si>
  <si>
    <t>Table 4 - Agricultural crops - Area harvested and production, Island of Mauritius, 2018 - 2019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</si>
  <si>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Revised                       </t>
    </r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Provisional</t>
    </r>
    <r>
      <rPr>
        <vertAlign val="superscript"/>
        <sz val="9"/>
        <rFont val="Times New Roman"/>
        <family val="1"/>
      </rPr>
      <t xml:space="preserve">                     3 </t>
    </r>
    <r>
      <rPr>
        <sz val="9"/>
        <rFont val="Times New Roman"/>
        <family val="1"/>
      </rPr>
      <t xml:space="preserve">Area under cultivation              </t>
    </r>
  </si>
  <si>
    <r>
      <t xml:space="preserve">656 </t>
    </r>
    <r>
      <rPr>
        <vertAlign val="superscript"/>
        <sz val="11"/>
        <rFont val="Times New Roman"/>
        <family val="1"/>
      </rPr>
      <t>3</t>
    </r>
  </si>
  <si>
    <r>
      <t xml:space="preserve">2019 </t>
    </r>
    <r>
      <rPr>
        <b/>
        <vertAlign val="superscript"/>
        <sz val="12"/>
        <rFont val="Times New Roman"/>
        <family val="1"/>
      </rPr>
      <t>1</t>
    </r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</si>
  <si>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Estimates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Includes transport for all sectors                   </t>
    </r>
  </si>
  <si>
    <r>
      <t xml:space="preserve">2. Transport </t>
    </r>
    <r>
      <rPr>
        <vertAlign val="superscript"/>
        <sz val="12"/>
        <rFont val="Times New Roman"/>
        <family val="1"/>
      </rPr>
      <t>3</t>
    </r>
  </si>
  <si>
    <r>
      <t xml:space="preserve">2018 </t>
    </r>
    <r>
      <rPr>
        <b/>
        <vertAlign val="superscript"/>
        <sz val="11"/>
        <rFont val="Times New Roman"/>
        <family val="1"/>
      </rPr>
      <t>1</t>
    </r>
  </si>
  <si>
    <r>
      <t xml:space="preserve">3,154,515 </t>
    </r>
    <r>
      <rPr>
        <vertAlign val="superscript"/>
        <sz val="11"/>
        <rFont val="Times New Roman"/>
        <family val="1"/>
      </rPr>
      <t>1</t>
    </r>
  </si>
  <si>
    <r>
      <t xml:space="preserve">Flooding/Obstruction of rivers and drains </t>
    </r>
    <r>
      <rPr>
        <vertAlign val="superscript"/>
        <sz val="22"/>
        <rFont val="Times New Roman"/>
        <family val="1"/>
      </rPr>
      <t>2</t>
    </r>
  </si>
  <si>
    <t>Table 17 - Disposal of solid waste by type  at Mare Chicose landfill site, 2018 - 2019</t>
  </si>
  <si>
    <t>Stone crushing plants</t>
  </si>
  <si>
    <r>
      <rPr>
        <vertAlign val="superscript"/>
        <sz val="18"/>
        <rFont val="Times New Roman"/>
        <family val="1"/>
      </rPr>
      <t>1</t>
    </r>
    <r>
      <rPr>
        <sz val="18"/>
        <rFont val="Times New Roman"/>
        <family val="1"/>
      </rPr>
      <t>18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for Reduit hydropower station                                                                                 
</t>
    </r>
    <r>
      <rPr>
        <vertAlign val="superscript"/>
        <sz val="18"/>
        <rFont val="Times New Roman"/>
        <family val="1"/>
      </rPr>
      <t>2</t>
    </r>
    <r>
      <rPr>
        <sz val="18"/>
        <rFont val="Times New Roman"/>
        <family val="1"/>
      </rPr>
      <t>21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for Tamarind Falls and  Magenta hydropower stations and 5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for La Ferme hydropower station;         
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26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at Midlands and La Nicoliere;                                                                                                                                   </t>
    </r>
    <r>
      <rPr>
        <vertAlign val="superscript"/>
        <sz val="18"/>
        <rFont val="Times New Roman"/>
        <family val="1"/>
      </rPr>
      <t>4</t>
    </r>
    <r>
      <rPr>
        <sz val="18"/>
        <rFont val="Times New Roman"/>
        <family val="1"/>
      </rPr>
      <t xml:space="preserve"> 16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at Le Val and Ferney hydropower stations;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vertAlign val="superscript"/>
        <sz val="18"/>
        <rFont val="Times New Roman"/>
        <family val="1"/>
      </rPr>
      <t>*1</t>
    </r>
    <r>
      <rPr>
        <sz val="18"/>
        <rFont val="Times New Roman"/>
        <family val="1"/>
      </rPr>
      <t xml:space="preserve"> Includes 3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re-use of treated waste water                                                                                                              
                                                                                                                                     </t>
    </r>
  </si>
  <si>
    <r>
      <t xml:space="preserve">51 </t>
    </r>
    <r>
      <rPr>
        <vertAlign val="superscript"/>
        <sz val="20"/>
        <rFont val="Times New Roman"/>
        <family val="1"/>
      </rPr>
      <t>1</t>
    </r>
  </si>
  <si>
    <r>
      <t xml:space="preserve">52 </t>
    </r>
    <r>
      <rPr>
        <vertAlign val="superscript"/>
        <sz val="20"/>
        <rFont val="Times New Roman"/>
        <family val="1"/>
      </rPr>
      <t>1</t>
    </r>
  </si>
  <si>
    <r>
      <t xml:space="preserve">60 </t>
    </r>
    <r>
      <rPr>
        <vertAlign val="superscript"/>
        <sz val="20"/>
        <rFont val="Times New Roman"/>
        <family val="1"/>
      </rPr>
      <t>2</t>
    </r>
  </si>
  <si>
    <r>
      <t xml:space="preserve">56 </t>
    </r>
    <r>
      <rPr>
        <vertAlign val="superscript"/>
        <sz val="20"/>
        <rFont val="Times New Roman"/>
        <family val="1"/>
      </rPr>
      <t>2</t>
    </r>
  </si>
  <si>
    <r>
      <t>166</t>
    </r>
    <r>
      <rPr>
        <vertAlign val="superscript"/>
        <sz val="20"/>
        <rFont val="Times New Roman"/>
        <family val="1"/>
      </rPr>
      <t xml:space="preserve"> 3</t>
    </r>
  </si>
  <si>
    <r>
      <t>232</t>
    </r>
    <r>
      <rPr>
        <vertAlign val="superscript"/>
        <sz val="20"/>
        <rFont val="Times New Roman"/>
        <family val="1"/>
      </rPr>
      <t xml:space="preserve"> 4</t>
    </r>
  </si>
  <si>
    <r>
      <t>163</t>
    </r>
    <r>
      <rPr>
        <vertAlign val="superscript"/>
        <sz val="20"/>
        <rFont val="Times New Roman"/>
        <family val="1"/>
      </rPr>
      <t xml:space="preserve"> 4</t>
    </r>
  </si>
  <si>
    <r>
      <t>167</t>
    </r>
    <r>
      <rPr>
        <vertAlign val="superscript"/>
        <sz val="20"/>
        <rFont val="Times New Roman"/>
        <family val="1"/>
      </rPr>
      <t xml:space="preserve"> 3</t>
    </r>
  </si>
  <si>
    <r>
      <t xml:space="preserve">2 </t>
    </r>
    <r>
      <rPr>
        <vertAlign val="superscript"/>
        <sz val="20"/>
        <rFont val="Times New Roman"/>
        <family val="1"/>
      </rPr>
      <t>5</t>
    </r>
  </si>
  <si>
    <r>
      <t xml:space="preserve">928 </t>
    </r>
    <r>
      <rPr>
        <b/>
        <vertAlign val="superscript"/>
        <sz val="20"/>
        <rFont val="Times New Roman"/>
        <family val="1"/>
      </rPr>
      <t>*1</t>
    </r>
  </si>
  <si>
    <r>
      <rPr>
        <vertAlign val="superscript"/>
        <sz val="18"/>
        <rFont val="Times New Roman"/>
        <family val="1"/>
      </rPr>
      <t>1</t>
    </r>
    <r>
      <rPr>
        <sz val="18"/>
        <rFont val="Times New Roman"/>
        <family val="1"/>
      </rPr>
      <t>33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for Reduit hydropower station                                                                                 
</t>
    </r>
    <r>
      <rPr>
        <vertAlign val="superscript"/>
        <sz val="18"/>
        <rFont val="Times New Roman"/>
        <family val="1"/>
      </rPr>
      <t>2</t>
    </r>
    <r>
      <rPr>
        <sz val="18"/>
        <rFont val="Times New Roman"/>
        <family val="1"/>
      </rPr>
      <t>26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for Tamarind Falls and  Magenta hydropower stations and 5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for La Ferme hydropower station;    </t>
    </r>
    <r>
      <rPr>
        <vertAlign val="superscript"/>
        <sz val="18"/>
        <rFont val="Times New Roman"/>
        <family val="1"/>
      </rPr>
      <t>*1</t>
    </r>
    <r>
      <rPr>
        <sz val="18"/>
        <rFont val="Times New Roman"/>
        <family val="1"/>
      </rPr>
      <t xml:space="preserve"> Includes 5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re-use of treated waste water                                                                                                                       </t>
    </r>
    <r>
      <rPr>
        <vertAlign val="superscript"/>
        <sz val="18"/>
        <rFont val="Times New Roman"/>
        <family val="1"/>
      </rPr>
      <t xml:space="preserve">        3 </t>
    </r>
    <r>
      <rPr>
        <sz val="18"/>
        <rFont val="Times New Roman"/>
        <family val="1"/>
      </rPr>
      <t>24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twice for Le Val and Ferney hydropower stations;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8"/>
        <rFont val="Times New Roman"/>
        <family val="1"/>
      </rPr>
      <t>4</t>
    </r>
    <r>
      <rPr>
        <sz val="18"/>
        <rFont val="Times New Roman"/>
        <family val="1"/>
      </rPr>
      <t>30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twice at Midlands and La Nicoliere;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8"/>
        <rFont val="Times New Roman"/>
        <family val="1"/>
      </rPr>
      <t>5</t>
    </r>
    <r>
      <rPr>
        <sz val="18"/>
        <rFont val="Times New Roman"/>
        <family val="1"/>
      </rPr>
      <t>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 Used by IPP (formerly accounted in agricultural purpose)                                                                                                                                                                                                                                                                                                                                                               
                                                                                                                                     </t>
    </r>
  </si>
  <si>
    <r>
      <t xml:space="preserve">      29,116 </t>
    </r>
    <r>
      <rPr>
        <vertAlign val="superscript"/>
        <sz val="11"/>
        <rFont val="Times New Roman"/>
        <family val="1"/>
      </rPr>
      <t>1</t>
    </r>
  </si>
  <si>
    <r>
      <t xml:space="preserve">       17,357 </t>
    </r>
    <r>
      <rPr>
        <vertAlign val="superscript"/>
        <sz val="11"/>
        <rFont val="Times New Roman"/>
        <family val="1"/>
      </rPr>
      <t>1</t>
    </r>
  </si>
  <si>
    <r>
      <t xml:space="preserve">             136 </t>
    </r>
    <r>
      <rPr>
        <vertAlign val="superscript"/>
        <sz val="11"/>
        <rFont val="Times New Roman"/>
        <family val="1"/>
      </rPr>
      <t>3</t>
    </r>
  </si>
  <si>
    <t xml:space="preserve">12. Energy intensity </t>
  </si>
  <si>
    <r>
      <t xml:space="preserve">299 </t>
    </r>
    <r>
      <rPr>
        <b/>
        <vertAlign val="superscript"/>
        <sz val="20"/>
        <rFont val="Times New Roman"/>
        <family val="1"/>
      </rPr>
      <t>*1</t>
    </r>
  </si>
  <si>
    <r>
      <t xml:space="preserve">994 </t>
    </r>
    <r>
      <rPr>
        <b/>
        <vertAlign val="superscript"/>
        <sz val="20"/>
        <rFont val="Times New Roman"/>
        <family val="1"/>
      </rPr>
      <t>*1</t>
    </r>
  </si>
  <si>
    <r>
      <t xml:space="preserve">    301 </t>
    </r>
    <r>
      <rPr>
        <b/>
        <vertAlign val="superscript"/>
        <sz val="20"/>
        <rFont val="Times New Roman"/>
        <family val="1"/>
      </rPr>
      <t>*1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</si>
</sst>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00"/>
    <numFmt numFmtId="167" formatCode="#,##0.0______"/>
    <numFmt numFmtId="168" formatCode="\ \ General"/>
    <numFmt numFmtId="169" formatCode="#,##0______"/>
    <numFmt numFmtId="170" formatCode="#,##0.00______"/>
    <numFmt numFmtId="171" formatCode="#,##0.00__"/>
    <numFmt numFmtId="172" formatCode="_(* #,##0_);_(* \(#,##0\);_(* &quot;-&quot;??_);_(@_)"/>
    <numFmt numFmtId="173" formatCode="#,##0\ \ "/>
    <numFmt numFmtId="174" formatCode="_-* #,##0_-;\-* #,##0_-;_-* &quot;-&quot;_-;_-@_-"/>
    <numFmt numFmtId="175" formatCode="_(* #,##0.0_);_(* \(#,##0.0\);_(* &quot;-&quot;??_);_(@_)"/>
    <numFmt numFmtId="176" formatCode="0.000"/>
    <numFmt numFmtId="177" formatCode="_(* #,##0.0_);_(* \(#,##0.0\);_(* \-??_);_(@_)"/>
    <numFmt numFmtId="178" formatCode="#,##0__"/>
    <numFmt numFmtId="179" formatCode="_(* #,##0.0_);_(* \(#,##0.0\);_(* &quot;-&quot;_);_(@_)"/>
    <numFmt numFmtId="180" formatCode="#,##0.0_);\(#,##0.0\)"/>
    <numFmt numFmtId="181" formatCode="#,##0.000"/>
    <numFmt numFmtId="182" formatCode="#,##0.0000"/>
    <numFmt numFmtId="183" formatCode="0.0000"/>
    <numFmt numFmtId="184" formatCode="#,##0\ \ \ \ "/>
    <numFmt numFmtId="185" formatCode="#,##0____"/>
    <numFmt numFmtId="186" formatCode="0.0\ \ "/>
    <numFmt numFmtId="187" formatCode="#,##0\ \ \ \ \ \ "/>
    <numFmt numFmtId="188" formatCode="#,##0\ \ \ \ \ \ \ "/>
    <numFmt numFmtId="189" formatCode="#,##0.0\ \ \ \ \ \ \ "/>
    <numFmt numFmtId="190" formatCode="0.0\ \ \ \ \ "/>
    <numFmt numFmtId="191" formatCode="0.0\ \ \ \ \ \ \ \ "/>
    <numFmt numFmtId="192" formatCode="0.0\ \ \ "/>
    <numFmt numFmtId="193" formatCode="0.00000"/>
    <numFmt numFmtId="194" formatCode="0.0%"/>
    <numFmt numFmtId="195" formatCode="#,##0.000000000000"/>
    <numFmt numFmtId="196" formatCode="0.000%"/>
    <numFmt numFmtId="197" formatCode="0.00000000000000%"/>
  </numFmts>
  <fonts count="11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i/>
      <sz val="13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2"/>
    </font>
    <font>
      <vertAlign val="sub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sz val="10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vertAlign val="subscript"/>
      <sz val="18"/>
      <name val="Times New Roman"/>
      <family val="1"/>
    </font>
    <font>
      <b/>
      <vertAlign val="superscript"/>
      <sz val="18"/>
      <name val="Times New Roman"/>
      <family val="1"/>
    </font>
    <font>
      <sz val="80"/>
      <name val="Times New Roman"/>
      <family val="1"/>
    </font>
    <font>
      <b/>
      <sz val="80"/>
      <name val="Times New Roman"/>
      <family val="1"/>
    </font>
    <font>
      <b/>
      <vertAlign val="superscript"/>
      <sz val="80"/>
      <name val="Times New Roman"/>
      <family val="1"/>
    </font>
    <font>
      <b/>
      <vertAlign val="subscript"/>
      <sz val="80"/>
      <name val="Times New Roman"/>
      <family val="1"/>
    </font>
    <font>
      <vertAlign val="superscript"/>
      <sz val="80"/>
      <name val="Times New Roman"/>
      <family val="1"/>
    </font>
    <font>
      <i/>
      <sz val="80"/>
      <name val="Times New Roman"/>
      <family val="1"/>
    </font>
    <font>
      <sz val="80"/>
      <name val="Arial"/>
      <family val="2"/>
    </font>
    <font>
      <vertAlign val="subscript"/>
      <sz val="80"/>
      <name val="Times New Roman"/>
      <family val="1"/>
    </font>
    <font>
      <b/>
      <vertAlign val="superscript"/>
      <sz val="22"/>
      <name val="Times New Roman"/>
      <family val="1"/>
    </font>
    <font>
      <sz val="90"/>
      <name val="Times New Roman"/>
      <family val="1"/>
    </font>
    <font>
      <b/>
      <sz val="20"/>
      <name val="Times New Roman"/>
      <family val="1"/>
    </font>
    <font>
      <b/>
      <vertAlign val="superscript"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u val="single"/>
      <sz val="12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8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Helv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u val="single"/>
      <sz val="12"/>
      <color theme="10"/>
      <name val="Arial"/>
      <family val="2"/>
    </font>
    <font>
      <u val="single"/>
      <sz val="16"/>
      <color theme="10"/>
      <name val="Arial"/>
      <family val="2"/>
    </font>
    <font>
      <u val="single"/>
      <sz val="80"/>
      <color theme="10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theme="9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ashed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 style="double"/>
      <right>
        <color indexed="63"/>
      </right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mediumDashed"/>
      <top style="thin"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46" fillId="0" borderId="0" applyFont="0" applyFill="0" applyBorder="0" applyAlignment="0" applyProtection="0"/>
    <xf numFmtId="177" fontId="1" fillId="0" borderId="0">
      <alignment/>
      <protection/>
    </xf>
    <xf numFmtId="0" fontId="2" fillId="0" borderId="0">
      <alignment/>
      <protection/>
    </xf>
    <xf numFmtId="9" fontId="1" fillId="0" borderId="0">
      <alignment/>
      <protection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40" fontId="47" fillId="33" borderId="0">
      <alignment horizontal="right"/>
      <protection/>
    </xf>
    <xf numFmtId="0" fontId="48" fillId="33" borderId="0">
      <alignment horizontal="right"/>
      <protection/>
    </xf>
    <xf numFmtId="0" fontId="49" fillId="33" borderId="9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0" applyNumberFormat="0" applyFill="0" applyAlignment="0" applyProtection="0"/>
    <xf numFmtId="0" fontId="111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 horizontal="left" indent="2"/>
    </xf>
    <xf numFmtId="0" fontId="0" fillId="0" borderId="0" xfId="0" applyBorder="1" applyAlignment="1">
      <alignment/>
    </xf>
    <xf numFmtId="168" fontId="5" fillId="0" borderId="12" xfId="0" applyNumberFormat="1" applyFont="1" applyBorder="1" applyAlignment="1">
      <alignment horizontal="center" vertical="center"/>
    </xf>
    <xf numFmtId="0" fontId="7" fillId="0" borderId="0" xfId="121" applyFont="1">
      <alignment/>
      <protection/>
    </xf>
    <xf numFmtId="0" fontId="4" fillId="0" borderId="0" xfId="121" applyFont="1">
      <alignment/>
      <protection/>
    </xf>
    <xf numFmtId="0" fontId="17" fillId="0" borderId="0" xfId="121" applyFont="1">
      <alignment/>
      <protection/>
    </xf>
    <xf numFmtId="0" fontId="18" fillId="0" borderId="0" xfId="121" applyFont="1">
      <alignment/>
      <protection/>
    </xf>
    <xf numFmtId="0" fontId="7" fillId="0" borderId="0" xfId="121" applyFont="1" applyAlignment="1">
      <alignment horizontal="right"/>
      <protection/>
    </xf>
    <xf numFmtId="0" fontId="7" fillId="0" borderId="0" xfId="121" applyFont="1" applyBorder="1">
      <alignment/>
      <protection/>
    </xf>
    <xf numFmtId="164" fontId="7" fillId="0" borderId="0" xfId="121" applyNumberFormat="1" applyFont="1">
      <alignment/>
      <protection/>
    </xf>
    <xf numFmtId="0" fontId="3" fillId="0" borderId="0" xfId="121" applyFont="1">
      <alignment/>
      <protection/>
    </xf>
    <xf numFmtId="0" fontId="3" fillId="0" borderId="0" xfId="121" applyFont="1" applyAlignment="1">
      <alignment horizontal="right"/>
      <protection/>
    </xf>
    <xf numFmtId="0" fontId="2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13" fillId="0" borderId="17" xfId="121" applyFont="1" applyBorder="1">
      <alignment/>
      <protection/>
    </xf>
    <xf numFmtId="0" fontId="13" fillId="0" borderId="12" xfId="121" applyFont="1" applyBorder="1" applyAlignment="1">
      <alignment horizontal="center"/>
      <protection/>
    </xf>
    <xf numFmtId="0" fontId="13" fillId="0" borderId="18" xfId="121" applyFont="1" applyBorder="1" applyAlignment="1">
      <alignment vertical="center"/>
      <protection/>
    </xf>
    <xf numFmtId="0" fontId="9" fillId="0" borderId="0" xfId="121" applyFont="1" applyBorder="1" applyAlignment="1">
      <alignment vertical="center"/>
      <protection/>
    </xf>
    <xf numFmtId="0" fontId="9" fillId="0" borderId="18" xfId="121" applyFont="1" applyBorder="1" applyAlignment="1">
      <alignment horizontal="left" vertical="center" indent="1"/>
      <protection/>
    </xf>
    <xf numFmtId="0" fontId="11" fillId="0" borderId="18" xfId="121" applyFont="1" applyBorder="1" applyAlignment="1">
      <alignment horizontal="left" vertical="center" indent="2"/>
      <protection/>
    </xf>
    <xf numFmtId="0" fontId="9" fillId="0" borderId="0" xfId="121" applyFont="1" applyBorder="1">
      <alignment/>
      <protection/>
    </xf>
    <xf numFmtId="0" fontId="11" fillId="0" borderId="0" xfId="121" applyFont="1" applyBorder="1" applyAlignment="1">
      <alignment vertical="center"/>
      <protection/>
    </xf>
    <xf numFmtId="0" fontId="21" fillId="0" borderId="0" xfId="121" applyFont="1">
      <alignment/>
      <protection/>
    </xf>
    <xf numFmtId="0" fontId="9" fillId="0" borderId="0" xfId="121" applyFont="1">
      <alignment/>
      <protection/>
    </xf>
    <xf numFmtId="0" fontId="9" fillId="0" borderId="19" xfId="121" applyFont="1" applyBorder="1" applyAlignment="1">
      <alignment vertical="center"/>
      <protection/>
    </xf>
    <xf numFmtId="165" fontId="7" fillId="0" borderId="0" xfId="121" applyNumberFormat="1" applyFont="1">
      <alignment/>
      <protection/>
    </xf>
    <xf numFmtId="0" fontId="7" fillId="0" borderId="20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172" fontId="7" fillId="0" borderId="0" xfId="42" applyNumberFormat="1" applyFont="1" applyAlignment="1">
      <alignment/>
    </xf>
    <xf numFmtId="172" fontId="7" fillId="0" borderId="0" xfId="121" applyNumberFormat="1" applyFont="1">
      <alignment/>
      <protection/>
    </xf>
    <xf numFmtId="172" fontId="112" fillId="0" borderId="0" xfId="42" applyNumberFormat="1" applyFont="1" applyAlignment="1">
      <alignment/>
    </xf>
    <xf numFmtId="0" fontId="13" fillId="0" borderId="12" xfId="12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110" applyFont="1">
      <alignment/>
      <protection/>
    </xf>
    <xf numFmtId="0" fontId="2" fillId="0" borderId="0" xfId="110" applyFont="1">
      <alignment/>
      <protection/>
    </xf>
    <xf numFmtId="0" fontId="91" fillId="0" borderId="0" xfId="110">
      <alignment/>
      <protection/>
    </xf>
    <xf numFmtId="0" fontId="8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9" fillId="0" borderId="21" xfId="110" applyFont="1" applyBorder="1" applyAlignment="1">
      <alignment horizontal="left" vertical="center" indent="1"/>
      <protection/>
    </xf>
    <xf numFmtId="0" fontId="9" fillId="0" borderId="22" xfId="110" applyFont="1" applyBorder="1" applyAlignment="1">
      <alignment horizontal="left" vertical="center" indent="1"/>
      <protection/>
    </xf>
    <xf numFmtId="0" fontId="9" fillId="0" borderId="0" xfId="110" applyFont="1">
      <alignment/>
      <protection/>
    </xf>
    <xf numFmtId="0" fontId="20" fillId="0" borderId="0" xfId="110" applyFont="1">
      <alignment/>
      <protection/>
    </xf>
    <xf numFmtId="0" fontId="13" fillId="0" borderId="0" xfId="110" applyFont="1">
      <alignment/>
      <protection/>
    </xf>
    <xf numFmtId="0" fontId="7" fillId="0" borderId="18" xfId="0" applyFont="1" applyFill="1" applyBorder="1" applyAlignment="1">
      <alignment horizontal="left" vertical="center" indent="1"/>
    </xf>
    <xf numFmtId="0" fontId="9" fillId="0" borderId="17" xfId="110" applyFont="1" applyBorder="1" applyAlignment="1">
      <alignment horizontal="left" vertical="center"/>
      <protection/>
    </xf>
    <xf numFmtId="0" fontId="19" fillId="0" borderId="0" xfId="121" applyFont="1" applyAlignment="1">
      <alignment vertical="top" wrapText="1"/>
      <protection/>
    </xf>
    <xf numFmtId="164" fontId="13" fillId="0" borderId="17" xfId="121" applyNumberFormat="1" applyFont="1" applyFill="1" applyBorder="1" applyAlignment="1">
      <alignment horizontal="right" indent="1"/>
      <protection/>
    </xf>
    <xf numFmtId="0" fontId="2" fillId="0" borderId="0" xfId="110" applyFont="1" applyAlignment="1">
      <alignment horizontal="left"/>
      <protection/>
    </xf>
    <xf numFmtId="0" fontId="3" fillId="0" borderId="0" xfId="110" applyFont="1" applyAlignment="1">
      <alignment vertical="center"/>
      <protection/>
    </xf>
    <xf numFmtId="0" fontId="2" fillId="0" borderId="0" xfId="0" applyFont="1" applyAlignment="1">
      <alignment horizontal="left"/>
    </xf>
    <xf numFmtId="0" fontId="2" fillId="0" borderId="0" xfId="114" applyFont="1" applyAlignment="1">
      <alignment horizontal="left"/>
      <protection/>
    </xf>
    <xf numFmtId="0" fontId="2" fillId="0" borderId="0" xfId="0" applyFont="1" applyFill="1" applyBorder="1" applyAlignment="1">
      <alignment vertical="center"/>
    </xf>
    <xf numFmtId="0" fontId="13" fillId="0" borderId="13" xfId="121" applyFont="1" applyBorder="1" applyAlignment="1">
      <alignment horizontal="center" vertical="center"/>
      <protection/>
    </xf>
    <xf numFmtId="0" fontId="9" fillId="0" borderId="17" xfId="121" applyFont="1" applyBorder="1" applyAlignment="1">
      <alignment horizontal="left" indent="1"/>
      <protection/>
    </xf>
    <xf numFmtId="0" fontId="4" fillId="0" borderId="0" xfId="137" applyFont="1">
      <alignment/>
      <protection/>
    </xf>
    <xf numFmtId="0" fontId="7" fillId="0" borderId="0" xfId="137" applyFont="1">
      <alignment/>
      <protection/>
    </xf>
    <xf numFmtId="0" fontId="7" fillId="0" borderId="0" xfId="137" applyFont="1" applyBorder="1">
      <alignment/>
      <protection/>
    </xf>
    <xf numFmtId="0" fontId="13" fillId="0" borderId="12" xfId="137" applyFont="1" applyBorder="1" applyAlignment="1">
      <alignment horizontal="center" vertical="center"/>
      <protection/>
    </xf>
    <xf numFmtId="0" fontId="6" fillId="0" borderId="0" xfId="121" applyFont="1">
      <alignment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5" fontId="9" fillId="0" borderId="23" xfId="57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4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136" applyFont="1">
      <alignment/>
      <protection/>
    </xf>
    <xf numFmtId="0" fontId="7" fillId="0" borderId="0" xfId="136" applyFont="1" applyAlignment="1">
      <alignment horizontal="right"/>
      <protection/>
    </xf>
    <xf numFmtId="0" fontId="11" fillId="0" borderId="0" xfId="121" applyFont="1" applyBorder="1">
      <alignment/>
      <protection/>
    </xf>
    <xf numFmtId="176" fontId="7" fillId="0" borderId="0" xfId="121" applyNumberFormat="1" applyFont="1">
      <alignment/>
      <protection/>
    </xf>
    <xf numFmtId="0" fontId="12" fillId="0" borderId="12" xfId="136" applyFont="1" applyBorder="1" applyAlignment="1">
      <alignment horizontal="center" vertical="center" wrapText="1"/>
      <protection/>
    </xf>
    <xf numFmtId="169" fontId="9" fillId="0" borderId="17" xfId="115" applyNumberFormat="1" applyFont="1" applyFill="1" applyBorder="1" applyAlignment="1">
      <alignment horizontal="right"/>
      <protection/>
    </xf>
    <xf numFmtId="167" fontId="9" fillId="0" borderId="17" xfId="115" applyNumberFormat="1" applyFont="1" applyFill="1" applyBorder="1" applyAlignment="1">
      <alignment horizontal="right"/>
      <protection/>
    </xf>
    <xf numFmtId="0" fontId="13" fillId="0" borderId="17" xfId="137" applyFont="1" applyFill="1" applyBorder="1" applyAlignment="1">
      <alignment horizontal="left" vertical="center" indent="1"/>
      <protection/>
    </xf>
    <xf numFmtId="0" fontId="22" fillId="0" borderId="17" xfId="137" applyFont="1" applyFill="1" applyBorder="1" applyAlignment="1">
      <alignment horizontal="left" vertical="center" indent="3"/>
      <protection/>
    </xf>
    <xf numFmtId="0" fontId="9" fillId="0" borderId="17" xfId="137" applyFont="1" applyFill="1" applyBorder="1" applyAlignment="1">
      <alignment horizontal="left" vertical="center" indent="4"/>
      <protection/>
    </xf>
    <xf numFmtId="0" fontId="11" fillId="0" borderId="17" xfId="137" applyFont="1" applyFill="1" applyBorder="1" applyAlignment="1">
      <alignment horizontal="left" vertical="center" indent="7"/>
      <protection/>
    </xf>
    <xf numFmtId="0" fontId="9" fillId="0" borderId="17" xfId="0" applyFont="1" applyFill="1" applyBorder="1" applyAlignment="1">
      <alignment horizontal="left" indent="3"/>
    </xf>
    <xf numFmtId="0" fontId="9" fillId="0" borderId="17" xfId="137" applyFont="1" applyFill="1" applyBorder="1" applyAlignment="1">
      <alignment horizontal="left" vertical="center" indent="3"/>
      <protection/>
    </xf>
    <xf numFmtId="0" fontId="13" fillId="0" borderId="12" xfId="137" applyFont="1" applyFill="1" applyBorder="1" applyAlignment="1">
      <alignment horizontal="center" vertical="center"/>
      <protection/>
    </xf>
    <xf numFmtId="0" fontId="12" fillId="0" borderId="0" xfId="138" applyFont="1">
      <alignment/>
      <protection/>
    </xf>
    <xf numFmtId="0" fontId="23" fillId="0" borderId="0" xfId="138" applyFont="1">
      <alignment/>
      <protection/>
    </xf>
    <xf numFmtId="17" fontId="23" fillId="0" borderId="17" xfId="138" applyNumberFormat="1" applyFont="1" applyBorder="1" applyAlignment="1" quotePrefix="1">
      <alignment horizontal="left" vertical="center" indent="1"/>
      <protection/>
    </xf>
    <xf numFmtId="17" fontId="23" fillId="0" borderId="17" xfId="138" applyNumberFormat="1" applyFont="1" applyBorder="1" applyAlignment="1">
      <alignment horizontal="left" vertical="center" indent="1"/>
      <protection/>
    </xf>
    <xf numFmtId="0" fontId="26" fillId="0" borderId="17" xfId="0" applyFont="1" applyBorder="1" applyAlignment="1">
      <alignment horizontal="left" indent="2"/>
    </xf>
    <xf numFmtId="0" fontId="26" fillId="0" borderId="17" xfId="0" applyFont="1" applyBorder="1" applyAlignment="1">
      <alignment horizontal="left" wrapText="1" indent="2"/>
    </xf>
    <xf numFmtId="0" fontId="26" fillId="0" borderId="22" xfId="0" applyFont="1" applyBorder="1" applyAlignment="1">
      <alignment horizontal="left" wrapText="1" indent="2"/>
    </xf>
    <xf numFmtId="164" fontId="23" fillId="0" borderId="0" xfId="0" applyNumberFormat="1" applyFont="1" applyAlignment="1">
      <alignment/>
    </xf>
    <xf numFmtId="0" fontId="7" fillId="0" borderId="0" xfId="126" applyFont="1">
      <alignment/>
      <protection/>
    </xf>
    <xf numFmtId="0" fontId="13" fillId="0" borderId="12" xfId="126" applyFont="1" applyBorder="1" applyAlignment="1">
      <alignment horizontal="left" vertical="center" indent="9"/>
      <protection/>
    </xf>
    <xf numFmtId="0" fontId="9" fillId="0" borderId="13" xfId="126" applyFont="1" applyBorder="1" applyAlignment="1">
      <alignment vertical="center"/>
      <protection/>
    </xf>
    <xf numFmtId="0" fontId="9" fillId="0" borderId="19" xfId="126" applyFont="1" applyBorder="1" applyAlignment="1">
      <alignment vertical="center"/>
      <protection/>
    </xf>
    <xf numFmtId="0" fontId="9" fillId="0" borderId="11" xfId="126" applyFont="1" applyBorder="1" applyAlignment="1">
      <alignment vertical="center"/>
      <protection/>
    </xf>
    <xf numFmtId="0" fontId="13" fillId="0" borderId="14" xfId="126" applyFont="1" applyBorder="1" applyAlignment="1">
      <alignment horizontal="center" vertical="center"/>
      <protection/>
    </xf>
    <xf numFmtId="0" fontId="13" fillId="0" borderId="12" xfId="126" applyFont="1" applyBorder="1" applyAlignment="1">
      <alignment horizontal="center" vertical="center"/>
      <protection/>
    </xf>
    <xf numFmtId="0" fontId="13" fillId="0" borderId="20" xfId="126" applyFont="1" applyBorder="1" applyAlignment="1">
      <alignment horizontal="left" indent="1"/>
      <protection/>
    </xf>
    <xf numFmtId="0" fontId="9" fillId="0" borderId="23" xfId="126" applyFont="1" applyBorder="1" applyAlignment="1">
      <alignment horizontal="left"/>
      <protection/>
    </xf>
    <xf numFmtId="0" fontId="9" fillId="0" borderId="23" xfId="126" applyFont="1" applyBorder="1" applyAlignment="1">
      <alignment/>
      <protection/>
    </xf>
    <xf numFmtId="0" fontId="9" fillId="0" borderId="14" xfId="126" applyFont="1" applyBorder="1" applyAlignment="1">
      <alignment/>
      <protection/>
    </xf>
    <xf numFmtId="0" fontId="13" fillId="0" borderId="14" xfId="126" applyFont="1" applyBorder="1" applyAlignment="1">
      <alignment horizontal="center"/>
      <protection/>
    </xf>
    <xf numFmtId="0" fontId="9" fillId="0" borderId="18" xfId="126" applyFont="1" applyFill="1" applyBorder="1" applyAlignment="1">
      <alignment horizontal="left" indent="1"/>
      <protection/>
    </xf>
    <xf numFmtId="0" fontId="9" fillId="0" borderId="0" xfId="126" applyFont="1" applyFill="1" applyBorder="1" applyAlignment="1">
      <alignment horizontal="left" indent="1"/>
      <protection/>
    </xf>
    <xf numFmtId="0" fontId="9" fillId="0" borderId="9" xfId="126" applyFont="1" applyFill="1" applyBorder="1" applyAlignment="1">
      <alignment horizontal="left" indent="1"/>
      <protection/>
    </xf>
    <xf numFmtId="0" fontId="7" fillId="0" borderId="0" xfId="126" applyFont="1" applyFill="1">
      <alignment/>
      <protection/>
    </xf>
    <xf numFmtId="0" fontId="13" fillId="0" borderId="20" xfId="126" applyFont="1" applyBorder="1" applyAlignment="1">
      <alignment horizontal="left" vertical="center" indent="1"/>
      <protection/>
    </xf>
    <xf numFmtId="0" fontId="2" fillId="0" borderId="23" xfId="126" applyFont="1" applyFill="1" applyBorder="1" applyAlignment="1">
      <alignment horizontal="left" indent="1"/>
      <protection/>
    </xf>
    <xf numFmtId="0" fontId="2" fillId="0" borderId="14" xfId="126" applyFont="1" applyFill="1" applyBorder="1" applyAlignment="1">
      <alignment horizontal="left" indent="1"/>
      <protection/>
    </xf>
    <xf numFmtId="0" fontId="2" fillId="0" borderId="21" xfId="126" applyFont="1" applyFill="1" applyBorder="1" applyAlignment="1">
      <alignment horizontal="center"/>
      <protection/>
    </xf>
    <xf numFmtId="169" fontId="9" fillId="0" borderId="17" xfId="126" applyNumberFormat="1" applyFont="1" applyFill="1" applyBorder="1" applyAlignment="1">
      <alignment horizontal="right"/>
      <protection/>
    </xf>
    <xf numFmtId="0" fontId="11" fillId="0" borderId="0" xfId="126" applyFont="1" applyFill="1" applyBorder="1" applyAlignment="1">
      <alignment horizontal="left" indent="1"/>
      <protection/>
    </xf>
    <xf numFmtId="167" fontId="9" fillId="0" borderId="17" xfId="126" applyNumberFormat="1" applyFont="1" applyFill="1" applyBorder="1" applyAlignment="1">
      <alignment horizontal="right"/>
      <protection/>
    </xf>
    <xf numFmtId="0" fontId="9" fillId="0" borderId="24" xfId="126" applyFont="1" applyFill="1" applyBorder="1" applyAlignment="1">
      <alignment horizontal="left" indent="1"/>
      <protection/>
    </xf>
    <xf numFmtId="0" fontId="9" fillId="0" borderId="16" xfId="126" applyFont="1" applyFill="1" applyBorder="1" applyAlignment="1">
      <alignment horizontal="left" indent="1"/>
      <protection/>
    </xf>
    <xf numFmtId="0" fontId="9" fillId="0" borderId="0" xfId="126" applyFont="1" applyFill="1" applyBorder="1" applyAlignment="1">
      <alignment horizontal="center"/>
      <protection/>
    </xf>
    <xf numFmtId="170" fontId="9" fillId="0" borderId="0" xfId="126" applyNumberFormat="1" applyFont="1" applyFill="1" applyBorder="1" applyAlignment="1">
      <alignment horizontal="right"/>
      <protection/>
    </xf>
    <xf numFmtId="0" fontId="7" fillId="0" borderId="0" xfId="126" applyFont="1" applyFill="1" applyBorder="1">
      <alignment/>
      <protection/>
    </xf>
    <xf numFmtId="0" fontId="3" fillId="0" borderId="0" xfId="126" applyFont="1">
      <alignment/>
      <protection/>
    </xf>
    <xf numFmtId="0" fontId="8" fillId="0" borderId="0" xfId="126" applyFont="1">
      <alignment/>
      <protection/>
    </xf>
    <xf numFmtId="0" fontId="9" fillId="0" borderId="0" xfId="115" applyFont="1" applyBorder="1" applyAlignment="1">
      <alignment horizontal="left" indent="1"/>
      <protection/>
    </xf>
    <xf numFmtId="0" fontId="9" fillId="0" borderId="9" xfId="115" applyFont="1" applyBorder="1" applyAlignment="1">
      <alignment horizontal="left" indent="1"/>
      <protection/>
    </xf>
    <xf numFmtId="170" fontId="9" fillId="0" borderId="17" xfId="126" applyNumberFormat="1" applyFont="1" applyFill="1" applyBorder="1" applyAlignment="1">
      <alignment horizontal="right"/>
      <protection/>
    </xf>
    <xf numFmtId="0" fontId="7" fillId="0" borderId="15" xfId="126" applyFont="1" applyFill="1" applyBorder="1">
      <alignment/>
      <protection/>
    </xf>
    <xf numFmtId="3" fontId="23" fillId="0" borderId="17" xfId="138" applyNumberFormat="1" applyFont="1" applyFill="1" applyBorder="1" applyAlignment="1">
      <alignment horizontal="right" vertical="center" indent="2"/>
      <protection/>
    </xf>
    <xf numFmtId="3" fontId="12" fillId="0" borderId="12" xfId="138" applyNumberFormat="1" applyFont="1" applyFill="1" applyBorder="1" applyAlignment="1">
      <alignment horizontal="right" vertical="center" indent="2"/>
      <protection/>
    </xf>
    <xf numFmtId="0" fontId="9" fillId="0" borderId="0" xfId="126" applyFont="1" applyFill="1" applyBorder="1" applyAlignment="1">
      <alignment/>
      <protection/>
    </xf>
    <xf numFmtId="0" fontId="9" fillId="0" borderId="14" xfId="137" applyFont="1" applyFill="1" applyBorder="1" applyAlignment="1">
      <alignment vertical="center"/>
      <protection/>
    </xf>
    <xf numFmtId="17" fontId="12" fillId="0" borderId="12" xfId="138" applyNumberFormat="1" applyFont="1" applyBorder="1" applyAlignment="1">
      <alignment horizontal="left" vertical="center" indent="1"/>
      <protection/>
    </xf>
    <xf numFmtId="166" fontId="9" fillId="0" borderId="17" xfId="126" applyNumberFormat="1" applyFont="1" applyFill="1" applyBorder="1" applyAlignment="1">
      <alignment horizontal="left" wrapText="1" indent="2"/>
      <protection/>
    </xf>
    <xf numFmtId="0" fontId="2" fillId="0" borderId="0" xfId="126" applyFont="1" applyAlignment="1">
      <alignment/>
      <protection/>
    </xf>
    <xf numFmtId="0" fontId="9" fillId="0" borderId="18" xfId="115" applyFont="1" applyBorder="1" applyAlignment="1">
      <alignment horizontal="left" indent="1"/>
      <protection/>
    </xf>
    <xf numFmtId="0" fontId="20" fillId="0" borderId="0" xfId="0" applyFont="1" applyAlignment="1">
      <alignment horizontal="left" indent="3"/>
    </xf>
    <xf numFmtId="0" fontId="9" fillId="0" borderId="17" xfId="126" applyFont="1" applyFill="1" applyBorder="1" applyAlignment="1">
      <alignment horizontal="left" indent="2"/>
      <protection/>
    </xf>
    <xf numFmtId="166" fontId="9" fillId="0" borderId="17" xfId="126" applyNumberFormat="1" applyFont="1" applyFill="1" applyBorder="1" applyAlignment="1">
      <alignment horizontal="left" indent="2"/>
      <protection/>
    </xf>
    <xf numFmtId="167" fontId="9" fillId="0" borderId="17" xfId="115" applyNumberFormat="1" applyFont="1" applyBorder="1" applyAlignment="1">
      <alignment horizontal="left" indent="2"/>
      <protection/>
    </xf>
    <xf numFmtId="165" fontId="9" fillId="0" borderId="17" xfId="126" applyNumberFormat="1" applyFont="1" applyFill="1" applyBorder="1" applyAlignment="1">
      <alignment horizontal="left" indent="2"/>
      <protection/>
    </xf>
    <xf numFmtId="0" fontId="7" fillId="0" borderId="22" xfId="126" applyFont="1" applyFill="1" applyBorder="1" applyAlignment="1">
      <alignment horizontal="left" indent="2"/>
      <protection/>
    </xf>
    <xf numFmtId="0" fontId="102" fillId="0" borderId="0" xfId="92" applyAlignment="1" applyProtection="1">
      <alignment/>
      <protection/>
    </xf>
    <xf numFmtId="0" fontId="7" fillId="0" borderId="0" xfId="126" applyFont="1" applyFill="1" applyAlignment="1">
      <alignment horizontal="right"/>
      <protection/>
    </xf>
    <xf numFmtId="0" fontId="7" fillId="0" borderId="20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indent="1"/>
    </xf>
    <xf numFmtId="0" fontId="7" fillId="0" borderId="9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2"/>
    </xf>
    <xf numFmtId="0" fontId="7" fillId="0" borderId="0" xfId="0" applyFont="1" applyAlignment="1">
      <alignment/>
    </xf>
    <xf numFmtId="0" fontId="113" fillId="0" borderId="0" xfId="92" applyFont="1" applyAlignment="1" applyProtection="1">
      <alignment/>
      <protection/>
    </xf>
    <xf numFmtId="0" fontId="7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Fill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17" xfId="0" applyFont="1" applyBorder="1" applyAlignment="1">
      <alignment horizontal="left" indent="1"/>
    </xf>
    <xf numFmtId="0" fontId="32" fillId="0" borderId="17" xfId="0" applyFont="1" applyBorder="1" applyAlignment="1">
      <alignment horizontal="left" indent="3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0" fontId="9" fillId="0" borderId="17" xfId="110" applyFont="1" applyBorder="1" applyAlignment="1">
      <alignment horizontal="left" vertical="center" indent="1"/>
      <protection/>
    </xf>
    <xf numFmtId="0" fontId="9" fillId="0" borderId="25" xfId="110" applyFont="1" applyBorder="1" applyAlignment="1">
      <alignment horizontal="left" vertical="center" indent="1"/>
      <protection/>
    </xf>
    <xf numFmtId="165" fontId="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wrapText="1"/>
    </xf>
    <xf numFmtId="0" fontId="38" fillId="0" borderId="18" xfId="0" applyFont="1" applyBorder="1" applyAlignment="1">
      <alignment horizontal="left" wrapText="1" indent="1"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wrapText="1"/>
    </xf>
    <xf numFmtId="0" fontId="38" fillId="0" borderId="0" xfId="0" applyFont="1" applyBorder="1" applyAlignment="1">
      <alignment/>
    </xf>
    <xf numFmtId="0" fontId="38" fillId="0" borderId="0" xfId="113" applyFont="1">
      <alignment/>
      <protection/>
    </xf>
    <xf numFmtId="0" fontId="38" fillId="0" borderId="0" xfId="113" applyFont="1" applyAlignment="1">
      <alignment horizontal="right"/>
      <protection/>
    </xf>
    <xf numFmtId="0" fontId="38" fillId="0" borderId="0" xfId="113" applyFont="1" applyFill="1" applyBorder="1" applyAlignment="1">
      <alignment horizontal="left" vertical="center"/>
      <protection/>
    </xf>
    <xf numFmtId="0" fontId="38" fillId="0" borderId="0" xfId="113" applyFont="1" applyAlignment="1">
      <alignment horizontal="left" indent="2"/>
      <protection/>
    </xf>
    <xf numFmtId="0" fontId="37" fillId="0" borderId="12" xfId="113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174" fontId="44" fillId="0" borderId="0" xfId="138" applyNumberFormat="1" applyFont="1" applyBorder="1" applyAlignment="1">
      <alignment vertical="center"/>
      <protection/>
    </xf>
    <xf numFmtId="174" fontId="45" fillId="0" borderId="0" xfId="138" applyNumberFormat="1" applyFont="1" applyBorder="1" applyAlignment="1">
      <alignment vertical="center"/>
      <protection/>
    </xf>
    <xf numFmtId="174" fontId="42" fillId="0" borderId="0" xfId="138" applyNumberFormat="1" applyFont="1" applyBorder="1" applyAlignment="1">
      <alignment vertical="center"/>
      <protection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top" wrapText="1"/>
    </xf>
    <xf numFmtId="0" fontId="38" fillId="0" borderId="18" xfId="113" applyFont="1" applyBorder="1" applyAlignment="1">
      <alignment horizontal="left" vertical="center" indent="1"/>
      <protection/>
    </xf>
    <xf numFmtId="0" fontId="38" fillId="0" borderId="0" xfId="113" applyFont="1" applyBorder="1" applyAlignment="1">
      <alignment horizontal="left" vertical="center" indent="1"/>
      <protection/>
    </xf>
    <xf numFmtId="0" fontId="38" fillId="0" borderId="9" xfId="113" applyFont="1" applyBorder="1" applyAlignment="1">
      <alignment horizontal="left" vertical="center" indent="1"/>
      <protection/>
    </xf>
    <xf numFmtId="0" fontId="9" fillId="0" borderId="0" xfId="115" applyFont="1" applyBorder="1" applyAlignment="1">
      <alignment/>
      <protection/>
    </xf>
    <xf numFmtId="0" fontId="9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13" fillId="0" borderId="0" xfId="121" applyFont="1" applyBorder="1" applyAlignment="1">
      <alignment horizontal="center" vertical="center"/>
      <protection/>
    </xf>
    <xf numFmtId="3" fontId="13" fillId="0" borderId="0" xfId="121" applyNumberFormat="1" applyFont="1" applyFill="1" applyBorder="1" applyAlignment="1">
      <alignment horizontal="right" indent="1"/>
      <protection/>
    </xf>
    <xf numFmtId="164" fontId="13" fillId="0" borderId="0" xfId="121" applyNumberFormat="1" applyFont="1" applyFill="1" applyBorder="1" applyAlignment="1">
      <alignment horizontal="right" indent="1"/>
      <protection/>
    </xf>
    <xf numFmtId="0" fontId="51" fillId="0" borderId="12" xfId="115" applyFont="1" applyBorder="1" applyAlignment="1">
      <alignment horizontal="center" vertical="center" wrapText="1"/>
      <protection/>
    </xf>
    <xf numFmtId="0" fontId="34" fillId="0" borderId="0" xfId="115" applyFont="1" applyAlignment="1">
      <alignment vertical="center"/>
      <protection/>
    </xf>
    <xf numFmtId="0" fontId="33" fillId="0" borderId="0" xfId="115" applyFont="1">
      <alignment/>
      <protection/>
    </xf>
    <xf numFmtId="0" fontId="114" fillId="0" borderId="0" xfId="92" applyFont="1" applyBorder="1" applyAlignment="1" applyProtection="1">
      <alignment/>
      <protection/>
    </xf>
    <xf numFmtId="0" fontId="34" fillId="0" borderId="12" xfId="115" applyFont="1" applyBorder="1" applyAlignment="1">
      <alignment horizontal="center" vertical="center"/>
      <protection/>
    </xf>
    <xf numFmtId="0" fontId="35" fillId="0" borderId="0" xfId="115" applyFont="1">
      <alignment/>
      <protection/>
    </xf>
    <xf numFmtId="0" fontId="34" fillId="0" borderId="0" xfId="115" applyFont="1" applyBorder="1" applyAlignment="1">
      <alignment horizontal="center" vertical="center"/>
      <protection/>
    </xf>
    <xf numFmtId="3" fontId="34" fillId="0" borderId="0" xfId="115" applyNumberFormat="1" applyFont="1" applyFill="1" applyBorder="1" applyAlignment="1">
      <alignment horizontal="right" vertical="center" indent="6"/>
      <protection/>
    </xf>
    <xf numFmtId="3" fontId="33" fillId="0" borderId="0" xfId="115" applyNumberFormat="1" applyFont="1">
      <alignment/>
      <protection/>
    </xf>
    <xf numFmtId="0" fontId="34" fillId="0" borderId="0" xfId="115" applyFont="1" applyBorder="1" applyAlignment="1">
      <alignment vertical="center" wrapText="1"/>
      <protection/>
    </xf>
    <xf numFmtId="164" fontId="34" fillId="0" borderId="12" xfId="115" applyNumberFormat="1" applyFont="1" applyBorder="1" applyAlignment="1">
      <alignment horizontal="center" vertical="center"/>
      <protection/>
    </xf>
    <xf numFmtId="0" fontId="33" fillId="0" borderId="14" xfId="115" applyFont="1" applyFill="1" applyBorder="1" applyAlignment="1">
      <alignment vertical="top"/>
      <protection/>
    </xf>
    <xf numFmtId="0" fontId="33" fillId="0" borderId="0" xfId="115" applyFont="1" applyAlignment="1">
      <alignment horizontal="left"/>
      <protection/>
    </xf>
    <xf numFmtId="0" fontId="42" fillId="0" borderId="0" xfId="0" applyFont="1" applyAlignment="1">
      <alignment horizontal="right"/>
    </xf>
    <xf numFmtId="0" fontId="42" fillId="0" borderId="17" xfId="0" applyFont="1" applyBorder="1" applyAlignment="1">
      <alignment horizontal="left" wrapText="1" indent="1"/>
    </xf>
    <xf numFmtId="0" fontId="42" fillId="0" borderId="17" xfId="0" applyFont="1" applyFill="1" applyBorder="1" applyAlignment="1">
      <alignment horizontal="left" wrapText="1" indent="1"/>
    </xf>
    <xf numFmtId="0" fontId="42" fillId="0" borderId="17" xfId="0" applyFont="1" applyBorder="1" applyAlignment="1">
      <alignment horizontal="left" indent="1"/>
    </xf>
    <xf numFmtId="0" fontId="43" fillId="0" borderId="0" xfId="0" applyFont="1" applyAlignment="1">
      <alignment horizontal="left"/>
    </xf>
    <xf numFmtId="4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52" fillId="0" borderId="17" xfId="0" applyFont="1" applyBorder="1" applyAlignment="1">
      <alignment horizontal="left" vertical="center" indent="1"/>
    </xf>
    <xf numFmtId="0" fontId="42" fillId="0" borderId="17" xfId="0" applyFont="1" applyBorder="1" applyAlignment="1">
      <alignment horizontal="left" vertical="center" indent="2"/>
    </xf>
    <xf numFmtId="0" fontId="42" fillId="0" borderId="17" xfId="0" applyFont="1" applyBorder="1" applyAlignment="1">
      <alignment horizontal="left" vertical="center" wrapText="1" indent="2"/>
    </xf>
    <xf numFmtId="0" fontId="52" fillId="0" borderId="22" xfId="0" applyFont="1" applyBorder="1" applyAlignment="1">
      <alignment horizontal="left" vertical="center" wrapText="1" indent="2"/>
    </xf>
    <xf numFmtId="164" fontId="7" fillId="34" borderId="21" xfId="137" applyNumberFormat="1" applyFont="1" applyFill="1" applyBorder="1" applyAlignment="1">
      <alignment horizontal="right" vertical="center" indent="1"/>
      <protection/>
    </xf>
    <xf numFmtId="164" fontId="4" fillId="0" borderId="17" xfId="0" applyNumberFormat="1" applyFont="1" applyBorder="1" applyAlignment="1">
      <alignment horizontal="right" indent="1"/>
    </xf>
    <xf numFmtId="164" fontId="4" fillId="0" borderId="21" xfId="0" applyNumberFormat="1" applyFont="1" applyBorder="1" applyAlignment="1">
      <alignment horizontal="right" indent="1"/>
    </xf>
    <xf numFmtId="164" fontId="7" fillId="34" borderId="17" xfId="137" applyNumberFormat="1" applyFont="1" applyFill="1" applyBorder="1" applyAlignment="1">
      <alignment horizontal="right" vertical="center" indent="1"/>
      <protection/>
    </xf>
    <xf numFmtId="164" fontId="7" fillId="0" borderId="17" xfId="58" applyNumberFormat="1" applyFont="1" applyBorder="1" applyAlignment="1">
      <alignment horizontal="right" indent="1"/>
    </xf>
    <xf numFmtId="164" fontId="7" fillId="0" borderId="17" xfId="0" applyNumberFormat="1" applyFont="1" applyBorder="1" applyAlignment="1">
      <alignment horizontal="right" indent="1"/>
    </xf>
    <xf numFmtId="164" fontId="4" fillId="0" borderId="17" xfId="58" applyNumberFormat="1" applyFont="1" applyBorder="1" applyAlignment="1">
      <alignment horizontal="right" indent="1"/>
    </xf>
    <xf numFmtId="164" fontId="18" fillId="0" borderId="17" xfId="58" applyNumberFormat="1" applyFont="1" applyBorder="1" applyAlignment="1">
      <alignment horizontal="right" indent="1"/>
    </xf>
    <xf numFmtId="164" fontId="18" fillId="0" borderId="17" xfId="0" applyNumberFormat="1" applyFont="1" applyBorder="1" applyAlignment="1">
      <alignment horizontal="right" indent="1"/>
    </xf>
    <xf numFmtId="164" fontId="32" fillId="0" borderId="17" xfId="58" applyNumberFormat="1" applyFont="1" applyBorder="1" applyAlignment="1">
      <alignment horizontal="right" indent="1"/>
    </xf>
    <xf numFmtId="164" fontId="32" fillId="0" borderId="17" xfId="0" applyNumberFormat="1" applyFont="1" applyBorder="1" applyAlignment="1">
      <alignment horizontal="right" indent="1"/>
    </xf>
    <xf numFmtId="164" fontId="13" fillId="0" borderId="13" xfId="58" applyNumberFormat="1" applyFont="1" applyFill="1" applyBorder="1" applyAlignment="1">
      <alignment horizontal="right" indent="1"/>
    </xf>
    <xf numFmtId="164" fontId="4" fillId="0" borderId="12" xfId="0" applyNumberFormat="1" applyFont="1" applyBorder="1" applyAlignment="1">
      <alignment horizontal="right" indent="1"/>
    </xf>
    <xf numFmtId="164" fontId="4" fillId="0" borderId="17" xfId="0" applyNumberFormat="1" applyFont="1" applyBorder="1" applyAlignment="1">
      <alignment horizontal="center"/>
    </xf>
    <xf numFmtId="164" fontId="7" fillId="0" borderId="17" xfId="58" applyNumberFormat="1" applyFont="1" applyBorder="1" applyAlignment="1">
      <alignment horizontal="center"/>
    </xf>
    <xf numFmtId="164" fontId="7" fillId="34" borderId="17" xfId="137" applyNumberFormat="1" applyFont="1" applyFill="1" applyBorder="1" applyAlignment="1">
      <alignment horizontal="left" vertical="center" indent="1"/>
      <protection/>
    </xf>
    <xf numFmtId="164" fontId="9" fillId="34" borderId="12" xfId="137" applyNumberFormat="1" applyFont="1" applyFill="1" applyBorder="1" applyAlignment="1">
      <alignment horizontal="left" vertical="center" indent="1"/>
      <protection/>
    </xf>
    <xf numFmtId="0" fontId="11" fillId="0" borderId="18" xfId="121" applyFont="1" applyBorder="1" applyAlignment="1">
      <alignment horizontal="left" vertical="center" indent="3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15" fillId="0" borderId="0" xfId="92" applyFont="1" applyAlignment="1" applyProtection="1">
      <alignment/>
      <protection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indent="2"/>
    </xf>
    <xf numFmtId="0" fontId="55" fillId="0" borderId="0" xfId="0" applyFont="1" applyFill="1" applyAlignment="1">
      <alignment horizontal="right" inden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55" fillId="0" borderId="0" xfId="0" applyFont="1" applyAlignment="1">
      <alignment horizontal="left" indent="2"/>
    </xf>
    <xf numFmtId="0" fontId="60" fillId="0" borderId="0" xfId="0" applyFont="1" applyBorder="1" applyAlignment="1">
      <alignment horizontal="left" wrapText="1" indent="2"/>
    </xf>
    <xf numFmtId="171" fontId="55" fillId="0" borderId="0" xfId="0" applyNumberFormat="1" applyFont="1" applyBorder="1" applyAlignment="1">
      <alignment horizontal="left" vertical="center" indent="2"/>
    </xf>
    <xf numFmtId="0" fontId="55" fillId="0" borderId="0" xfId="0" applyFont="1" applyAlignment="1">
      <alignment horizontal="left" vertical="top" wrapText="1" indent="2"/>
    </xf>
    <xf numFmtId="0" fontId="55" fillId="0" borderId="0" xfId="0" applyFont="1" applyAlignment="1">
      <alignment horizontal="left" vertical="center" indent="2"/>
    </xf>
    <xf numFmtId="0" fontId="52" fillId="0" borderId="21" xfId="0" applyFont="1" applyBorder="1" applyAlignment="1">
      <alignment horizontal="left" vertical="center" indent="6"/>
    </xf>
    <xf numFmtId="3" fontId="7" fillId="0" borderId="18" xfId="58" applyNumberFormat="1" applyFont="1" applyBorder="1" applyAlignment="1">
      <alignment horizontal="right" indent="1"/>
    </xf>
    <xf numFmtId="3" fontId="4" fillId="0" borderId="18" xfId="58" applyNumberFormat="1" applyFont="1" applyBorder="1" applyAlignment="1">
      <alignment horizontal="right" indent="1"/>
    </xf>
    <xf numFmtId="3" fontId="32" fillId="0" borderId="18" xfId="58" applyNumberFormat="1" applyFont="1" applyBorder="1" applyAlignment="1">
      <alignment horizontal="right" indent="1"/>
    </xf>
    <xf numFmtId="3" fontId="32" fillId="0" borderId="18" xfId="58" applyNumberFormat="1" applyFont="1" applyBorder="1" applyAlignment="1">
      <alignment horizontal="left" indent="2"/>
    </xf>
    <xf numFmtId="0" fontId="56" fillId="0" borderId="26" xfId="0" applyFont="1" applyBorder="1" applyAlignment="1">
      <alignment horizontal="center" vertical="center"/>
    </xf>
    <xf numFmtId="164" fontId="33" fillId="0" borderId="0" xfId="115" applyNumberFormat="1" applyFont="1">
      <alignment/>
      <protection/>
    </xf>
    <xf numFmtId="0" fontId="13" fillId="0" borderId="0" xfId="121" applyFont="1" applyBorder="1" applyAlignment="1">
      <alignment vertical="center"/>
      <protection/>
    </xf>
    <xf numFmtId="164" fontId="33" fillId="0" borderId="12" xfId="115" applyNumberFormat="1" applyFont="1" applyBorder="1" applyAlignment="1">
      <alignment horizontal="left" wrapText="1" indent="1"/>
      <protection/>
    </xf>
    <xf numFmtId="164" fontId="33" fillId="0" borderId="12" xfId="115" applyNumberFormat="1" applyFont="1" applyBorder="1" applyAlignment="1">
      <alignment horizontal="left" vertical="center" wrapText="1" indent="1"/>
      <protection/>
    </xf>
    <xf numFmtId="0" fontId="55" fillId="0" borderId="17" xfId="0" applyFont="1" applyBorder="1" applyAlignment="1">
      <alignment horizontal="left" vertical="center" indent="2"/>
    </xf>
    <xf numFmtId="0" fontId="55" fillId="0" borderId="17" xfId="0" applyFont="1" applyBorder="1" applyAlignment="1">
      <alignment horizontal="left" vertical="center" wrapText="1" indent="2"/>
    </xf>
    <xf numFmtId="0" fontId="56" fillId="0" borderId="12" xfId="0" applyFont="1" applyBorder="1" applyAlignment="1">
      <alignment horizontal="left" vertical="center" wrapText="1"/>
    </xf>
    <xf numFmtId="4" fontId="55" fillId="0" borderId="27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textRotation="180"/>
    </xf>
    <xf numFmtId="0" fontId="52" fillId="0" borderId="12" xfId="0" applyFont="1" applyBorder="1" applyAlignment="1">
      <alignment horizontal="center"/>
    </xf>
    <xf numFmtId="4" fontId="55" fillId="0" borderId="0" xfId="0" applyNumberFormat="1" applyFont="1" applyAlignment="1">
      <alignment/>
    </xf>
    <xf numFmtId="4" fontId="55" fillId="0" borderId="0" xfId="0" applyNumberFormat="1" applyFont="1" applyAlignment="1">
      <alignment vertical="center"/>
    </xf>
    <xf numFmtId="176" fontId="55" fillId="0" borderId="0" xfId="0" applyNumberFormat="1" applyFont="1" applyAlignment="1">
      <alignment/>
    </xf>
    <xf numFmtId="176" fontId="55" fillId="0" borderId="0" xfId="0" applyNumberFormat="1" applyFont="1" applyAlignment="1">
      <alignment vertical="center"/>
    </xf>
    <xf numFmtId="3" fontId="24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8" fillId="0" borderId="18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 vertical="center"/>
    </xf>
    <xf numFmtId="3" fontId="18" fillId="0" borderId="18" xfId="58" applyNumberFormat="1" applyFont="1" applyBorder="1" applyAlignment="1">
      <alignment horizontal="right" indent="1"/>
    </xf>
    <xf numFmtId="2" fontId="20" fillId="0" borderId="0" xfId="0" applyNumberFormat="1" applyFont="1" applyAlignment="1">
      <alignment/>
    </xf>
    <xf numFmtId="183" fontId="55" fillId="0" borderId="0" xfId="0" applyNumberFormat="1" applyFont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right" indent="1"/>
    </xf>
    <xf numFmtId="164" fontId="4" fillId="0" borderId="21" xfId="0" applyNumberFormat="1" applyFont="1" applyFill="1" applyBorder="1" applyAlignment="1">
      <alignment horizontal="right" indent="1"/>
    </xf>
    <xf numFmtId="164" fontId="7" fillId="0" borderId="17" xfId="58" applyNumberFormat="1" applyFont="1" applyFill="1" applyBorder="1" applyAlignment="1">
      <alignment horizontal="right" indent="1"/>
    </xf>
    <xf numFmtId="164" fontId="7" fillId="0" borderId="17" xfId="0" applyNumberFormat="1" applyFont="1" applyFill="1" applyBorder="1" applyAlignment="1">
      <alignment horizontal="right" indent="1"/>
    </xf>
    <xf numFmtId="164" fontId="4" fillId="0" borderId="17" xfId="58" applyNumberFormat="1" applyFont="1" applyFill="1" applyBorder="1" applyAlignment="1">
      <alignment horizontal="right" indent="1"/>
    </xf>
    <xf numFmtId="164" fontId="18" fillId="0" borderId="17" xfId="58" applyNumberFormat="1" applyFont="1" applyFill="1" applyBorder="1" applyAlignment="1">
      <alignment horizontal="right" indent="1"/>
    </xf>
    <xf numFmtId="164" fontId="18" fillId="0" borderId="17" xfId="0" applyNumberFormat="1" applyFont="1" applyFill="1" applyBorder="1" applyAlignment="1">
      <alignment horizontal="right" indent="1"/>
    </xf>
    <xf numFmtId="164" fontId="32" fillId="0" borderId="17" xfId="58" applyNumberFormat="1" applyFont="1" applyFill="1" applyBorder="1" applyAlignment="1">
      <alignment horizontal="right" indent="1"/>
    </xf>
    <xf numFmtId="164" fontId="32" fillId="0" borderId="17" xfId="0" applyNumberFormat="1" applyFont="1" applyFill="1" applyBorder="1" applyAlignment="1">
      <alignment horizontal="right" indent="1"/>
    </xf>
    <xf numFmtId="164" fontId="7" fillId="0" borderId="17" xfId="58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 indent="1"/>
    </xf>
    <xf numFmtId="4" fontId="55" fillId="0" borderId="0" xfId="0" applyNumberFormat="1" applyFont="1" applyFill="1" applyAlignment="1">
      <alignment/>
    </xf>
    <xf numFmtId="169" fontId="9" fillId="0" borderId="17" xfId="126" applyNumberFormat="1" applyFont="1" applyFill="1" applyBorder="1" applyAlignment="1">
      <alignment horizontal="center"/>
      <protection/>
    </xf>
    <xf numFmtId="181" fontId="7" fillId="0" borderId="0" xfId="121" applyNumberFormat="1" applyFont="1">
      <alignment/>
      <protection/>
    </xf>
    <xf numFmtId="9" fontId="7" fillId="0" borderId="0" xfId="144" applyFont="1" applyAlignment="1">
      <alignment/>
    </xf>
    <xf numFmtId="194" fontId="7" fillId="0" borderId="0" xfId="144" applyNumberFormat="1" applyFont="1" applyAlignment="1">
      <alignment/>
    </xf>
    <xf numFmtId="10" fontId="7" fillId="0" borderId="0" xfId="144" applyNumberFormat="1" applyFont="1" applyAlignment="1">
      <alignment/>
    </xf>
    <xf numFmtId="10" fontId="0" fillId="0" borderId="0" xfId="144" applyNumberFormat="1" applyFont="1" applyAlignment="1">
      <alignment/>
    </xf>
    <xf numFmtId="194" fontId="20" fillId="0" borderId="0" xfId="144" applyNumberFormat="1" applyFont="1" applyAlignment="1">
      <alignment/>
    </xf>
    <xf numFmtId="10" fontId="20" fillId="0" borderId="0" xfId="144" applyNumberFormat="1" applyFont="1" applyAlignment="1">
      <alignment/>
    </xf>
    <xf numFmtId="194" fontId="55" fillId="0" borderId="0" xfId="144" applyNumberFormat="1" applyFont="1" applyAlignment="1">
      <alignment vertical="center"/>
    </xf>
    <xf numFmtId="10" fontId="55" fillId="0" borderId="0" xfId="144" applyNumberFormat="1" applyFont="1" applyAlignment="1">
      <alignment vertical="center"/>
    </xf>
    <xf numFmtId="194" fontId="55" fillId="0" borderId="0" xfId="144" applyNumberFormat="1" applyFont="1" applyAlignment="1">
      <alignment/>
    </xf>
    <xf numFmtId="195" fontId="55" fillId="0" borderId="0" xfId="0" applyNumberFormat="1" applyFont="1" applyAlignment="1">
      <alignment/>
    </xf>
    <xf numFmtId="194" fontId="42" fillId="0" borderId="0" xfId="144" applyNumberFormat="1" applyFont="1" applyAlignment="1">
      <alignment/>
    </xf>
    <xf numFmtId="196" fontId="7" fillId="0" borderId="0" xfId="144" applyNumberFormat="1" applyFont="1" applyAlignment="1">
      <alignment/>
    </xf>
    <xf numFmtId="10" fontId="42" fillId="0" borderId="0" xfId="144" applyNumberFormat="1" applyFont="1" applyAlignment="1">
      <alignment/>
    </xf>
    <xf numFmtId="10" fontId="33" fillId="0" borderId="0" xfId="144" applyNumberFormat="1" applyFont="1" applyAlignment="1">
      <alignment horizontal="left"/>
    </xf>
    <xf numFmtId="164" fontId="7" fillId="0" borderId="0" xfId="0" applyNumberFormat="1" applyFont="1" applyAlignment="1">
      <alignment/>
    </xf>
    <xf numFmtId="9" fontId="7" fillId="0" borderId="0" xfId="144" applyFont="1" applyFill="1" applyAlignment="1">
      <alignment/>
    </xf>
    <xf numFmtId="10" fontId="23" fillId="0" borderId="0" xfId="144" applyNumberFormat="1" applyFont="1" applyAlignment="1">
      <alignment/>
    </xf>
    <xf numFmtId="170" fontId="9" fillId="0" borderId="17" xfId="126" applyNumberFormat="1" applyFont="1" applyFill="1" applyBorder="1" applyAlignment="1">
      <alignment horizontal="right" vertical="center"/>
      <protection/>
    </xf>
    <xf numFmtId="0" fontId="7" fillId="0" borderId="22" xfId="126" applyFont="1" applyFill="1" applyBorder="1" applyAlignment="1">
      <alignment horizontal="right"/>
      <protection/>
    </xf>
    <xf numFmtId="0" fontId="13" fillId="0" borderId="21" xfId="126" applyFont="1" applyBorder="1" applyAlignment="1">
      <alignment/>
      <protection/>
    </xf>
    <xf numFmtId="0" fontId="13" fillId="0" borderId="21" xfId="126" applyFont="1" applyFill="1" applyBorder="1" applyAlignment="1">
      <alignment/>
      <protection/>
    </xf>
    <xf numFmtId="169" fontId="2" fillId="0" borderId="21" xfId="126" applyNumberFormat="1" applyFont="1" applyFill="1" applyBorder="1" applyAlignment="1">
      <alignment horizontal="right"/>
      <protection/>
    </xf>
    <xf numFmtId="3" fontId="9" fillId="0" borderId="17" xfId="121" applyNumberFormat="1" applyFont="1" applyBorder="1" applyAlignment="1">
      <alignment/>
      <protection/>
    </xf>
    <xf numFmtId="0" fontId="9" fillId="0" borderId="17" xfId="121" applyFont="1" applyBorder="1" applyAlignment="1">
      <alignment/>
      <protection/>
    </xf>
    <xf numFmtId="165" fontId="9" fillId="0" borderId="17" xfId="121" applyNumberFormat="1" applyFont="1" applyBorder="1" applyAlignment="1">
      <alignment/>
      <protection/>
    </xf>
    <xf numFmtId="3" fontId="9" fillId="0" borderId="17" xfId="121" applyNumberFormat="1" applyFont="1" applyBorder="1" applyAlignment="1">
      <alignment horizontal="right"/>
      <protection/>
    </xf>
    <xf numFmtId="0" fontId="9" fillId="0" borderId="17" xfId="121" applyFont="1" applyBorder="1" applyAlignment="1">
      <alignment horizontal="right"/>
      <protection/>
    </xf>
    <xf numFmtId="165" fontId="9" fillId="0" borderId="17" xfId="121" applyNumberFormat="1" applyFont="1" applyBorder="1" applyAlignment="1">
      <alignment horizontal="right"/>
      <protection/>
    </xf>
    <xf numFmtId="3" fontId="9" fillId="0" borderId="17" xfId="121" applyNumberFormat="1" applyFont="1" applyBorder="1" applyAlignment="1" quotePrefix="1">
      <alignment/>
      <protection/>
    </xf>
    <xf numFmtId="0" fontId="9" fillId="0" borderId="17" xfId="121" applyFont="1" applyFill="1" applyBorder="1" applyAlignment="1">
      <alignment horizontal="right"/>
      <protection/>
    </xf>
    <xf numFmtId="3" fontId="13" fillId="0" borderId="12" xfId="121" applyNumberFormat="1" applyFont="1" applyBorder="1" applyAlignment="1">
      <alignment/>
      <protection/>
    </xf>
    <xf numFmtId="165" fontId="13" fillId="0" borderId="12" xfId="121" applyNumberFormat="1" applyFont="1" applyBorder="1" applyAlignment="1">
      <alignment/>
      <protection/>
    </xf>
    <xf numFmtId="0" fontId="13" fillId="0" borderId="12" xfId="121" applyFont="1" applyFill="1" applyBorder="1" applyAlignment="1">
      <alignment/>
      <protection/>
    </xf>
    <xf numFmtId="3" fontId="13" fillId="0" borderId="17" xfId="121" applyNumberFormat="1" applyFont="1" applyFill="1" applyBorder="1" applyAlignment="1">
      <alignment/>
      <protection/>
    </xf>
    <xf numFmtId="164" fontId="13" fillId="0" borderId="17" xfId="121" applyNumberFormat="1" applyFont="1" applyFill="1" applyBorder="1" applyAlignment="1">
      <alignment/>
      <protection/>
    </xf>
    <xf numFmtId="3" fontId="9" fillId="0" borderId="17" xfId="121" applyNumberFormat="1" applyFont="1" applyFill="1" applyBorder="1" applyAlignment="1">
      <alignment/>
      <protection/>
    </xf>
    <xf numFmtId="164" fontId="9" fillId="0" borderId="17" xfId="121" applyNumberFormat="1" applyFont="1" applyFill="1" applyBorder="1" applyAlignment="1">
      <alignment/>
      <protection/>
    </xf>
    <xf numFmtId="3" fontId="11" fillId="0" borderId="17" xfId="121" applyNumberFormat="1" applyFont="1" applyFill="1" applyBorder="1" applyAlignment="1">
      <alignment/>
      <protection/>
    </xf>
    <xf numFmtId="164" fontId="11" fillId="0" borderId="17" xfId="121" applyNumberFormat="1" applyFont="1" applyFill="1" applyBorder="1" applyAlignment="1">
      <alignment/>
      <protection/>
    </xf>
    <xf numFmtId="3" fontId="13" fillId="0" borderId="12" xfId="121" applyNumberFormat="1" applyFont="1" applyFill="1" applyBorder="1" applyAlignment="1">
      <alignment/>
      <protection/>
    </xf>
    <xf numFmtId="164" fontId="13" fillId="0" borderId="12" xfId="121" applyNumberFormat="1" applyFont="1" applyFill="1" applyBorder="1" applyAlignment="1">
      <alignment/>
      <protection/>
    </xf>
    <xf numFmtId="3" fontId="9" fillId="0" borderId="17" xfId="121" applyNumberFormat="1" applyFont="1" applyFill="1" applyBorder="1" applyAlignment="1">
      <alignment horizontal="right"/>
      <protection/>
    </xf>
    <xf numFmtId="3" fontId="9" fillId="0" borderId="21" xfId="110" applyNumberFormat="1" applyFont="1" applyFill="1" applyBorder="1" applyAlignment="1">
      <alignment vertical="center"/>
      <protection/>
    </xf>
    <xf numFmtId="3" fontId="9" fillId="0" borderId="21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25" xfId="110" applyNumberFormat="1" applyFont="1" applyFill="1" applyBorder="1" applyAlignment="1">
      <alignment vertical="center"/>
      <protection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17" xfId="110" applyNumberFormat="1" applyFont="1" applyFill="1" applyBorder="1" applyAlignment="1">
      <alignment horizontal="right" vertical="center"/>
      <protection/>
    </xf>
    <xf numFmtId="3" fontId="9" fillId="0" borderId="25" xfId="110" applyNumberFormat="1" applyFont="1" applyFill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3" fontId="9" fillId="0" borderId="22" xfId="110" applyNumberFormat="1" applyFont="1" applyFill="1" applyBorder="1" applyAlignment="1">
      <alignment vertical="center"/>
      <protection/>
    </xf>
    <xf numFmtId="164" fontId="9" fillId="0" borderId="16" xfId="110" applyNumberFormat="1" applyFont="1" applyFill="1" applyBorder="1" applyAlignment="1">
      <alignment vertical="center"/>
      <protection/>
    </xf>
    <xf numFmtId="164" fontId="13" fillId="0" borderId="17" xfId="57" applyNumberFormat="1" applyFont="1" applyFill="1" applyBorder="1" applyAlignment="1">
      <alignment vertical="center"/>
    </xf>
    <xf numFmtId="164" fontId="13" fillId="0" borderId="9" xfId="57" applyNumberFormat="1" applyFont="1" applyFill="1" applyBorder="1" applyAlignment="1">
      <alignment vertical="center"/>
    </xf>
    <xf numFmtId="164" fontId="22" fillId="0" borderId="17" xfId="57" applyNumberFormat="1" applyFont="1" applyFill="1" applyBorder="1" applyAlignment="1">
      <alignment vertical="center"/>
    </xf>
    <xf numFmtId="164" fontId="22" fillId="0" borderId="9" xfId="57" applyNumberFormat="1" applyFont="1" applyFill="1" applyBorder="1" applyAlignment="1">
      <alignment vertical="center"/>
    </xf>
    <xf numFmtId="164" fontId="9" fillId="0" borderId="17" xfId="57" applyNumberFormat="1" applyFont="1" applyFill="1" applyBorder="1" applyAlignment="1">
      <alignment vertical="center"/>
    </xf>
    <xf numFmtId="164" fontId="9" fillId="0" borderId="9" xfId="57" applyNumberFormat="1" applyFont="1" applyFill="1" applyBorder="1" applyAlignment="1">
      <alignment vertical="center"/>
    </xf>
    <xf numFmtId="164" fontId="11" fillId="0" borderId="17" xfId="57" applyNumberFormat="1" applyFont="1" applyFill="1" applyBorder="1" applyAlignment="1">
      <alignment vertical="center"/>
    </xf>
    <xf numFmtId="164" fontId="11" fillId="0" borderId="9" xfId="57" applyNumberFormat="1" applyFont="1" applyFill="1" applyBorder="1" applyAlignment="1">
      <alignment vertical="center"/>
    </xf>
    <xf numFmtId="164" fontId="13" fillId="0" borderId="12" xfId="57" applyNumberFormat="1" applyFont="1" applyFill="1" applyBorder="1" applyAlignment="1">
      <alignment vertical="center"/>
    </xf>
    <xf numFmtId="4" fontId="55" fillId="0" borderId="27" xfId="0" applyNumberFormat="1" applyFont="1" applyFill="1" applyBorder="1" applyAlignment="1">
      <alignment horizontal="right" vertical="center"/>
    </xf>
    <xf numFmtId="164" fontId="55" fillId="0" borderId="29" xfId="0" applyNumberFormat="1" applyFont="1" applyFill="1" applyBorder="1" applyAlignment="1">
      <alignment horizontal="right" vertical="center"/>
    </xf>
    <xf numFmtId="164" fontId="55" fillId="0" borderId="9" xfId="0" applyNumberFormat="1" applyFont="1" applyFill="1" applyBorder="1" applyAlignment="1">
      <alignment horizontal="right" vertical="center"/>
    </xf>
    <xf numFmtId="4" fontId="56" fillId="0" borderId="26" xfId="0" applyNumberFormat="1" applyFont="1" applyFill="1" applyBorder="1" applyAlignment="1">
      <alignment horizontal="right" vertical="center"/>
    </xf>
    <xf numFmtId="164" fontId="56" fillId="0" borderId="28" xfId="0" applyNumberFormat="1" applyFont="1" applyFill="1" applyBorder="1" applyAlignment="1">
      <alignment horizontal="right" vertical="center"/>
    </xf>
    <xf numFmtId="164" fontId="56" fillId="0" borderId="11" xfId="0" applyNumberFormat="1" applyFont="1" applyFill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/>
    </xf>
    <xf numFmtId="165" fontId="32" fillId="0" borderId="17" xfId="0" applyNumberFormat="1" applyFont="1" applyFill="1" applyBorder="1" applyAlignment="1">
      <alignment horizontal="right"/>
    </xf>
    <xf numFmtId="165" fontId="18" fillId="0" borderId="17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 vertical="center"/>
    </xf>
    <xf numFmtId="164" fontId="33" fillId="0" borderId="12" xfId="115" applyNumberFormat="1" applyFont="1" applyFill="1" applyBorder="1" applyAlignment="1">
      <alignment horizontal="right"/>
      <protection/>
    </xf>
    <xf numFmtId="164" fontId="33" fillId="0" borderId="12" xfId="115" applyNumberFormat="1" applyFont="1" applyBorder="1" applyAlignment="1">
      <alignment horizontal="right"/>
      <protection/>
    </xf>
    <xf numFmtId="164" fontId="34" fillId="0" borderId="12" xfId="115" applyNumberFormat="1" applyFont="1" applyFill="1" applyBorder="1" applyAlignment="1">
      <alignment horizontal="right"/>
      <protection/>
    </xf>
    <xf numFmtId="164" fontId="34" fillId="0" borderId="12" xfId="115" applyNumberFormat="1" applyFont="1" applyBorder="1" applyAlignment="1">
      <alignment horizontal="right"/>
      <protection/>
    </xf>
    <xf numFmtId="3" fontId="23" fillId="0" borderId="17" xfId="138" applyNumberFormat="1" applyFont="1" applyFill="1" applyBorder="1" applyAlignment="1">
      <alignment vertical="center"/>
      <protection/>
    </xf>
    <xf numFmtId="3" fontId="12" fillId="0" borderId="12" xfId="138" applyNumberFormat="1" applyFont="1" applyFill="1" applyBorder="1" applyAlignment="1">
      <alignment vertical="center"/>
      <protection/>
    </xf>
    <xf numFmtId="168" fontId="7" fillId="0" borderId="9" xfId="0" applyNumberFormat="1" applyFont="1" applyFill="1" applyBorder="1" applyAlignment="1">
      <alignment horizontal="right" vertical="center"/>
    </xf>
    <xf numFmtId="168" fontId="7" fillId="0" borderId="9" xfId="0" applyNumberFormat="1" applyFont="1" applyFill="1" applyBorder="1" applyAlignment="1" quotePrefix="1">
      <alignment horizontal="right" vertical="center"/>
    </xf>
    <xf numFmtId="168" fontId="7" fillId="0" borderId="16" xfId="0" applyNumberFormat="1" applyFont="1" applyFill="1" applyBorder="1" applyAlignment="1">
      <alignment horizontal="right" vertical="center"/>
    </xf>
    <xf numFmtId="168" fontId="4" fillId="0" borderId="16" xfId="0" applyNumberFormat="1" applyFont="1" applyFill="1" applyBorder="1" applyAlignment="1">
      <alignment horizontal="right" vertical="center"/>
    </xf>
    <xf numFmtId="3" fontId="65" fillId="0" borderId="17" xfId="0" applyNumberFormat="1" applyFont="1" applyFill="1" applyBorder="1" applyAlignment="1">
      <alignment horizontal="center"/>
    </xf>
    <xf numFmtId="3" fontId="65" fillId="0" borderId="21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/>
    </xf>
    <xf numFmtId="3" fontId="65" fillId="0" borderId="22" xfId="0" applyNumberFormat="1" applyFont="1" applyFill="1" applyBorder="1" applyAlignment="1">
      <alignment horizontal="center" vertical="center"/>
    </xf>
    <xf numFmtId="3" fontId="40" fillId="0" borderId="21" xfId="0" applyNumberFormat="1" applyFont="1" applyFill="1" applyBorder="1" applyAlignment="1">
      <alignment horizontal="center" vertical="center"/>
    </xf>
    <xf numFmtId="3" fontId="40" fillId="0" borderId="17" xfId="0" applyNumberFormat="1" applyFont="1" applyFill="1" applyBorder="1" applyAlignment="1">
      <alignment horizontal="center"/>
    </xf>
    <xf numFmtId="3" fontId="65" fillId="0" borderId="13" xfId="0" applyNumberFormat="1" applyFont="1" applyFill="1" applyBorder="1" applyAlignment="1">
      <alignment horizontal="center" vertical="center"/>
    </xf>
    <xf numFmtId="164" fontId="38" fillId="0" borderId="17" xfId="113" applyNumberFormat="1" applyFont="1" applyFill="1" applyBorder="1" applyAlignment="1">
      <alignment vertical="center"/>
      <protection/>
    </xf>
    <xf numFmtId="164" fontId="37" fillId="0" borderId="12" xfId="113" applyNumberFormat="1" applyFont="1" applyFill="1" applyBorder="1" applyAlignment="1">
      <alignment vertical="center"/>
      <protection/>
    </xf>
    <xf numFmtId="164" fontId="38" fillId="0" borderId="17" xfId="113" applyNumberFormat="1" applyFont="1" applyFill="1" applyBorder="1" applyAlignment="1">
      <alignment horizontal="right" vertical="center"/>
      <protection/>
    </xf>
    <xf numFmtId="164" fontId="37" fillId="0" borderId="12" xfId="113" applyNumberFormat="1" applyFont="1" applyFill="1" applyBorder="1" applyAlignment="1">
      <alignment horizontal="right" vertical="center"/>
      <protection/>
    </xf>
    <xf numFmtId="0" fontId="13" fillId="0" borderId="9" xfId="121" applyFont="1" applyBorder="1" applyAlignment="1">
      <alignment vertical="center"/>
      <protection/>
    </xf>
    <xf numFmtId="0" fontId="9" fillId="0" borderId="15" xfId="126" applyFont="1" applyFill="1" applyBorder="1" applyAlignment="1">
      <alignment horizontal="left" vertical="center" indent="1"/>
      <protection/>
    </xf>
    <xf numFmtId="0" fontId="9" fillId="0" borderId="24" xfId="126" applyFont="1" applyFill="1" applyBorder="1" applyAlignment="1">
      <alignment horizontal="left" vertical="center" indent="1"/>
      <protection/>
    </xf>
    <xf numFmtId="0" fontId="9" fillId="0" borderId="16" xfId="126" applyFont="1" applyFill="1" applyBorder="1" applyAlignment="1">
      <alignment horizontal="left" vertical="center" indent="1"/>
      <protection/>
    </xf>
    <xf numFmtId="0" fontId="9" fillId="0" borderId="18" xfId="115" applyFont="1" applyBorder="1" applyAlignment="1">
      <alignment horizontal="left" indent="1"/>
      <protection/>
    </xf>
    <xf numFmtId="0" fontId="9" fillId="0" borderId="0" xfId="115" applyFont="1" applyBorder="1" applyAlignment="1">
      <alignment horizontal="left" indent="1"/>
      <protection/>
    </xf>
    <xf numFmtId="0" fontId="9" fillId="0" borderId="9" xfId="115" applyFont="1" applyBorder="1" applyAlignment="1">
      <alignment horizontal="left" indent="1"/>
      <protection/>
    </xf>
    <xf numFmtId="0" fontId="4" fillId="0" borderId="0" xfId="126" applyFont="1" applyBorder="1" applyAlignment="1">
      <alignment horizontal="left"/>
      <protection/>
    </xf>
    <xf numFmtId="0" fontId="13" fillId="0" borderId="12" xfId="121" applyFont="1" applyBorder="1" applyAlignment="1">
      <alignment horizontal="center" vertical="center"/>
      <protection/>
    </xf>
    <xf numFmtId="0" fontId="2" fillId="0" borderId="24" xfId="121" applyFont="1" applyBorder="1" applyAlignment="1">
      <alignment horizontal="right"/>
      <protection/>
    </xf>
    <xf numFmtId="0" fontId="13" fillId="0" borderId="13" xfId="121" applyFont="1" applyBorder="1" applyAlignment="1">
      <alignment horizontal="center" vertical="center"/>
      <protection/>
    </xf>
    <xf numFmtId="0" fontId="13" fillId="0" borderId="11" xfId="121" applyFont="1" applyBorder="1" applyAlignment="1">
      <alignment horizontal="center" vertical="center"/>
      <protection/>
    </xf>
    <xf numFmtId="0" fontId="2" fillId="0" borderId="0" xfId="121" applyFont="1" applyAlignment="1">
      <alignment horizontal="left" wrapText="1"/>
      <protection/>
    </xf>
    <xf numFmtId="0" fontId="6" fillId="0" borderId="23" xfId="0" applyFont="1" applyFill="1" applyBorder="1" applyAlignment="1">
      <alignment horizontal="left" wrapText="1"/>
    </xf>
    <xf numFmtId="0" fontId="4" fillId="0" borderId="0" xfId="121" applyFont="1" applyAlignment="1">
      <alignment horizontal="left"/>
      <protection/>
    </xf>
    <xf numFmtId="0" fontId="9" fillId="0" borderId="18" xfId="121" applyFont="1" applyBorder="1" applyAlignment="1">
      <alignment horizontal="left" vertical="center"/>
      <protection/>
    </xf>
    <xf numFmtId="0" fontId="9" fillId="0" borderId="0" xfId="121" applyFont="1" applyBorder="1" applyAlignment="1">
      <alignment horizontal="left" vertical="center"/>
      <protection/>
    </xf>
    <xf numFmtId="0" fontId="13" fillId="0" borderId="19" xfId="121" applyFont="1" applyBorder="1" applyAlignment="1">
      <alignment horizontal="center" vertical="center"/>
      <protection/>
    </xf>
    <xf numFmtId="0" fontId="13" fillId="0" borderId="21" xfId="137" applyFont="1" applyBorder="1" applyAlignment="1">
      <alignment horizontal="center" vertical="center"/>
      <protection/>
    </xf>
    <xf numFmtId="0" fontId="13" fillId="0" borderId="22" xfId="137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left"/>
    </xf>
    <xf numFmtId="0" fontId="13" fillId="0" borderId="13" xfId="137" applyFont="1" applyBorder="1" applyAlignment="1">
      <alignment horizontal="center" vertical="center"/>
      <protection/>
    </xf>
    <xf numFmtId="0" fontId="13" fillId="0" borderId="11" xfId="137" applyFont="1" applyBorder="1" applyAlignment="1">
      <alignment horizontal="center" vertical="center"/>
      <protection/>
    </xf>
    <xf numFmtId="0" fontId="13" fillId="0" borderId="21" xfId="110" applyFont="1" applyBorder="1" applyAlignment="1">
      <alignment horizontal="center" vertical="center" wrapText="1"/>
      <protection/>
    </xf>
    <xf numFmtId="0" fontId="13" fillId="0" borderId="22" xfId="110" applyFont="1" applyBorder="1" applyAlignment="1">
      <alignment horizontal="center" vertical="center" wrapText="1"/>
      <protection/>
    </xf>
    <xf numFmtId="0" fontId="4" fillId="0" borderId="0" xfId="110" applyFont="1" applyAlignment="1">
      <alignment horizontal="left"/>
      <protection/>
    </xf>
    <xf numFmtId="0" fontId="116" fillId="0" borderId="0" xfId="137" applyFont="1" applyAlignment="1">
      <alignment horizontal="left"/>
      <protection/>
    </xf>
    <xf numFmtId="0" fontId="13" fillId="0" borderId="21" xfId="110" applyFont="1" applyBorder="1" applyAlignment="1">
      <alignment horizontal="center" vertical="center"/>
      <protection/>
    </xf>
    <xf numFmtId="0" fontId="13" fillId="0" borderId="22" xfId="110" applyFont="1" applyBorder="1" applyAlignment="1">
      <alignment horizontal="center" vertical="center"/>
      <protection/>
    </xf>
    <xf numFmtId="0" fontId="13" fillId="0" borderId="13" xfId="110" applyFont="1" applyBorder="1" applyAlignment="1">
      <alignment horizontal="right" vertical="center" indent="7"/>
      <protection/>
    </xf>
    <xf numFmtId="0" fontId="13" fillId="0" borderId="11" xfId="110" applyFont="1" applyBorder="1" applyAlignment="1">
      <alignment horizontal="right" vertical="center" indent="7"/>
      <protection/>
    </xf>
    <xf numFmtId="0" fontId="13" fillId="0" borderId="17" xfId="110" applyFont="1" applyBorder="1" applyAlignment="1">
      <alignment horizontal="center" vertical="center" wrapText="1"/>
      <protection/>
    </xf>
    <xf numFmtId="0" fontId="13" fillId="0" borderId="13" xfId="110" applyFont="1" applyBorder="1" applyAlignment="1">
      <alignment horizontal="center" vertical="center"/>
      <protection/>
    </xf>
    <xf numFmtId="0" fontId="13" fillId="0" borderId="11" xfId="110" applyFont="1" applyBorder="1" applyAlignment="1">
      <alignment horizontal="center" vertical="center"/>
      <protection/>
    </xf>
    <xf numFmtId="0" fontId="55" fillId="0" borderId="0" xfId="0" applyFont="1" applyBorder="1" applyAlignment="1">
      <alignment horizontal="left" wrapText="1" indent="2"/>
    </xf>
    <xf numFmtId="171" fontId="55" fillId="0" borderId="17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/>
    </xf>
    <xf numFmtId="171" fontId="55" fillId="0" borderId="15" xfId="0" applyNumberFormat="1" applyFont="1" applyFill="1" applyBorder="1" applyAlignment="1">
      <alignment horizontal="right" vertical="center"/>
    </xf>
    <xf numFmtId="171" fontId="55" fillId="0" borderId="24" xfId="0" applyNumberFormat="1" applyFont="1" applyFill="1" applyBorder="1" applyAlignment="1">
      <alignment horizontal="right" vertical="center"/>
    </xf>
    <xf numFmtId="171" fontId="55" fillId="0" borderId="16" xfId="0" applyNumberFormat="1" applyFont="1" applyFill="1" applyBorder="1" applyAlignment="1">
      <alignment horizontal="right" vertical="center"/>
    </xf>
    <xf numFmtId="4" fontId="55" fillId="0" borderId="20" xfId="0" applyNumberFormat="1" applyFont="1" applyBorder="1" applyAlignment="1">
      <alignment horizontal="right" vertical="center"/>
    </xf>
    <xf numFmtId="4" fontId="55" fillId="0" borderId="23" xfId="0" applyNumberFormat="1" applyFont="1" applyBorder="1" applyAlignment="1">
      <alignment horizontal="right" vertical="center"/>
    </xf>
    <xf numFmtId="4" fontId="55" fillId="0" borderId="14" xfId="0" applyNumberFormat="1" applyFont="1" applyBorder="1" applyAlignment="1">
      <alignment horizontal="right" vertical="center"/>
    </xf>
    <xf numFmtId="2" fontId="55" fillId="0" borderId="18" xfId="0" applyNumberFormat="1" applyFont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2" fontId="55" fillId="0" borderId="9" xfId="0" applyNumberFormat="1" applyFont="1" applyBorder="1" applyAlignment="1">
      <alignment horizontal="right" vertical="center"/>
    </xf>
    <xf numFmtId="4" fontId="55" fillId="0" borderId="15" xfId="0" applyNumberFormat="1" applyFont="1" applyBorder="1" applyAlignment="1">
      <alignment horizontal="right" vertical="center"/>
    </xf>
    <xf numFmtId="4" fontId="55" fillId="0" borderId="24" xfId="0" applyNumberFormat="1" applyFont="1" applyBorder="1" applyAlignment="1">
      <alignment horizontal="right" vertical="center"/>
    </xf>
    <xf numFmtId="4" fontId="55" fillId="0" borderId="16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right" vertical="center" textRotation="180"/>
    </xf>
    <xf numFmtId="0" fontId="56" fillId="0" borderId="33" xfId="0" applyFont="1" applyBorder="1" applyAlignment="1">
      <alignment horizontal="left" vertical="center" wrapText="1" indent="1"/>
    </xf>
    <xf numFmtId="0" fontId="56" fillId="0" borderId="30" xfId="0" applyFont="1" applyBorder="1" applyAlignment="1">
      <alignment horizontal="left" vertical="center" wrapText="1" indent="1"/>
    </xf>
    <xf numFmtId="0" fontId="56" fillId="0" borderId="34" xfId="0" applyFont="1" applyBorder="1" applyAlignment="1">
      <alignment horizontal="left" vertical="center" wrapText="1" indent="1"/>
    </xf>
    <xf numFmtId="0" fontId="56" fillId="0" borderId="35" xfId="0" applyFont="1" applyBorder="1" applyAlignment="1">
      <alignment horizontal="left" vertical="center" wrapText="1" indent="1"/>
    </xf>
    <xf numFmtId="0" fontId="56" fillId="0" borderId="36" xfId="0" applyFont="1" applyBorder="1" applyAlignment="1">
      <alignment horizontal="left" vertical="center" wrapText="1" indent="1"/>
    </xf>
    <xf numFmtId="0" fontId="56" fillId="0" borderId="31" xfId="0" applyFont="1" applyBorder="1" applyAlignment="1">
      <alignment horizontal="left" vertical="center" wrapText="1" inden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 wrapText="1" indent="2"/>
    </xf>
    <xf numFmtId="0" fontId="55" fillId="0" borderId="22" xfId="0" applyFont="1" applyBorder="1" applyAlignment="1">
      <alignment horizontal="left" vertical="center" wrapText="1" indent="2"/>
    </xf>
    <xf numFmtId="0" fontId="56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64" fontId="42" fillId="0" borderId="18" xfId="0" applyNumberFormat="1" applyFont="1" applyFill="1" applyBorder="1" applyAlignment="1">
      <alignment vertical="center"/>
    </xf>
    <xf numFmtId="164" fontId="42" fillId="0" borderId="9" xfId="0" applyNumberFormat="1" applyFont="1" applyFill="1" applyBorder="1" applyAlignment="1">
      <alignment vertical="center"/>
    </xf>
    <xf numFmtId="164" fontId="52" fillId="0" borderId="21" xfId="0" applyNumberFormat="1" applyFont="1" applyFill="1" applyBorder="1" applyAlignment="1">
      <alignment vertical="center"/>
    </xf>
    <xf numFmtId="164" fontId="52" fillId="0" borderId="15" xfId="0" applyNumberFormat="1" applyFont="1" applyFill="1" applyBorder="1" applyAlignment="1">
      <alignment vertical="center" wrapText="1"/>
    </xf>
    <xf numFmtId="164" fontId="52" fillId="0" borderId="16" xfId="0" applyNumberFormat="1" applyFont="1" applyFill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164" fontId="52" fillId="0" borderId="20" xfId="0" applyNumberFormat="1" applyFont="1" applyFill="1" applyBorder="1" applyAlignment="1">
      <alignment vertical="center"/>
    </xf>
    <xf numFmtId="164" fontId="52" fillId="0" borderId="14" xfId="0" applyNumberFormat="1" applyFont="1" applyFill="1" applyBorder="1" applyAlignment="1">
      <alignment vertical="center"/>
    </xf>
    <xf numFmtId="164" fontId="52" fillId="0" borderId="18" xfId="0" applyNumberFormat="1" applyFont="1" applyFill="1" applyBorder="1" applyAlignment="1">
      <alignment vertical="center"/>
    </xf>
    <xf numFmtId="164" fontId="52" fillId="0" borderId="9" xfId="0" applyNumberFormat="1" applyFont="1" applyFill="1" applyBorder="1" applyAlignment="1">
      <alignment vertical="center"/>
    </xf>
    <xf numFmtId="0" fontId="52" fillId="0" borderId="0" xfId="0" applyFont="1" applyAlignment="1">
      <alignment horizontal="left"/>
    </xf>
    <xf numFmtId="0" fontId="52" fillId="0" borderId="13" xfId="0" applyFont="1" applyBorder="1" applyAlignment="1" quotePrefix="1">
      <alignment horizontal="center" vertical="center"/>
    </xf>
    <xf numFmtId="0" fontId="52" fillId="0" borderId="19" xfId="0" applyFont="1" applyBorder="1" applyAlignment="1" quotePrefix="1">
      <alignment horizontal="center" vertical="center"/>
    </xf>
    <xf numFmtId="0" fontId="52" fillId="0" borderId="11" xfId="0" applyFont="1" applyBorder="1" applyAlignment="1" quotePrefix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4" fontId="42" fillId="0" borderId="20" xfId="0" applyNumberFormat="1" applyFont="1" applyFill="1" applyBorder="1" applyAlignment="1">
      <alignment/>
    </xf>
    <xf numFmtId="4" fontId="42" fillId="0" borderId="14" xfId="0" applyNumberFormat="1" applyFont="1" applyFill="1" applyBorder="1" applyAlignment="1">
      <alignment/>
    </xf>
    <xf numFmtId="4" fontId="42" fillId="0" borderId="18" xfId="0" applyNumberFormat="1" applyFont="1" applyFill="1" applyBorder="1" applyAlignment="1">
      <alignment/>
    </xf>
    <xf numFmtId="4" fontId="42" fillId="0" borderId="9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0" fontId="52" fillId="0" borderId="0" xfId="0" applyFont="1" applyAlignment="1">
      <alignment horizontal="left" vertical="center" wrapText="1"/>
    </xf>
    <xf numFmtId="165" fontId="42" fillId="0" borderId="18" xfId="0" applyNumberFormat="1" applyFont="1" applyFill="1" applyBorder="1" applyAlignment="1">
      <alignment/>
    </xf>
    <xf numFmtId="165" fontId="42" fillId="0" borderId="9" xfId="0" applyNumberFormat="1" applyFont="1" applyFill="1" applyBorder="1" applyAlignment="1">
      <alignment/>
    </xf>
    <xf numFmtId="165" fontId="52" fillId="0" borderId="12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 indent="1"/>
    </xf>
    <xf numFmtId="0" fontId="32" fillId="0" borderId="17" xfId="0" applyFont="1" applyFill="1" applyBorder="1" applyAlignment="1">
      <alignment horizontal="left" indent="2"/>
    </xf>
    <xf numFmtId="0" fontId="4" fillId="0" borderId="17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137" applyFont="1" applyBorder="1" applyAlignment="1">
      <alignment horizontal="center" vertical="center" wrapText="1"/>
      <protection/>
    </xf>
    <xf numFmtId="0" fontId="4" fillId="0" borderId="22" xfId="137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18" fillId="0" borderId="17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vertical="center" indent="3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3" fillId="0" borderId="24" xfId="115" applyFont="1" applyBorder="1" applyAlignment="1">
      <alignment horizontal="right"/>
      <protection/>
    </xf>
    <xf numFmtId="0" fontId="34" fillId="0" borderId="0" xfId="115" applyFont="1" applyBorder="1" applyAlignment="1">
      <alignment horizontal="left" vertical="center" wrapText="1"/>
      <protection/>
    </xf>
    <xf numFmtId="3" fontId="34" fillId="0" borderId="12" xfId="115" applyNumberFormat="1" applyFont="1" applyFill="1" applyBorder="1" applyAlignment="1">
      <alignment/>
      <protection/>
    </xf>
    <xf numFmtId="3" fontId="36" fillId="0" borderId="17" xfId="115" applyNumberFormat="1" applyFont="1" applyFill="1" applyBorder="1" applyAlignment="1">
      <alignment/>
      <protection/>
    </xf>
    <xf numFmtId="3" fontId="33" fillId="0" borderId="17" xfId="115" applyNumberFormat="1" applyFont="1" applyFill="1" applyBorder="1" applyAlignment="1">
      <alignment/>
      <protection/>
    </xf>
    <xf numFmtId="0" fontId="34" fillId="0" borderId="13" xfId="115" applyFont="1" applyBorder="1" applyAlignment="1">
      <alignment horizontal="left" indent="4"/>
      <protection/>
    </xf>
    <xf numFmtId="0" fontId="34" fillId="0" borderId="19" xfId="115" applyFont="1" applyBorder="1" applyAlignment="1">
      <alignment horizontal="left" indent="4"/>
      <protection/>
    </xf>
    <xf numFmtId="0" fontId="34" fillId="0" borderId="11" xfId="115" applyFont="1" applyBorder="1" applyAlignment="1">
      <alignment horizontal="left" indent="4"/>
      <protection/>
    </xf>
    <xf numFmtId="0" fontId="36" fillId="0" borderId="17" xfId="115" applyFont="1" applyBorder="1" applyAlignment="1">
      <alignment horizontal="left"/>
      <protection/>
    </xf>
    <xf numFmtId="0" fontId="36" fillId="0" borderId="22" xfId="115" applyFont="1" applyBorder="1" applyAlignment="1">
      <alignment horizontal="left"/>
      <protection/>
    </xf>
    <xf numFmtId="0" fontId="34" fillId="0" borderId="12" xfId="115" applyFont="1" applyFill="1" applyBorder="1" applyAlignment="1">
      <alignment horizontal="center" vertical="center"/>
      <protection/>
    </xf>
    <xf numFmtId="3" fontId="36" fillId="0" borderId="22" xfId="115" applyNumberFormat="1" applyFont="1" applyFill="1" applyBorder="1" applyAlignment="1">
      <alignment/>
      <protection/>
    </xf>
    <xf numFmtId="0" fontId="34" fillId="0" borderId="12" xfId="115" applyFont="1" applyBorder="1" applyAlignment="1">
      <alignment horizontal="center" vertical="center"/>
      <protection/>
    </xf>
    <xf numFmtId="164" fontId="34" fillId="0" borderId="13" xfId="115" applyNumberFormat="1" applyFont="1" applyBorder="1" applyAlignment="1">
      <alignment horizontal="center" vertical="center"/>
      <protection/>
    </xf>
    <xf numFmtId="164" fontId="34" fillId="0" borderId="19" xfId="115" applyNumberFormat="1" applyFont="1" applyBorder="1" applyAlignment="1">
      <alignment horizontal="center" vertical="center"/>
      <protection/>
    </xf>
    <xf numFmtId="164" fontId="34" fillId="0" borderId="11" xfId="115" applyNumberFormat="1" applyFont="1" applyBorder="1" applyAlignment="1">
      <alignment horizontal="center" vertical="center"/>
      <protection/>
    </xf>
    <xf numFmtId="164" fontId="34" fillId="0" borderId="12" xfId="115" applyNumberFormat="1" applyFont="1" applyBorder="1" applyAlignment="1">
      <alignment horizontal="center" vertical="center"/>
      <protection/>
    </xf>
    <xf numFmtId="0" fontId="33" fillId="0" borderId="17" xfId="115" applyFont="1" applyBorder="1" applyAlignment="1">
      <alignment horizontal="left" wrapText="1" indent="1"/>
      <protection/>
    </xf>
    <xf numFmtId="0" fontId="33" fillId="0" borderId="17" xfId="115" applyFont="1" applyBorder="1" applyAlignment="1">
      <alignment horizontal="left" indent="1"/>
      <protection/>
    </xf>
    <xf numFmtId="1" fontId="24" fillId="0" borderId="23" xfId="0" applyNumberFormat="1" applyFont="1" applyBorder="1" applyAlignment="1">
      <alignment horizontal="center"/>
    </xf>
    <xf numFmtId="0" fontId="12" fillId="0" borderId="0" xfId="136" applyFont="1" applyAlignment="1">
      <alignment horizontal="left"/>
      <protection/>
    </xf>
    <xf numFmtId="0" fontId="12" fillId="0" borderId="0" xfId="0" applyFont="1" applyAlignment="1">
      <alignment horizontal="left"/>
    </xf>
    <xf numFmtId="0" fontId="23" fillId="0" borderId="24" xfId="0" applyFont="1" applyBorder="1" applyAlignment="1">
      <alignment horizontal="right"/>
    </xf>
    <xf numFmtId="0" fontId="12" fillId="0" borderId="12" xfId="138" applyFont="1" applyBorder="1" applyAlignment="1">
      <alignment horizontal="center" vertical="center"/>
      <protection/>
    </xf>
    <xf numFmtId="0" fontId="12" fillId="0" borderId="12" xfId="136" applyFont="1" applyBorder="1" applyAlignment="1">
      <alignment horizontal="center" vertical="center" wrapText="1"/>
      <protection/>
    </xf>
    <xf numFmtId="0" fontId="12" fillId="0" borderId="12" xfId="138" applyFont="1" applyBorder="1" applyAlignment="1">
      <alignment horizontal="center" vertical="center" wrapText="1"/>
      <protection/>
    </xf>
    <xf numFmtId="3" fontId="23" fillId="0" borderId="17" xfId="138" applyNumberFormat="1" applyFont="1" applyBorder="1" applyAlignment="1">
      <alignment horizontal="right" vertical="center"/>
      <protection/>
    </xf>
    <xf numFmtId="1" fontId="23" fillId="0" borderId="17" xfId="138" applyNumberFormat="1" applyFont="1" applyFill="1" applyBorder="1" applyAlignment="1">
      <alignment horizontal="right" vertical="center"/>
      <protection/>
    </xf>
    <xf numFmtId="3" fontId="12" fillId="0" borderId="12" xfId="138" applyNumberFormat="1" applyFont="1" applyFill="1" applyBorder="1" applyAlignment="1">
      <alignment horizontal="right" vertical="center"/>
      <protection/>
    </xf>
    <xf numFmtId="3" fontId="26" fillId="0" borderId="15" xfId="0" applyNumberFormat="1" applyFont="1" applyFill="1" applyBorder="1" applyAlignment="1" quotePrefix="1">
      <alignment horizontal="center"/>
    </xf>
    <xf numFmtId="3" fontId="26" fillId="0" borderId="24" xfId="0" applyNumberFormat="1" applyFont="1" applyFill="1" applyBorder="1" applyAlignment="1" quotePrefix="1">
      <alignment horizontal="center"/>
    </xf>
    <xf numFmtId="3" fontId="26" fillId="0" borderId="16" xfId="0" applyNumberFormat="1" applyFont="1" applyFill="1" applyBorder="1" applyAlignment="1" quotePrefix="1">
      <alignment horizontal="center"/>
    </xf>
    <xf numFmtId="3" fontId="26" fillId="0" borderId="22" xfId="0" applyNumberFormat="1" applyFont="1" applyFill="1" applyBorder="1" applyAlignment="1" quotePrefix="1">
      <alignment horizontal="center"/>
    </xf>
    <xf numFmtId="3" fontId="26" fillId="0" borderId="18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quotePrefix="1">
      <alignment horizontal="right"/>
    </xf>
    <xf numFmtId="3" fontId="26" fillId="0" borderId="9" xfId="0" applyNumberFormat="1" applyFont="1" applyFill="1" applyBorder="1" applyAlignment="1" quotePrefix="1">
      <alignment horizontal="right"/>
    </xf>
    <xf numFmtId="3" fontId="26" fillId="0" borderId="17" xfId="0" applyNumberFormat="1" applyFont="1" applyFill="1" applyBorder="1" applyAlignment="1" quotePrefix="1">
      <alignment horizontal="right"/>
    </xf>
    <xf numFmtId="3" fontId="12" fillId="0" borderId="12" xfId="138" applyNumberFormat="1" applyFont="1" applyBorder="1" applyAlignment="1">
      <alignment horizontal="right" vertical="center"/>
      <protection/>
    </xf>
    <xf numFmtId="0" fontId="12" fillId="0" borderId="21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2" fillId="0" borderId="20" xfId="0" applyNumberFormat="1" applyFont="1" applyFill="1" applyBorder="1" applyAlignment="1" quotePrefix="1">
      <alignment horizontal="right"/>
    </xf>
    <xf numFmtId="3" fontId="12" fillId="0" borderId="23" xfId="0" applyNumberFormat="1" applyFont="1" applyFill="1" applyBorder="1" applyAlignment="1" quotePrefix="1">
      <alignment horizontal="right"/>
    </xf>
    <xf numFmtId="3" fontId="12" fillId="0" borderId="14" xfId="0" applyNumberFormat="1" applyFont="1" applyFill="1" applyBorder="1" applyAlignment="1" quotePrefix="1">
      <alignment horizontal="right"/>
    </xf>
    <xf numFmtId="3" fontId="12" fillId="0" borderId="17" xfId="0" applyNumberFormat="1" applyFont="1" applyFill="1" applyBorder="1" applyAlignment="1" quotePrefix="1">
      <alignment horizontal="right"/>
    </xf>
    <xf numFmtId="0" fontId="37" fillId="0" borderId="0" xfId="113" applyFont="1" applyAlignment="1">
      <alignment horizontal="left" wrapText="1"/>
      <protection/>
    </xf>
    <xf numFmtId="0" fontId="40" fillId="0" borderId="0" xfId="113" applyFont="1" applyFill="1" applyBorder="1" applyAlignment="1">
      <alignment horizontal="left" vertical="center" wrapText="1"/>
      <protection/>
    </xf>
    <xf numFmtId="3" fontId="38" fillId="0" borderId="18" xfId="113" applyNumberFormat="1" applyFont="1" applyFill="1" applyBorder="1" applyAlignment="1">
      <alignment horizontal="right" vertical="center"/>
      <protection/>
    </xf>
    <xf numFmtId="3" fontId="38" fillId="0" borderId="0" xfId="113" applyNumberFormat="1" applyFont="1" applyFill="1" applyBorder="1" applyAlignment="1">
      <alignment horizontal="right" vertical="center"/>
      <protection/>
    </xf>
    <xf numFmtId="3" fontId="38" fillId="0" borderId="9" xfId="113" applyNumberFormat="1" applyFont="1" applyFill="1" applyBorder="1" applyAlignment="1">
      <alignment horizontal="right" vertical="center"/>
      <protection/>
    </xf>
    <xf numFmtId="0" fontId="37" fillId="0" borderId="12" xfId="0" applyFont="1" applyBorder="1" applyAlignment="1">
      <alignment horizontal="center" vertical="center"/>
    </xf>
    <xf numFmtId="3" fontId="37" fillId="0" borderId="13" xfId="113" applyNumberFormat="1" applyFont="1" applyFill="1" applyBorder="1" applyAlignment="1" quotePrefix="1">
      <alignment/>
      <protection/>
    </xf>
    <xf numFmtId="3" fontId="37" fillId="0" borderId="19" xfId="113" applyNumberFormat="1" applyFont="1" applyFill="1" applyBorder="1" applyAlignment="1" quotePrefix="1">
      <alignment/>
      <protection/>
    </xf>
    <xf numFmtId="3" fontId="37" fillId="0" borderId="11" xfId="113" applyNumberFormat="1" applyFont="1" applyFill="1" applyBorder="1" applyAlignment="1" quotePrefix="1">
      <alignment/>
      <protection/>
    </xf>
    <xf numFmtId="0" fontId="38" fillId="0" borderId="18" xfId="113" applyFont="1" applyBorder="1" applyAlignment="1">
      <alignment horizontal="left" vertical="center" indent="1"/>
      <protection/>
    </xf>
    <xf numFmtId="0" fontId="38" fillId="0" borderId="0" xfId="113" applyFont="1" applyBorder="1" applyAlignment="1">
      <alignment horizontal="left" vertical="center" indent="1"/>
      <protection/>
    </xf>
    <xf numFmtId="0" fontId="38" fillId="0" borderId="9" xfId="113" applyFont="1" applyBorder="1" applyAlignment="1">
      <alignment horizontal="left" vertical="center" indent="1"/>
      <protection/>
    </xf>
    <xf numFmtId="0" fontId="38" fillId="0" borderId="17" xfId="113" applyFont="1" applyBorder="1" applyAlignment="1">
      <alignment horizontal="left" vertical="center" indent="1"/>
      <protection/>
    </xf>
    <xf numFmtId="0" fontId="40" fillId="0" borderId="0" xfId="0" applyFont="1" applyBorder="1" applyAlignment="1">
      <alignment horizontal="left" wrapText="1"/>
    </xf>
    <xf numFmtId="3" fontId="38" fillId="0" borderId="17" xfId="113" applyNumberFormat="1" applyFont="1" applyFill="1" applyBorder="1" applyAlignment="1" quotePrefix="1">
      <alignment/>
      <protection/>
    </xf>
    <xf numFmtId="0" fontId="38" fillId="0" borderId="17" xfId="113" applyFont="1" applyBorder="1" applyAlignment="1">
      <alignment horizontal="left" indent="1"/>
      <protection/>
    </xf>
    <xf numFmtId="0" fontId="42" fillId="0" borderId="23" xfId="0" applyFont="1" applyBorder="1" applyAlignment="1">
      <alignment horizontal="left" vertical="top" wrapText="1"/>
    </xf>
    <xf numFmtId="0" fontId="42" fillId="0" borderId="37" xfId="0" applyFont="1" applyBorder="1" applyAlignment="1">
      <alignment horizontal="left" vertical="top" wrapText="1"/>
    </xf>
    <xf numFmtId="0" fontId="42" fillId="0" borderId="23" xfId="0" applyFont="1" applyBorder="1" applyAlignment="1">
      <alignment vertical="top" wrapText="1"/>
    </xf>
    <xf numFmtId="0" fontId="37" fillId="0" borderId="12" xfId="113" applyFont="1" applyBorder="1" applyAlignment="1">
      <alignment horizontal="center" vertical="center"/>
      <protection/>
    </xf>
    <xf numFmtId="0" fontId="37" fillId="0" borderId="0" xfId="0" applyFont="1" applyAlignment="1">
      <alignment horizontal="left"/>
    </xf>
    <xf numFmtId="0" fontId="37" fillId="0" borderId="0" xfId="113" applyFont="1" applyAlignment="1">
      <alignment horizontal="left"/>
      <protection/>
    </xf>
    <xf numFmtId="3" fontId="40" fillId="0" borderId="18" xfId="0" applyNumberFormat="1" applyFont="1" applyFill="1" applyBorder="1" applyAlignment="1">
      <alignment horizontal="center"/>
    </xf>
    <xf numFmtId="3" fontId="40" fillId="0" borderId="9" xfId="0" applyNumberFormat="1" applyFont="1" applyFill="1" applyBorder="1" applyAlignment="1">
      <alignment horizontal="center"/>
    </xf>
    <xf numFmtId="3" fontId="37" fillId="0" borderId="13" xfId="113" applyNumberFormat="1" applyFont="1" applyFill="1" applyBorder="1" applyAlignment="1">
      <alignment horizontal="right" vertical="center"/>
      <protection/>
    </xf>
    <xf numFmtId="3" fontId="37" fillId="0" borderId="19" xfId="113" applyNumberFormat="1" applyFont="1" applyFill="1" applyBorder="1" applyAlignment="1">
      <alignment horizontal="right" vertical="center"/>
      <protection/>
    </xf>
    <xf numFmtId="3" fontId="37" fillId="0" borderId="11" xfId="113" applyNumberFormat="1" applyFont="1" applyFill="1" applyBorder="1" applyAlignment="1">
      <alignment horizontal="right" vertical="center"/>
      <protection/>
    </xf>
    <xf numFmtId="0" fontId="40" fillId="0" borderId="0" xfId="0" applyFont="1" applyAlignment="1">
      <alignment horizontal="left" wrapText="1"/>
    </xf>
    <xf numFmtId="0" fontId="37" fillId="0" borderId="13" xfId="113" applyFont="1" applyFill="1" applyBorder="1" applyAlignment="1">
      <alignment horizontal="center" vertical="center"/>
      <protection/>
    </xf>
    <xf numFmtId="0" fontId="37" fillId="0" borderId="19" xfId="113" applyFont="1" applyFill="1" applyBorder="1" applyAlignment="1">
      <alignment horizontal="center" vertical="center"/>
      <protection/>
    </xf>
    <xf numFmtId="0" fontId="37" fillId="0" borderId="11" xfId="113" applyFont="1" applyFill="1" applyBorder="1" applyAlignment="1">
      <alignment horizontal="center" vertical="center"/>
      <protection/>
    </xf>
    <xf numFmtId="3" fontId="38" fillId="0" borderId="20" xfId="113" applyNumberFormat="1" applyFont="1" applyFill="1" applyBorder="1" applyAlignment="1">
      <alignment horizontal="right" vertical="center"/>
      <protection/>
    </xf>
    <xf numFmtId="3" fontId="38" fillId="0" borderId="23" xfId="113" applyNumberFormat="1" applyFont="1" applyFill="1" applyBorder="1" applyAlignment="1">
      <alignment horizontal="right" vertical="center"/>
      <protection/>
    </xf>
    <xf numFmtId="3" fontId="38" fillId="0" borderId="14" xfId="113" applyNumberFormat="1" applyFont="1" applyFill="1" applyBorder="1" applyAlignment="1">
      <alignment horizontal="right" vertical="center"/>
      <protection/>
    </xf>
    <xf numFmtId="3" fontId="65" fillId="0" borderId="13" xfId="0" applyNumberFormat="1" applyFont="1" applyFill="1" applyBorder="1" applyAlignment="1">
      <alignment horizontal="center" vertical="center"/>
    </xf>
    <xf numFmtId="3" fontId="65" fillId="0" borderId="11" xfId="0" applyNumberFormat="1" applyFont="1" applyFill="1" applyBorder="1" applyAlignment="1">
      <alignment horizontal="center" vertical="center"/>
    </xf>
    <xf numFmtId="3" fontId="38" fillId="0" borderId="15" xfId="113" applyNumberFormat="1" applyFont="1" applyFill="1" applyBorder="1" applyAlignment="1">
      <alignment horizontal="right" vertical="center"/>
      <protection/>
    </xf>
    <xf numFmtId="3" fontId="38" fillId="0" borderId="24" xfId="113" applyNumberFormat="1" applyFont="1" applyFill="1" applyBorder="1" applyAlignment="1">
      <alignment horizontal="right" vertical="center"/>
      <protection/>
    </xf>
    <xf numFmtId="3" fontId="38" fillId="0" borderId="16" xfId="113" applyNumberFormat="1" applyFont="1" applyFill="1" applyBorder="1" applyAlignment="1">
      <alignment horizontal="right" vertical="center"/>
      <protection/>
    </xf>
    <xf numFmtId="0" fontId="40" fillId="0" borderId="23" xfId="0" applyFont="1" applyBorder="1" applyAlignment="1">
      <alignment horizontal="left" wrapText="1"/>
    </xf>
    <xf numFmtId="3" fontId="40" fillId="0" borderId="15" xfId="0" applyNumberFormat="1" applyFont="1" applyFill="1" applyBorder="1" applyAlignment="1">
      <alignment horizontal="center"/>
    </xf>
    <xf numFmtId="3" fontId="40" fillId="0" borderId="16" xfId="0" applyNumberFormat="1" applyFont="1" applyFill="1" applyBorder="1" applyAlignment="1">
      <alignment horizontal="center"/>
    </xf>
    <xf numFmtId="0" fontId="37" fillId="0" borderId="2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3" fontId="40" fillId="0" borderId="20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0" fontId="7" fillId="0" borderId="0" xfId="11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wrapText="1"/>
    </xf>
    <xf numFmtId="0" fontId="7" fillId="0" borderId="23" xfId="113" applyFont="1" applyFill="1" applyBorder="1" applyAlignment="1">
      <alignment horizontal="left" vertical="center" wrapText="1"/>
      <protection/>
    </xf>
    <xf numFmtId="168" fontId="13" fillId="0" borderId="13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2 2" xfId="46"/>
    <cellStyle name="Comma [0] 3" xfId="47"/>
    <cellStyle name="Comma [0] 3 2" xfId="48"/>
    <cellStyle name="Comma 10" xfId="49"/>
    <cellStyle name="Comma 10 2" xfId="50"/>
    <cellStyle name="Comma 11" xfId="51"/>
    <cellStyle name="Comma 12" xfId="52"/>
    <cellStyle name="Comma 12 2" xfId="53"/>
    <cellStyle name="Comma 14" xfId="54"/>
    <cellStyle name="Comma 15" xfId="55"/>
    <cellStyle name="Comma 16" xfId="56"/>
    <cellStyle name="Comma 2" xfId="57"/>
    <cellStyle name="Comma 2 2" xfId="58"/>
    <cellStyle name="Comma 2 3" xfId="59"/>
    <cellStyle name="Comma 2 4" xfId="60"/>
    <cellStyle name="Comma 2 5" xfId="61"/>
    <cellStyle name="Comma 2 6" xfId="62"/>
    <cellStyle name="Comma 2 7" xfId="63"/>
    <cellStyle name="Comma 2_Book1" xfId="64"/>
    <cellStyle name="Comma 3" xfId="65"/>
    <cellStyle name="Comma 3 2" xfId="66"/>
    <cellStyle name="Comma 4" xfId="67"/>
    <cellStyle name="Comma 4 2" xfId="68"/>
    <cellStyle name="Comma 4 2 2" xfId="69"/>
    <cellStyle name="Comma 4 3" xfId="70"/>
    <cellStyle name="Comma 5" xfId="71"/>
    <cellStyle name="Comma 5 2" xfId="72"/>
    <cellStyle name="Comma 5 2 2" xfId="73"/>
    <cellStyle name="Comma 6" xfId="74"/>
    <cellStyle name="Comma 7" xfId="75"/>
    <cellStyle name="Comma 7 2" xfId="76"/>
    <cellStyle name="Comma 8" xfId="77"/>
    <cellStyle name="Comma 9" xfId="78"/>
    <cellStyle name="Currency" xfId="79"/>
    <cellStyle name="Currency [0]" xfId="80"/>
    <cellStyle name="Currency 2" xfId="81"/>
    <cellStyle name="Excel Built-in Comma" xfId="82"/>
    <cellStyle name="Excel Built-in Normal" xfId="83"/>
    <cellStyle name="Excel Built-in Percent" xfId="84"/>
    <cellStyle name="Explanatory Text" xfId="85"/>
    <cellStyle name="Followed Hyperlink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Hyperlink 2" xfId="93"/>
    <cellStyle name="Hyperlink 3" xfId="94"/>
    <cellStyle name="Hyperlink 4" xfId="95"/>
    <cellStyle name="Hyperlink 5" xfId="96"/>
    <cellStyle name="Hyperlink 6" xfId="97"/>
    <cellStyle name="Input" xfId="98"/>
    <cellStyle name="Linked Cell" xfId="99"/>
    <cellStyle name="Neutral" xfId="100"/>
    <cellStyle name="Normal 10" xfId="101"/>
    <cellStyle name="Normal 10 2" xfId="102"/>
    <cellStyle name="Normal 11" xfId="103"/>
    <cellStyle name="Normal 11 2" xfId="104"/>
    <cellStyle name="Normal 12" xfId="105"/>
    <cellStyle name="Normal 13" xfId="106"/>
    <cellStyle name="Normal 13 2" xfId="107"/>
    <cellStyle name="Normal 14" xfId="108"/>
    <cellStyle name="Normal 15" xfId="109"/>
    <cellStyle name="Normal 2" xfId="110"/>
    <cellStyle name="Normal 2 13" xfId="111"/>
    <cellStyle name="Normal 2 2" xfId="112"/>
    <cellStyle name="Normal 2 2 2" xfId="113"/>
    <cellStyle name="Normal 2 3" xfId="114"/>
    <cellStyle name="Normal 2 3 2" xfId="115"/>
    <cellStyle name="Normal 2 4" xfId="116"/>
    <cellStyle name="Normal 2 4 2" xfId="117"/>
    <cellStyle name="Normal 2 5" xfId="118"/>
    <cellStyle name="Normal 2 6" xfId="119"/>
    <cellStyle name="Normal 2 7" xfId="120"/>
    <cellStyle name="Normal 3" xfId="121"/>
    <cellStyle name="Normal 3 2" xfId="122"/>
    <cellStyle name="Normal 3 3" xfId="123"/>
    <cellStyle name="Normal 3 4" xfId="124"/>
    <cellStyle name="Normal 4" xfId="125"/>
    <cellStyle name="Normal 4 2" xfId="126"/>
    <cellStyle name="Normal 5" xfId="127"/>
    <cellStyle name="Normal 5 2" xfId="128"/>
    <cellStyle name="Normal 6" xfId="129"/>
    <cellStyle name="Normal 6 2" xfId="130"/>
    <cellStyle name="Normal 7" xfId="131"/>
    <cellStyle name="Normal 7 2" xfId="132"/>
    <cellStyle name="Normal 8" xfId="133"/>
    <cellStyle name="Normal 8 2" xfId="134"/>
    <cellStyle name="Normal 9" xfId="135"/>
    <cellStyle name="Normal_Digest 2002" xfId="136"/>
    <cellStyle name="Normal_Ind'03 table" xfId="137"/>
    <cellStyle name="Normal_water production 2 2" xfId="138"/>
    <cellStyle name="Note" xfId="139"/>
    <cellStyle name="Output" xfId="140"/>
    <cellStyle name="Output Amounts" xfId="141"/>
    <cellStyle name="Output Column Headings" xfId="142"/>
    <cellStyle name="Output Line Items" xfId="143"/>
    <cellStyle name="Percent" xfId="144"/>
    <cellStyle name="Percent 2" xfId="145"/>
    <cellStyle name="Percent 2 2" xfId="146"/>
    <cellStyle name="Percent 2 3" xfId="147"/>
    <cellStyle name="Title" xfId="148"/>
    <cellStyle name="Total" xfId="149"/>
    <cellStyle name="Warning Text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7620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5505450" y="10382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304800" cy="28575"/>
    <xdr:sp fLocksText="0">
      <xdr:nvSpPr>
        <xdr:cNvPr id="2" name="Text Box 6"/>
        <xdr:cNvSpPr txBox="1">
          <a:spLocks noChangeArrowheads="1"/>
        </xdr:cNvSpPr>
      </xdr:nvSpPr>
      <xdr:spPr>
        <a:xfrm>
          <a:off x="4467225" y="103822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304800" cy="28575"/>
    <xdr:sp fLocksText="0">
      <xdr:nvSpPr>
        <xdr:cNvPr id="3" name="Text Box 6"/>
        <xdr:cNvSpPr txBox="1">
          <a:spLocks noChangeArrowheads="1"/>
        </xdr:cNvSpPr>
      </xdr:nvSpPr>
      <xdr:spPr>
        <a:xfrm>
          <a:off x="4467225" y="103822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26</xdr:row>
      <xdr:rowOff>0</xdr:rowOff>
    </xdr:from>
    <xdr:ext cx="304800" cy="76200"/>
    <xdr:sp fLocksText="0">
      <xdr:nvSpPr>
        <xdr:cNvPr id="4" name="Text Box 6"/>
        <xdr:cNvSpPr txBox="1">
          <a:spLocks noChangeArrowheads="1"/>
        </xdr:cNvSpPr>
      </xdr:nvSpPr>
      <xdr:spPr>
        <a:xfrm>
          <a:off x="4467225" y="155924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5505450" y="10382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304800" cy="28575"/>
    <xdr:sp fLocksText="0">
      <xdr:nvSpPr>
        <xdr:cNvPr id="6" name="Text Box 6"/>
        <xdr:cNvSpPr txBox="1">
          <a:spLocks noChangeArrowheads="1"/>
        </xdr:cNvSpPr>
      </xdr:nvSpPr>
      <xdr:spPr>
        <a:xfrm>
          <a:off x="4467225" y="103822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304800" cy="28575"/>
    <xdr:sp fLocksText="0">
      <xdr:nvSpPr>
        <xdr:cNvPr id="7" name="Text Box 6"/>
        <xdr:cNvSpPr txBox="1">
          <a:spLocks noChangeArrowheads="1"/>
        </xdr:cNvSpPr>
      </xdr:nvSpPr>
      <xdr:spPr>
        <a:xfrm>
          <a:off x="4467225" y="1038225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26</xdr:row>
      <xdr:rowOff>0</xdr:rowOff>
    </xdr:from>
    <xdr:ext cx="304800" cy="76200"/>
    <xdr:sp fLocksText="0">
      <xdr:nvSpPr>
        <xdr:cNvPr id="8" name="Text Box 6"/>
        <xdr:cNvSpPr txBox="1">
          <a:spLocks noChangeArrowheads="1"/>
        </xdr:cNvSpPr>
      </xdr:nvSpPr>
      <xdr:spPr>
        <a:xfrm>
          <a:off x="4467225" y="155924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5505450" y="758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00025"/>
    <xdr:sp fLocksText="0">
      <xdr:nvSpPr>
        <xdr:cNvPr id="10" name="Text Box 6"/>
        <xdr:cNvSpPr txBox="1">
          <a:spLocks noChangeArrowheads="1"/>
        </xdr:cNvSpPr>
      </xdr:nvSpPr>
      <xdr:spPr>
        <a:xfrm>
          <a:off x="4467225" y="7581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00025"/>
    <xdr:sp fLocksText="0">
      <xdr:nvSpPr>
        <xdr:cNvPr id="11" name="Text Box 6"/>
        <xdr:cNvSpPr txBox="1">
          <a:spLocks noChangeArrowheads="1"/>
        </xdr:cNvSpPr>
      </xdr:nvSpPr>
      <xdr:spPr>
        <a:xfrm>
          <a:off x="4467225" y="7581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28600"/>
    <xdr:sp fLocksText="0">
      <xdr:nvSpPr>
        <xdr:cNvPr id="12" name="Text Box 6"/>
        <xdr:cNvSpPr txBox="1">
          <a:spLocks noChangeArrowheads="1"/>
        </xdr:cNvSpPr>
      </xdr:nvSpPr>
      <xdr:spPr>
        <a:xfrm>
          <a:off x="4467225" y="75819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5505450" y="758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00025"/>
    <xdr:sp fLocksText="0">
      <xdr:nvSpPr>
        <xdr:cNvPr id="14" name="Text Box 6"/>
        <xdr:cNvSpPr txBox="1">
          <a:spLocks noChangeArrowheads="1"/>
        </xdr:cNvSpPr>
      </xdr:nvSpPr>
      <xdr:spPr>
        <a:xfrm>
          <a:off x="4467225" y="7581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00025"/>
    <xdr:sp fLocksText="0">
      <xdr:nvSpPr>
        <xdr:cNvPr id="15" name="Text Box 6"/>
        <xdr:cNvSpPr txBox="1">
          <a:spLocks noChangeArrowheads="1"/>
        </xdr:cNvSpPr>
      </xdr:nvSpPr>
      <xdr:spPr>
        <a:xfrm>
          <a:off x="4467225" y="7581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28600"/>
    <xdr:sp fLocksText="0">
      <xdr:nvSpPr>
        <xdr:cNvPr id="16" name="Text Box 6"/>
        <xdr:cNvSpPr txBox="1">
          <a:spLocks noChangeArrowheads="1"/>
        </xdr:cNvSpPr>
      </xdr:nvSpPr>
      <xdr:spPr>
        <a:xfrm>
          <a:off x="4467225" y="75819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5505450" y="10125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 fLocksText="0">
      <xdr:nvSpPr>
        <xdr:cNvPr id="18" name="Text Box 6"/>
        <xdr:cNvSpPr txBox="1">
          <a:spLocks noChangeArrowheads="1"/>
        </xdr:cNvSpPr>
      </xdr:nvSpPr>
      <xdr:spPr>
        <a:xfrm>
          <a:off x="4467225" y="101250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 fLocksText="0">
      <xdr:nvSpPr>
        <xdr:cNvPr id="19" name="Text Box 6"/>
        <xdr:cNvSpPr txBox="1">
          <a:spLocks noChangeArrowheads="1"/>
        </xdr:cNvSpPr>
      </xdr:nvSpPr>
      <xdr:spPr>
        <a:xfrm>
          <a:off x="4467225" y="101250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5505450" y="10125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 fLocksText="0">
      <xdr:nvSpPr>
        <xdr:cNvPr id="21" name="Text Box 6"/>
        <xdr:cNvSpPr txBox="1">
          <a:spLocks noChangeArrowheads="1"/>
        </xdr:cNvSpPr>
      </xdr:nvSpPr>
      <xdr:spPr>
        <a:xfrm>
          <a:off x="4467225" y="101250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 fLocksText="0">
      <xdr:nvSpPr>
        <xdr:cNvPr id="22" name="Text Box 6"/>
        <xdr:cNvSpPr txBox="1">
          <a:spLocks noChangeArrowheads="1"/>
        </xdr:cNvSpPr>
      </xdr:nvSpPr>
      <xdr:spPr>
        <a:xfrm>
          <a:off x="4467225" y="101250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5505450" y="10125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 fLocksText="0">
      <xdr:nvSpPr>
        <xdr:cNvPr id="24" name="Text Box 6"/>
        <xdr:cNvSpPr txBox="1">
          <a:spLocks noChangeArrowheads="1"/>
        </xdr:cNvSpPr>
      </xdr:nvSpPr>
      <xdr:spPr>
        <a:xfrm>
          <a:off x="4467225" y="101250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 fLocksText="0">
      <xdr:nvSpPr>
        <xdr:cNvPr id="25" name="Text Box 6"/>
        <xdr:cNvSpPr txBox="1">
          <a:spLocks noChangeArrowheads="1"/>
        </xdr:cNvSpPr>
      </xdr:nvSpPr>
      <xdr:spPr>
        <a:xfrm>
          <a:off x="4467225" y="101250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5505450" y="10125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 fLocksText="0">
      <xdr:nvSpPr>
        <xdr:cNvPr id="27" name="Text Box 6"/>
        <xdr:cNvSpPr txBox="1">
          <a:spLocks noChangeArrowheads="1"/>
        </xdr:cNvSpPr>
      </xdr:nvSpPr>
      <xdr:spPr>
        <a:xfrm>
          <a:off x="4467225" y="101250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 fLocksText="0">
      <xdr:nvSpPr>
        <xdr:cNvPr id="28" name="Text Box 6"/>
        <xdr:cNvSpPr txBox="1">
          <a:spLocks noChangeArrowheads="1"/>
        </xdr:cNvSpPr>
      </xdr:nvSpPr>
      <xdr:spPr>
        <a:xfrm>
          <a:off x="4467225" y="1012507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2.12.86\air%20monitoring\Users\user\Desktop\ANIL%20Backup\Digest%202017\Digest%202017%20Excel%20and%20word%20format%20with%20links%20ok\Digest%202017%208%20August%202018\Digest%202017%20corrected\Digest%202017%20with%20links\All%20Digest%202017%20with%20links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AppData\Roaming\Microsoft\Excel\Component%202%20Environmental%20Resources%20and%20their%20use%20version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I%20Environment%202019\AA.%20Summary%202018%202019%20IPCC%20softw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"/>
      <sheetName val="t1"/>
      <sheetName val="t1.1 "/>
      <sheetName val="t 1.2"/>
      <sheetName val="1.3"/>
      <sheetName val="1.4 "/>
      <sheetName val="t1.5"/>
      <sheetName val="t1.6"/>
      <sheetName val="t1.7 "/>
      <sheetName val="t1.7 contd"/>
      <sheetName val="t1.8 "/>
      <sheetName val="t1.9"/>
      <sheetName val="t1.10 "/>
      <sheetName val="t1.11"/>
      <sheetName val="t 1.11 contd"/>
      <sheetName val="t1.12"/>
      <sheetName val="t1.13"/>
      <sheetName val="Sea level"/>
      <sheetName val="t1.14"/>
      <sheetName val="t 1.15,t1.16+ 1.17,1.18"/>
      <sheetName val="t1.19"/>
      <sheetName val="t 1.20 "/>
      <sheetName val="t1.21"/>
      <sheetName val="t1.22"/>
      <sheetName val="t1.23 "/>
      <sheetName val="t1.24+t1.25+ fig 1.10 "/>
      <sheetName val="t1.26 &amp;  fig 1.11"/>
      <sheetName val="t1.27 "/>
      <sheetName val="t1.28+Fig 1.12"/>
      <sheetName val="t 1.29+fig 1.13"/>
      <sheetName val="t1.30"/>
      <sheetName val="t1.31 "/>
      <sheetName val="t1.32"/>
      <sheetName val="t1.32 cont'd 2"/>
      <sheetName val="t1.33"/>
      <sheetName val="t1.34 "/>
      <sheetName val="t 1.35"/>
      <sheetName val="t1.36"/>
      <sheetName val="t1.37+1.38"/>
      <sheetName val="t 2.1 "/>
      <sheetName val="t 2.2"/>
      <sheetName val="t2.3 + t 2.4 "/>
      <sheetName val="t2.5 &amp; t2.6"/>
      <sheetName val="t2.7 &amp; 2.8 "/>
      <sheetName val="t2.9+ t2.10+fig 2.2 "/>
      <sheetName val="t2.11 &amp;fig 2.3 "/>
      <sheetName val="t 2.12 "/>
      <sheetName val="t2.13+t2.14"/>
      <sheetName val="t2.15"/>
      <sheetName val="t2.16, t2.17 "/>
      <sheetName val="t2.18"/>
      <sheetName val="t2.19 &amp; 2.20 &amp; 2.21 "/>
      <sheetName val="t2.22 +fig 2.4"/>
      <sheetName val="t 2.23"/>
      <sheetName val="t2.24"/>
      <sheetName val="t2.25"/>
      <sheetName val="t2.26 + t2.27"/>
      <sheetName val="t2.28 &amp; t2.29 "/>
      <sheetName val="t 2.29 ctd1"/>
      <sheetName val="t 2.30+ t 2.31 "/>
      <sheetName val="t2.32 "/>
      <sheetName val="t2.33"/>
      <sheetName val="t2.34 &amp; fig 2.5 "/>
      <sheetName val="t2.35 "/>
      <sheetName val="t 2.36 +t2.37 "/>
      <sheetName val="t2.38+ fig 2.6"/>
      <sheetName val="t 2.39"/>
      <sheetName val="t2.40+ fig 2.7+ t2.41"/>
      <sheetName val="t2.42"/>
      <sheetName val="t3.1"/>
      <sheetName val="t 3.2 "/>
      <sheetName val="t 3.2 contd"/>
      <sheetName val="t3.3, fig 3.1"/>
      <sheetName val="t3.4, fig 3.2, t3.5 "/>
      <sheetName val="fig 3.3+ t3.6 "/>
      <sheetName val="t 3.7 "/>
      <sheetName val="t3.8, t3.9 "/>
      <sheetName val="t3.10"/>
      <sheetName val="t3.11"/>
      <sheetName val="t 3.12 "/>
      <sheetName val="t 3.13, t3.14"/>
      <sheetName val="t3.15"/>
      <sheetName val="t 4.1 "/>
      <sheetName val="t5.1 + t 5.2 "/>
      <sheetName val="t 5.3"/>
      <sheetName val="t5.4 "/>
      <sheetName val="t5.5 "/>
      <sheetName val="t5.6"/>
      <sheetName val="t5.7"/>
      <sheetName val="t5.8"/>
      <sheetName val="t5.9"/>
      <sheetName val="t5.10"/>
      <sheetName val="t5.11 "/>
      <sheetName val="t5.12  &amp; t5.13"/>
      <sheetName val="t 5.14 "/>
      <sheetName val="t5.15 &amp; 5.16"/>
      <sheetName val="t5.17 &amp;fig 5.1, fig 5.2"/>
      <sheetName val="t 5.18"/>
      <sheetName val="t 5.19"/>
      <sheetName val="t5.20"/>
      <sheetName val="t5.21, t5.22"/>
      <sheetName val="t5.23"/>
      <sheetName val="t 5.24 "/>
      <sheetName val="t5.25"/>
      <sheetName val="t5.26,t5.27,5.28"/>
      <sheetName val="t6.1, 6.2"/>
      <sheetName val="6.3"/>
      <sheetName val="t6.4"/>
      <sheetName val="t 6.5"/>
      <sheetName val="t6.6 "/>
      <sheetName val="t6.7 "/>
      <sheetName val="t6.8"/>
      <sheetName val="t6.9 "/>
      <sheetName val="t 6.10"/>
      <sheetName val="t6.11, t6.12"/>
      <sheetName val="tb 6.13"/>
      <sheetName val="t6.14"/>
      <sheetName val="t 6.15"/>
      <sheetName val="t6.16"/>
      <sheetName val="t 6.17"/>
      <sheetName val="t6.18"/>
      <sheetName val="t6.19, t6.20"/>
      <sheetName val="t 6.21"/>
      <sheetName val="t6.22"/>
      <sheetName val="t6.23, fig 6.1"/>
      <sheetName val="t 7.1"/>
      <sheetName val="t 7.2"/>
      <sheetName val="t 7.3"/>
      <sheetName val="t 7.4"/>
      <sheetName val="t7.5"/>
      <sheetName val="t 7.6"/>
      <sheetName val="t 7.7"/>
      <sheetName val="t7.8"/>
      <sheetName val="t 7.9"/>
      <sheetName val="t7.10"/>
      <sheetName val="t7.11"/>
      <sheetName val="t 7.12"/>
      <sheetName val="t7.13"/>
      <sheetName val="t 7.14"/>
      <sheetName val="t7.15"/>
      <sheetName val="t 7.16"/>
      <sheetName val="t7.17"/>
      <sheetName val=" t7.18"/>
      <sheetName val="t 7.19"/>
      <sheetName val="t7.20 "/>
      <sheetName val="t 7.21"/>
      <sheetName val="t 7.22"/>
      <sheetName val="t7.23"/>
      <sheetName val="t 7.24"/>
      <sheetName val="t 7.25"/>
      <sheetName val="t7.26"/>
      <sheetName val="t 7.27"/>
      <sheetName val="t 7.28"/>
      <sheetName val="t7.29"/>
      <sheetName val="t 7.30"/>
      <sheetName val="t 7.31"/>
      <sheetName val="t 7.32"/>
      <sheetName val="t7.33"/>
      <sheetName val="t 7.34"/>
      <sheetName val="tab 7.35"/>
      <sheetName val="t 7.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Summary Table 2018"/>
      <sheetName val=" Summary Table 2019"/>
    </sheetNames>
    <sheetDataSet>
      <sheetData sheetId="1">
        <row r="7">
          <cell r="L7">
            <v>2449.8983000000003</v>
          </cell>
        </row>
        <row r="8">
          <cell r="L8">
            <v>355.77810000000005</v>
          </cell>
        </row>
        <row r="9">
          <cell r="L9">
            <v>1131.9920000000002</v>
          </cell>
        </row>
        <row r="10">
          <cell r="L10">
            <v>351.1169630124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\..\2.%20Tables%20ESI%202017%2017%20July%202018final.xls#'Table%20of%20Contents'!A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D32" sqref="D32:E32"/>
    </sheetView>
  </sheetViews>
  <sheetFormatPr defaultColWidth="9.140625" defaultRowHeight="16.5" customHeight="1"/>
  <cols>
    <col min="1" max="4" width="9.140625" style="97" customWidth="1"/>
    <col min="5" max="5" width="16.7109375" style="97" customWidth="1"/>
    <col min="6" max="6" width="17.7109375" style="97" customWidth="1"/>
    <col min="7" max="7" width="15.28125" style="97" customWidth="1"/>
    <col min="8" max="8" width="13.7109375" style="97" customWidth="1"/>
    <col min="9" max="16384" width="9.140625" style="97" customWidth="1"/>
  </cols>
  <sheetData>
    <row r="2" spans="1:9" ht="19.5" customHeight="1">
      <c r="A2" s="400" t="s">
        <v>290</v>
      </c>
      <c r="B2" s="400"/>
      <c r="C2" s="400"/>
      <c r="D2" s="400"/>
      <c r="E2" s="400"/>
      <c r="F2" s="400"/>
      <c r="G2" s="400"/>
      <c r="H2" s="400"/>
      <c r="I2" s="145"/>
    </row>
    <row r="3" ht="10.5" customHeight="1"/>
    <row r="4" spans="1:8" ht="39.75" customHeight="1">
      <c r="A4" s="98" t="s">
        <v>0</v>
      </c>
      <c r="B4" s="99"/>
      <c r="C4" s="100"/>
      <c r="D4" s="100"/>
      <c r="E4" s="101"/>
      <c r="F4" s="102" t="s">
        <v>201</v>
      </c>
      <c r="G4" s="103">
        <v>2018</v>
      </c>
      <c r="H4" s="103" t="s">
        <v>289</v>
      </c>
    </row>
    <row r="5" spans="1:8" ht="27" customHeight="1">
      <c r="A5" s="104" t="s">
        <v>135</v>
      </c>
      <c r="B5" s="105"/>
      <c r="C5" s="106"/>
      <c r="D5" s="106"/>
      <c r="E5" s="107"/>
      <c r="F5" s="108"/>
      <c r="G5" s="320"/>
      <c r="H5" s="321"/>
    </row>
    <row r="6" spans="1:8" s="112" customFormat="1" ht="27" customHeight="1">
      <c r="A6" s="109" t="s">
        <v>189</v>
      </c>
      <c r="B6" s="110"/>
      <c r="C6" s="110"/>
      <c r="D6" s="110"/>
      <c r="E6" s="111"/>
      <c r="F6" s="140" t="s">
        <v>162</v>
      </c>
      <c r="G6" s="117">
        <v>14915</v>
      </c>
      <c r="H6" s="117">
        <v>14914.5</v>
      </c>
    </row>
    <row r="7" spans="1:8" s="112" customFormat="1" ht="27" customHeight="1">
      <c r="A7" s="109" t="s">
        <v>190</v>
      </c>
      <c r="B7" s="110"/>
      <c r="C7" s="110"/>
      <c r="D7" s="110"/>
      <c r="E7" s="111"/>
      <c r="F7" s="140" t="s">
        <v>162</v>
      </c>
      <c r="G7" s="117">
        <v>13953</v>
      </c>
      <c r="H7" s="117">
        <v>13953</v>
      </c>
    </row>
    <row r="8" spans="1:8" s="112" customFormat="1" ht="27" customHeight="1">
      <c r="A8" s="109" t="s">
        <v>192</v>
      </c>
      <c r="B8" s="110"/>
      <c r="C8" s="110"/>
      <c r="D8" s="110"/>
      <c r="E8" s="111"/>
      <c r="F8" s="140" t="s">
        <v>191</v>
      </c>
      <c r="G8" s="119">
        <v>5613.2</v>
      </c>
      <c r="H8" s="119">
        <v>5777.044</v>
      </c>
    </row>
    <row r="9" spans="1:8" s="112" customFormat="1" ht="27" customHeight="1">
      <c r="A9" s="109" t="s">
        <v>193</v>
      </c>
      <c r="B9" s="110"/>
      <c r="C9" s="110"/>
      <c r="D9" s="110"/>
      <c r="E9" s="111"/>
      <c r="F9" s="140" t="s">
        <v>136</v>
      </c>
      <c r="G9" s="119">
        <v>4190.46</v>
      </c>
      <c r="H9" s="119">
        <v>4264.1968</v>
      </c>
    </row>
    <row r="10" spans="1:8" s="112" customFormat="1" ht="27" customHeight="1">
      <c r="A10" s="109" t="s">
        <v>174</v>
      </c>
      <c r="B10" s="110"/>
      <c r="C10" s="110"/>
      <c r="D10" s="110"/>
      <c r="E10" s="111"/>
      <c r="F10" s="136" t="s">
        <v>48</v>
      </c>
      <c r="G10" s="129">
        <v>3.31</v>
      </c>
      <c r="H10" s="129">
        <v>3.37</v>
      </c>
    </row>
    <row r="11" spans="1:8" s="112" customFormat="1" ht="27" customHeight="1">
      <c r="A11" s="109" t="s">
        <v>175</v>
      </c>
      <c r="B11" s="110"/>
      <c r="C11" s="110"/>
      <c r="D11" s="110"/>
      <c r="E11" s="111"/>
      <c r="F11" s="140" t="s">
        <v>45</v>
      </c>
      <c r="G11" s="119">
        <v>3131.640908356985</v>
      </c>
      <c r="H11" s="119">
        <v>3236.6</v>
      </c>
    </row>
    <row r="12" spans="1:8" s="112" customFormat="1" ht="27" customHeight="1">
      <c r="A12" s="109" t="s">
        <v>176</v>
      </c>
      <c r="B12" s="110"/>
      <c r="C12" s="110"/>
      <c r="D12" s="110"/>
      <c r="E12" s="111"/>
      <c r="F12" s="140" t="s">
        <v>1</v>
      </c>
      <c r="G12" s="119">
        <v>20.711536135133656</v>
      </c>
      <c r="H12" s="119">
        <v>21.7</v>
      </c>
    </row>
    <row r="13" spans="1:8" s="112" customFormat="1" ht="27" customHeight="1">
      <c r="A13" s="109" t="s">
        <v>177</v>
      </c>
      <c r="B13" s="110"/>
      <c r="C13" s="110"/>
      <c r="D13" s="110"/>
      <c r="E13" s="111"/>
      <c r="F13" s="140" t="s">
        <v>76</v>
      </c>
      <c r="G13" s="119">
        <v>1586.3</v>
      </c>
      <c r="H13" s="119">
        <v>1626.7</v>
      </c>
    </row>
    <row r="14" spans="1:8" s="112" customFormat="1" ht="27" customHeight="1">
      <c r="A14" s="109" t="s">
        <v>178</v>
      </c>
      <c r="B14" s="110"/>
      <c r="C14" s="110"/>
      <c r="D14" s="110"/>
      <c r="E14" s="111"/>
      <c r="F14" s="140" t="s">
        <v>1</v>
      </c>
      <c r="G14" s="119">
        <v>12.9</v>
      </c>
      <c r="H14" s="119">
        <v>12.6</v>
      </c>
    </row>
    <row r="15" spans="1:8" s="112" customFormat="1" ht="27" customHeight="1">
      <c r="A15" s="109" t="s">
        <v>179</v>
      </c>
      <c r="B15" s="110"/>
      <c r="C15" s="110"/>
      <c r="D15" s="110"/>
      <c r="E15" s="111"/>
      <c r="F15" s="141" t="s">
        <v>46</v>
      </c>
      <c r="G15" s="129">
        <v>1.25</v>
      </c>
      <c r="H15" s="129">
        <v>1.29</v>
      </c>
    </row>
    <row r="16" spans="1:8" s="112" customFormat="1" ht="27" customHeight="1">
      <c r="A16" s="109" t="s">
        <v>180</v>
      </c>
      <c r="B16" s="110"/>
      <c r="C16" s="110"/>
      <c r="D16" s="110"/>
      <c r="E16" s="111"/>
      <c r="F16" s="141" t="s">
        <v>46</v>
      </c>
      <c r="G16" s="129">
        <v>0.78</v>
      </c>
      <c r="H16" s="129">
        <v>0.82</v>
      </c>
    </row>
    <row r="17" spans="1:8" s="112" customFormat="1" ht="73.5" customHeight="1">
      <c r="A17" s="394" t="s">
        <v>351</v>
      </c>
      <c r="B17" s="395"/>
      <c r="C17" s="395"/>
      <c r="D17" s="395"/>
      <c r="E17" s="396"/>
      <c r="F17" s="136" t="s">
        <v>166</v>
      </c>
      <c r="G17" s="318">
        <v>0.44</v>
      </c>
      <c r="H17" s="318">
        <v>0.44</v>
      </c>
    </row>
    <row r="18" spans="1:8" s="112" customFormat="1" ht="27" customHeight="1">
      <c r="A18" s="113" t="s">
        <v>137</v>
      </c>
      <c r="B18" s="114"/>
      <c r="C18" s="114"/>
      <c r="D18" s="114"/>
      <c r="E18" s="115"/>
      <c r="F18" s="116"/>
      <c r="G18" s="322"/>
      <c r="H18" s="322"/>
    </row>
    <row r="19" spans="1:8" s="112" customFormat="1" ht="27" customHeight="1">
      <c r="A19" s="397" t="s">
        <v>181</v>
      </c>
      <c r="B19" s="398"/>
      <c r="C19" s="398"/>
      <c r="D19" s="398"/>
      <c r="E19" s="399"/>
      <c r="F19" s="142" t="s">
        <v>44</v>
      </c>
      <c r="G19" s="80">
        <v>47048</v>
      </c>
      <c r="H19" s="80">
        <v>47031</v>
      </c>
    </row>
    <row r="20" spans="1:8" s="112" customFormat="1" ht="27" customHeight="1">
      <c r="A20" s="138" t="s">
        <v>182</v>
      </c>
      <c r="B20" s="127"/>
      <c r="C20" s="127"/>
      <c r="D20" s="127"/>
      <c r="E20" s="128"/>
      <c r="F20" s="142" t="s">
        <v>1</v>
      </c>
      <c r="G20" s="81">
        <v>25.2</v>
      </c>
      <c r="H20" s="81">
        <v>25.2</v>
      </c>
    </row>
    <row r="21" spans="1:8" s="112" customFormat="1" ht="27" customHeight="1">
      <c r="A21" s="109" t="s">
        <v>183</v>
      </c>
      <c r="B21" s="110"/>
      <c r="C21" s="110"/>
      <c r="D21" s="110"/>
      <c r="E21" s="111"/>
      <c r="F21" s="140" t="s">
        <v>48</v>
      </c>
      <c r="G21" s="299" t="s">
        <v>348</v>
      </c>
      <c r="H21" s="117">
        <v>31663</v>
      </c>
    </row>
    <row r="22" spans="1:8" s="112" customFormat="1" ht="27" customHeight="1">
      <c r="A22" s="109" t="s">
        <v>184</v>
      </c>
      <c r="B22" s="118"/>
      <c r="C22" s="110"/>
      <c r="D22" s="110"/>
      <c r="E22" s="111"/>
      <c r="F22" s="140" t="s">
        <v>44</v>
      </c>
      <c r="G22" s="299" t="s">
        <v>349</v>
      </c>
      <c r="H22" s="117">
        <v>15640</v>
      </c>
    </row>
    <row r="23" spans="1:10" s="112" customFormat="1" ht="27" customHeight="1">
      <c r="A23" s="109" t="s">
        <v>185</v>
      </c>
      <c r="B23" s="110"/>
      <c r="C23" s="110"/>
      <c r="D23" s="110"/>
      <c r="E23" s="111"/>
      <c r="F23" s="140" t="s">
        <v>47</v>
      </c>
      <c r="G23" s="117">
        <v>2816</v>
      </c>
      <c r="H23" s="117">
        <v>2130</v>
      </c>
      <c r="J23" s="316"/>
    </row>
    <row r="24" spans="1:8" s="112" customFormat="1" ht="27" customHeight="1">
      <c r="A24" s="109" t="s">
        <v>186</v>
      </c>
      <c r="B24" s="110"/>
      <c r="C24" s="110"/>
      <c r="D24" s="110"/>
      <c r="E24" s="111"/>
      <c r="F24" s="140" t="s">
        <v>161</v>
      </c>
      <c r="G24" s="119">
        <v>28.2</v>
      </c>
      <c r="H24" s="119">
        <v>28.2</v>
      </c>
    </row>
    <row r="25" spans="1:8" s="112" customFormat="1" ht="27" customHeight="1">
      <c r="A25" s="109" t="s">
        <v>187</v>
      </c>
      <c r="B25" s="110"/>
      <c r="C25" s="110"/>
      <c r="D25" s="110"/>
      <c r="E25" s="111"/>
      <c r="F25" s="140" t="s">
        <v>161</v>
      </c>
      <c r="G25" s="119">
        <v>20.7</v>
      </c>
      <c r="H25" s="119">
        <v>20.8</v>
      </c>
    </row>
    <row r="26" spans="1:8" s="112" customFormat="1" ht="27" customHeight="1">
      <c r="A26" s="109" t="s">
        <v>273</v>
      </c>
      <c r="B26" s="110"/>
      <c r="C26" s="110"/>
      <c r="D26" s="110"/>
      <c r="E26" s="111"/>
      <c r="F26" s="140" t="s">
        <v>161</v>
      </c>
      <c r="G26" s="119">
        <v>24.4</v>
      </c>
      <c r="H26" s="119">
        <v>24.5</v>
      </c>
    </row>
    <row r="27" spans="1:8" s="112" customFormat="1" ht="27" customHeight="1">
      <c r="A27" s="109" t="s">
        <v>274</v>
      </c>
      <c r="B27" s="110"/>
      <c r="C27" s="110"/>
      <c r="D27" s="110"/>
      <c r="E27" s="111"/>
      <c r="F27" s="140" t="s">
        <v>77</v>
      </c>
      <c r="G27" s="117">
        <v>578</v>
      </c>
      <c r="H27" s="117">
        <v>595</v>
      </c>
    </row>
    <row r="28" spans="1:12" s="112" customFormat="1" ht="27" customHeight="1">
      <c r="A28" s="109" t="s">
        <v>275</v>
      </c>
      <c r="B28" s="110"/>
      <c r="C28" s="110"/>
      <c r="D28" s="110"/>
      <c r="E28" s="111"/>
      <c r="F28" s="143" t="s">
        <v>53</v>
      </c>
      <c r="G28" s="117">
        <v>180</v>
      </c>
      <c r="H28" s="117">
        <v>181</v>
      </c>
      <c r="L28" s="146"/>
    </row>
    <row r="29" spans="1:8" s="112" customFormat="1" ht="27" customHeight="1">
      <c r="A29" s="109" t="s">
        <v>276</v>
      </c>
      <c r="B29" s="110"/>
      <c r="C29" s="110"/>
      <c r="D29" s="110"/>
      <c r="E29" s="111"/>
      <c r="F29" s="140" t="s">
        <v>51</v>
      </c>
      <c r="G29" s="129">
        <v>1.22</v>
      </c>
      <c r="H29" s="129">
        <v>1.2</v>
      </c>
    </row>
    <row r="30" spans="1:8" s="112" customFormat="1" ht="10.5" customHeight="1">
      <c r="A30" s="130"/>
      <c r="B30" s="120"/>
      <c r="C30" s="120"/>
      <c r="D30" s="120"/>
      <c r="E30" s="121"/>
      <c r="F30" s="144"/>
      <c r="G30" s="319"/>
      <c r="H30" s="319"/>
    </row>
    <row r="31" spans="1:4" s="112" customFormat="1" ht="26.25" customHeight="1">
      <c r="A31" s="137" t="s">
        <v>308</v>
      </c>
      <c r="D31" s="137"/>
    </row>
    <row r="32" spans="1:8" s="112" customFormat="1" ht="18.75" customHeight="1">
      <c r="A32" s="133"/>
      <c r="B32" s="110"/>
      <c r="C32" s="110"/>
      <c r="D32" s="110"/>
      <c r="E32" s="110"/>
      <c r="F32" s="122"/>
      <c r="G32" s="123"/>
      <c r="H32" s="123"/>
    </row>
    <row r="33" spans="2:5" s="112" customFormat="1" ht="23.25" customHeight="1">
      <c r="B33" s="124"/>
      <c r="C33" s="124"/>
      <c r="D33" s="124"/>
      <c r="E33" s="124"/>
    </row>
    <row r="34" spans="3:6" ht="18" customHeight="1">
      <c r="C34" s="125"/>
      <c r="F34" s="126"/>
    </row>
    <row r="35" spans="3:6" ht="16.5" customHeight="1">
      <c r="C35" s="125"/>
      <c r="E35" s="126"/>
      <c r="F35" s="126"/>
    </row>
  </sheetData>
  <sheetProtection/>
  <mergeCells count="3">
    <mergeCell ref="A17:E17"/>
    <mergeCell ref="A19:E19"/>
    <mergeCell ref="A2:H2"/>
  </mergeCells>
  <printOptions/>
  <pageMargins left="0.75" right="0.26" top="0.6" bottom="0.25" header="0.21" footer="0.31496063"/>
  <pageSetup horizontalDpi="600" verticalDpi="600" orientation="portrait" paperSize="9" scale="90" r:id="rId1"/>
  <headerFooter>
    <oddHeader>&amp;C&amp;"Times New Roman,Regular"&amp;12 10&amp;"-,Regular"&amp;11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1.421875" style="1" customWidth="1"/>
    <col min="2" max="2" width="10.8515625" style="6" customWidth="1"/>
    <col min="3" max="3" width="21.140625" style="6" customWidth="1"/>
    <col min="4" max="4" width="20.57421875" style="6" customWidth="1"/>
    <col min="5" max="16384" width="9.140625" style="1" customWidth="1"/>
  </cols>
  <sheetData>
    <row r="1" ht="9" customHeight="1"/>
    <row r="2" spans="1:4" ht="37.5" customHeight="1">
      <c r="A2" s="610" t="s">
        <v>306</v>
      </c>
      <c r="B2" s="610"/>
      <c r="C2" s="610"/>
      <c r="D2" s="610"/>
    </row>
    <row r="3" spans="1:4" ht="6.75" customHeight="1">
      <c r="A3" s="41"/>
      <c r="B3" s="41"/>
      <c r="C3" s="41"/>
      <c r="D3" s="41"/>
    </row>
    <row r="4" spans="1:4" ht="24" customHeight="1">
      <c r="A4" s="614" t="s">
        <v>31</v>
      </c>
      <c r="B4" s="615"/>
      <c r="C4" s="612" t="s">
        <v>43</v>
      </c>
      <c r="D4" s="613"/>
    </row>
    <row r="5" spans="1:4" ht="30" customHeight="1">
      <c r="A5" s="616"/>
      <c r="B5" s="617"/>
      <c r="C5" s="8">
        <v>2018</v>
      </c>
      <c r="D5" s="8">
        <v>2019</v>
      </c>
    </row>
    <row r="6" spans="1:4" ht="26.25" customHeight="1">
      <c r="A6" s="147" t="s">
        <v>32</v>
      </c>
      <c r="B6" s="148"/>
      <c r="C6" s="378">
        <v>10</v>
      </c>
      <c r="D6" s="378">
        <v>8</v>
      </c>
    </row>
    <row r="7" spans="1:4" ht="26.25" customHeight="1">
      <c r="A7" s="52" t="s">
        <v>34</v>
      </c>
      <c r="B7" s="149"/>
      <c r="C7" s="378" t="s">
        <v>309</v>
      </c>
      <c r="D7" s="378">
        <v>2</v>
      </c>
    </row>
    <row r="8" spans="1:4" ht="26.25" customHeight="1">
      <c r="A8" s="52" t="s">
        <v>130</v>
      </c>
      <c r="B8" s="149"/>
      <c r="C8" s="378">
        <v>17</v>
      </c>
      <c r="D8" s="378">
        <v>12</v>
      </c>
    </row>
    <row r="9" spans="1:4" ht="48.75" customHeight="1">
      <c r="A9" s="618" t="s">
        <v>194</v>
      </c>
      <c r="B9" s="619"/>
      <c r="C9" s="378">
        <v>8</v>
      </c>
      <c r="D9" s="378">
        <v>7</v>
      </c>
    </row>
    <row r="10" spans="1:4" ht="26.25" customHeight="1">
      <c r="A10" s="52" t="s">
        <v>200</v>
      </c>
      <c r="B10" s="149"/>
      <c r="C10" s="378">
        <v>2</v>
      </c>
      <c r="D10" s="378" t="s">
        <v>309</v>
      </c>
    </row>
    <row r="11" spans="1:4" ht="26.25" customHeight="1">
      <c r="A11" s="52" t="s">
        <v>335</v>
      </c>
      <c r="B11" s="149"/>
      <c r="C11" s="378" t="s">
        <v>309</v>
      </c>
      <c r="D11" s="378">
        <v>1</v>
      </c>
    </row>
    <row r="12" spans="1:4" ht="26.25" customHeight="1">
      <c r="A12" s="52" t="s">
        <v>87</v>
      </c>
      <c r="B12" s="150"/>
      <c r="C12" s="378">
        <v>2</v>
      </c>
      <c r="D12" s="378" t="s">
        <v>309</v>
      </c>
    </row>
    <row r="13" spans="1:4" ht="26.25" customHeight="1">
      <c r="A13" s="52" t="s">
        <v>219</v>
      </c>
      <c r="B13" s="150"/>
      <c r="C13" s="378">
        <v>2</v>
      </c>
      <c r="D13" s="378" t="s">
        <v>309</v>
      </c>
    </row>
    <row r="14" spans="1:4" ht="26.25" customHeight="1">
      <c r="A14" s="36" t="s">
        <v>287</v>
      </c>
      <c r="B14" s="4"/>
      <c r="C14" s="379">
        <v>8</v>
      </c>
      <c r="D14" s="379">
        <v>4</v>
      </c>
    </row>
    <row r="15" spans="1:4" ht="8.25" customHeight="1">
      <c r="A15" s="21"/>
      <c r="B15" s="22"/>
      <c r="C15" s="380"/>
      <c r="D15" s="380"/>
    </row>
    <row r="16" spans="1:4" ht="32.25" customHeight="1">
      <c r="A16" s="19" t="s">
        <v>4</v>
      </c>
      <c r="B16" s="3"/>
      <c r="C16" s="381">
        <v>49</v>
      </c>
      <c r="D16" s="381">
        <v>34</v>
      </c>
    </row>
    <row r="17" spans="1:4" ht="30.75" customHeight="1">
      <c r="A17" s="609" t="s">
        <v>314</v>
      </c>
      <c r="B17" s="609"/>
      <c r="C17" s="609"/>
      <c r="D17" s="609"/>
    </row>
    <row r="18" ht="9.75" customHeight="1">
      <c r="A18" s="5"/>
    </row>
    <row r="19" spans="1:4" ht="39.75" customHeight="1">
      <c r="A19" s="610" t="s">
        <v>307</v>
      </c>
      <c r="B19" s="610"/>
      <c r="C19" s="610"/>
      <c r="D19" s="610"/>
    </row>
    <row r="20" ht="12" customHeight="1">
      <c r="A20" s="2"/>
    </row>
    <row r="21" spans="1:4" ht="30" customHeight="1">
      <c r="A21" s="614" t="s">
        <v>31</v>
      </c>
      <c r="B21" s="615"/>
      <c r="C21" s="612" t="s">
        <v>88</v>
      </c>
      <c r="D21" s="613"/>
    </row>
    <row r="22" spans="1:4" ht="30" customHeight="1">
      <c r="A22" s="616"/>
      <c r="B22" s="617"/>
      <c r="C22" s="8">
        <v>2018</v>
      </c>
      <c r="D22" s="8">
        <v>2019</v>
      </c>
    </row>
    <row r="23" spans="1:4" ht="26.25" customHeight="1">
      <c r="A23" s="35" t="s">
        <v>32</v>
      </c>
      <c r="B23" s="20"/>
      <c r="C23" s="378">
        <v>1</v>
      </c>
      <c r="D23" s="378">
        <v>1</v>
      </c>
    </row>
    <row r="24" spans="1:4" ht="26.25" customHeight="1">
      <c r="A24" s="36" t="s">
        <v>33</v>
      </c>
      <c r="B24" s="4"/>
      <c r="C24" s="379">
        <v>11</v>
      </c>
      <c r="D24" s="379">
        <v>13</v>
      </c>
    </row>
    <row r="25" spans="1:4" ht="26.25" customHeight="1">
      <c r="A25" s="36" t="s">
        <v>34</v>
      </c>
      <c r="B25" s="4"/>
      <c r="C25" s="378">
        <v>10</v>
      </c>
      <c r="D25" s="378">
        <v>13</v>
      </c>
    </row>
    <row r="26" spans="1:4" ht="26.25" customHeight="1">
      <c r="A26" s="36" t="s">
        <v>214</v>
      </c>
      <c r="B26" s="4"/>
      <c r="C26" s="378">
        <v>2</v>
      </c>
      <c r="D26" s="378">
        <v>3</v>
      </c>
    </row>
    <row r="27" spans="1:4" ht="33.75" customHeight="1">
      <c r="A27" s="620" t="s">
        <v>194</v>
      </c>
      <c r="B27" s="621"/>
      <c r="C27" s="378">
        <v>2</v>
      </c>
      <c r="D27" s="378">
        <v>3</v>
      </c>
    </row>
    <row r="28" spans="1:4" ht="26.25" customHeight="1">
      <c r="A28" s="36" t="s">
        <v>287</v>
      </c>
      <c r="B28" s="4"/>
      <c r="C28" s="378">
        <v>6</v>
      </c>
      <c r="D28" s="378">
        <v>3</v>
      </c>
    </row>
    <row r="29" spans="1:4" ht="8.25" customHeight="1">
      <c r="A29" s="21"/>
      <c r="B29" s="22"/>
      <c r="C29" s="380"/>
      <c r="D29" s="380"/>
    </row>
    <row r="30" spans="1:4" ht="30" customHeight="1">
      <c r="A30" s="19" t="s">
        <v>4</v>
      </c>
      <c r="B30" s="3"/>
      <c r="C30" s="381">
        <v>32</v>
      </c>
      <c r="D30" s="381">
        <v>36</v>
      </c>
    </row>
    <row r="31" spans="1:4" ht="39" customHeight="1">
      <c r="A31" s="611" t="s">
        <v>316</v>
      </c>
      <c r="B31" s="611"/>
      <c r="C31" s="611"/>
      <c r="D31" s="611"/>
    </row>
  </sheetData>
  <sheetProtection/>
  <mergeCells count="10">
    <mergeCell ref="A17:D17"/>
    <mergeCell ref="A2:D2"/>
    <mergeCell ref="A19:D19"/>
    <mergeCell ref="A31:D31"/>
    <mergeCell ref="C21:D21"/>
    <mergeCell ref="C4:D4"/>
    <mergeCell ref="A4:B5"/>
    <mergeCell ref="A21:B22"/>
    <mergeCell ref="A9:B9"/>
    <mergeCell ref="A27:B27"/>
  </mergeCells>
  <printOptions horizontalCentered="1"/>
  <pageMargins left="0.59" right="0.5" top="0.5" bottom="0.25" header="0.25" footer="0.261811024"/>
  <pageSetup horizontalDpi="600" verticalDpi="600" orientation="portrait" paperSize="9" scale="95" r:id="rId1"/>
  <headerFooter alignWithMargins="0">
    <oddHeader>&amp;C&amp;"Times New Roman,Regular"&amp;16 &amp;14 &amp;12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54"/>
  <sheetViews>
    <sheetView zoomScale="90" zoomScaleNormal="90" zoomScalePageLayoutView="0" workbookViewId="0" topLeftCell="A10">
      <selection activeCell="D32" sqref="D32:E32"/>
    </sheetView>
  </sheetViews>
  <sheetFormatPr defaultColWidth="9.140625" defaultRowHeight="12.75"/>
  <cols>
    <col min="1" max="1" width="35.421875" style="9" customWidth="1"/>
    <col min="2" max="2" width="9.8515625" style="9" customWidth="1"/>
    <col min="3" max="3" width="9.57421875" style="9" customWidth="1"/>
    <col min="4" max="4" width="10.7109375" style="9" customWidth="1"/>
    <col min="5" max="7" width="9.421875" style="9" customWidth="1"/>
    <col min="8" max="8" width="12.7109375" style="9" hidden="1" customWidth="1"/>
    <col min="9" max="9" width="0" style="9" hidden="1" customWidth="1"/>
    <col min="10" max="10" width="9.421875" style="9" hidden="1" customWidth="1"/>
    <col min="11" max="16384" width="9.140625" style="9" customWidth="1"/>
  </cols>
  <sheetData>
    <row r="2" spans="1:11" s="10" customFormat="1" ht="15.75">
      <c r="A2" s="407" t="s">
        <v>195</v>
      </c>
      <c r="B2" s="407"/>
      <c r="C2" s="407"/>
      <c r="D2" s="407"/>
      <c r="E2" s="407"/>
      <c r="F2" s="407"/>
      <c r="G2" s="407"/>
      <c r="K2" s="145"/>
    </row>
    <row r="3" ht="9" customHeight="1"/>
    <row r="4" spans="1:8" s="10" customFormat="1" ht="15.75" customHeight="1">
      <c r="A4" s="40" t="s">
        <v>196</v>
      </c>
      <c r="B4" s="404">
        <v>1995</v>
      </c>
      <c r="C4" s="401"/>
      <c r="D4" s="401" t="s">
        <v>69</v>
      </c>
      <c r="E4" s="401"/>
      <c r="F4" s="401" t="s">
        <v>55</v>
      </c>
      <c r="G4" s="401"/>
      <c r="H4" s="10">
        <v>2010</v>
      </c>
    </row>
    <row r="5" spans="1:9" s="10" customFormat="1" ht="14.25" customHeight="1">
      <c r="A5" s="23"/>
      <c r="B5" s="24" t="s">
        <v>3</v>
      </c>
      <c r="C5" s="24" t="s">
        <v>1</v>
      </c>
      <c r="D5" s="24" t="s">
        <v>3</v>
      </c>
      <c r="E5" s="24" t="s">
        <v>1</v>
      </c>
      <c r="F5" s="24" t="s">
        <v>3</v>
      </c>
      <c r="G5" s="24" t="s">
        <v>1</v>
      </c>
      <c r="H5" s="24" t="s">
        <v>3</v>
      </c>
      <c r="I5" s="24" t="s">
        <v>1</v>
      </c>
    </row>
    <row r="6" spans="1:10" ht="19.5" customHeight="1">
      <c r="A6" s="62" t="s">
        <v>70</v>
      </c>
      <c r="B6" s="326">
        <v>76840</v>
      </c>
      <c r="C6" s="324">
        <v>41.2</v>
      </c>
      <c r="D6" s="326">
        <v>72000</v>
      </c>
      <c r="E6" s="328">
        <v>38.6</v>
      </c>
      <c r="F6" s="329">
        <v>-4840</v>
      </c>
      <c r="G6" s="324">
        <v>-6.3</v>
      </c>
      <c r="H6" s="39">
        <v>59724</v>
      </c>
      <c r="I6" s="34">
        <f>(H6/$H$14)*100</f>
        <v>33.06903501583575</v>
      </c>
      <c r="J6" s="38">
        <f>H6-D6</f>
        <v>-12276</v>
      </c>
    </row>
    <row r="7" spans="1:10" ht="19.5" customHeight="1">
      <c r="A7" s="62" t="s">
        <v>71</v>
      </c>
      <c r="B7" s="326">
        <v>3660</v>
      </c>
      <c r="C7" s="325">
        <v>2</v>
      </c>
      <c r="D7" s="326">
        <v>674</v>
      </c>
      <c r="E7" s="328">
        <v>0.4</v>
      </c>
      <c r="F7" s="329">
        <v>-2986</v>
      </c>
      <c r="G7" s="324">
        <v>-81.6</v>
      </c>
      <c r="H7" s="39">
        <v>684</v>
      </c>
      <c r="I7" s="34">
        <f aca="true" t="shared" si="0" ref="I7:I14">(H7/$H$14)*100</f>
        <v>0.3787291532856415</v>
      </c>
      <c r="J7" s="38">
        <f>H7-D7</f>
        <v>10</v>
      </c>
    </row>
    <row r="8" spans="1:10" ht="19.5" customHeight="1">
      <c r="A8" s="62" t="s">
        <v>49</v>
      </c>
      <c r="B8" s="326">
        <v>6000</v>
      </c>
      <c r="C8" s="324">
        <v>3.2</v>
      </c>
      <c r="D8" s="326">
        <v>8000</v>
      </c>
      <c r="E8" s="328">
        <v>4.3</v>
      </c>
      <c r="F8" s="323">
        <v>2000</v>
      </c>
      <c r="G8" s="324">
        <v>33.3</v>
      </c>
      <c r="H8" s="39">
        <v>47000</v>
      </c>
      <c r="I8" s="34">
        <f t="shared" si="0"/>
        <v>26.02378684857478</v>
      </c>
      <c r="J8" s="38">
        <f>H8-D9</f>
        <v>-200</v>
      </c>
    </row>
    <row r="9" spans="1:10" ht="19.5" customHeight="1">
      <c r="A9" s="62" t="s">
        <v>56</v>
      </c>
      <c r="B9" s="326">
        <v>57000</v>
      </c>
      <c r="C9" s="324">
        <v>30.6</v>
      </c>
      <c r="D9" s="326">
        <v>47200</v>
      </c>
      <c r="E9" s="328">
        <v>25.3</v>
      </c>
      <c r="F9" s="329">
        <v>-9800</v>
      </c>
      <c r="G9" s="324">
        <v>-17.2</v>
      </c>
      <c r="H9" s="37">
        <v>17010</v>
      </c>
      <c r="I9" s="34">
        <f t="shared" si="0"/>
        <v>9.41839604881398</v>
      </c>
      <c r="J9" s="38">
        <f>H9-D8</f>
        <v>9010</v>
      </c>
    </row>
    <row r="10" spans="1:10" ht="19.5" customHeight="1">
      <c r="A10" s="62" t="s">
        <v>57</v>
      </c>
      <c r="B10" s="326">
        <v>4000</v>
      </c>
      <c r="C10" s="324">
        <v>2.1</v>
      </c>
      <c r="D10" s="326">
        <v>4500</v>
      </c>
      <c r="E10" s="328">
        <v>2.4</v>
      </c>
      <c r="F10" s="323">
        <v>500</v>
      </c>
      <c r="G10" s="324">
        <v>12.5</v>
      </c>
      <c r="H10" s="37">
        <v>7879</v>
      </c>
      <c r="I10" s="34">
        <f t="shared" si="0"/>
        <v>4.3625833314876745</v>
      </c>
      <c r="J10" s="38">
        <f>H10-D10</f>
        <v>3379</v>
      </c>
    </row>
    <row r="11" spans="1:10" ht="19.5" customHeight="1">
      <c r="A11" s="62" t="s">
        <v>58</v>
      </c>
      <c r="B11" s="326">
        <v>2600</v>
      </c>
      <c r="C11" s="324">
        <v>1.4</v>
      </c>
      <c r="D11" s="326">
        <v>2900</v>
      </c>
      <c r="E11" s="328">
        <v>1.6</v>
      </c>
      <c r="F11" s="323">
        <v>300</v>
      </c>
      <c r="G11" s="324">
        <v>11.5</v>
      </c>
      <c r="H11" s="37">
        <v>2719</v>
      </c>
      <c r="I11" s="34">
        <f t="shared" si="0"/>
        <v>1.5055037540696772</v>
      </c>
      <c r="J11" s="38">
        <f>H11-D11</f>
        <v>-181</v>
      </c>
    </row>
    <row r="12" spans="1:10" ht="19.5" customHeight="1">
      <c r="A12" s="62" t="s">
        <v>50</v>
      </c>
      <c r="B12" s="326">
        <v>36400</v>
      </c>
      <c r="C12" s="324">
        <v>19.5</v>
      </c>
      <c r="D12" s="326">
        <v>46500</v>
      </c>
      <c r="E12" s="328">
        <v>24.9</v>
      </c>
      <c r="F12" s="323">
        <v>10100</v>
      </c>
      <c r="G12" s="324">
        <v>27.7</v>
      </c>
      <c r="H12" s="39">
        <f>31570+12300</f>
        <v>43870</v>
      </c>
      <c r="I12" s="34">
        <f t="shared" si="0"/>
        <v>24.290713383978208</v>
      </c>
      <c r="J12" s="38">
        <f>H12-D12</f>
        <v>-2630</v>
      </c>
    </row>
    <row r="13" spans="1:10" ht="19.5" customHeight="1">
      <c r="A13" s="62" t="s">
        <v>73</v>
      </c>
      <c r="B13" s="326" t="s">
        <v>224</v>
      </c>
      <c r="C13" s="327" t="s">
        <v>224</v>
      </c>
      <c r="D13" s="326">
        <v>4726</v>
      </c>
      <c r="E13" s="328">
        <v>2.5</v>
      </c>
      <c r="F13" s="330" t="s">
        <v>224</v>
      </c>
      <c r="G13" s="330" t="s">
        <v>224</v>
      </c>
      <c r="H13" s="37">
        <f>1468+250</f>
        <v>1718</v>
      </c>
      <c r="I13" s="34">
        <f t="shared" si="0"/>
        <v>0.9512524639542868</v>
      </c>
      <c r="J13" s="38">
        <f>H13-D13</f>
        <v>-3008</v>
      </c>
    </row>
    <row r="14" spans="1:9" ht="22.5" customHeight="1">
      <c r="A14" s="24" t="s">
        <v>4</v>
      </c>
      <c r="B14" s="331">
        <v>186500</v>
      </c>
      <c r="C14" s="332">
        <v>100</v>
      </c>
      <c r="D14" s="331">
        <v>186500</v>
      </c>
      <c r="E14" s="332">
        <v>100</v>
      </c>
      <c r="F14" s="333">
        <v>0</v>
      </c>
      <c r="G14" s="333">
        <v>0</v>
      </c>
      <c r="H14" s="37">
        <f>SUM(H6:H13)</f>
        <v>180604</v>
      </c>
      <c r="I14" s="34">
        <f t="shared" si="0"/>
        <v>100</v>
      </c>
    </row>
    <row r="15" ht="6" customHeight="1"/>
    <row r="16" spans="1:7" ht="26.25" customHeight="1">
      <c r="A16" s="405" t="s">
        <v>212</v>
      </c>
      <c r="B16" s="405"/>
      <c r="C16" s="405"/>
      <c r="D16" s="405"/>
      <c r="E16" s="405"/>
      <c r="F16" s="405"/>
      <c r="G16" s="405"/>
    </row>
    <row r="17" spans="1:2" ht="16.5" customHeight="1">
      <c r="A17" s="67" t="s">
        <v>131</v>
      </c>
      <c r="B17" s="16"/>
    </row>
    <row r="18" spans="1:2" ht="16.5" customHeight="1">
      <c r="A18" s="67"/>
      <c r="B18" s="16"/>
    </row>
    <row r="19" spans="1:12" ht="15.75">
      <c r="A19" s="407" t="s">
        <v>291</v>
      </c>
      <c r="B19" s="407"/>
      <c r="C19" s="407"/>
      <c r="D19" s="407"/>
      <c r="E19" s="407"/>
      <c r="F19" s="407"/>
      <c r="G19" s="407"/>
      <c r="H19" s="11"/>
      <c r="I19" s="12"/>
      <c r="L19" s="12"/>
    </row>
    <row r="20" spans="1:12" ht="13.5" customHeight="1">
      <c r="A20" s="31"/>
      <c r="B20" s="32"/>
      <c r="C20" s="32"/>
      <c r="D20" s="32"/>
      <c r="E20" s="32"/>
      <c r="F20" s="402" t="s">
        <v>3</v>
      </c>
      <c r="G20" s="402"/>
      <c r="I20" s="13"/>
      <c r="L20" s="13"/>
    </row>
    <row r="21" spans="1:7" ht="20.25" customHeight="1">
      <c r="A21" s="61" t="s">
        <v>60</v>
      </c>
      <c r="B21" s="33"/>
      <c r="C21" s="33"/>
      <c r="D21" s="403">
        <v>2018</v>
      </c>
      <c r="E21" s="404"/>
      <c r="F21" s="403">
        <v>2019</v>
      </c>
      <c r="G21" s="404"/>
    </row>
    <row r="22" spans="1:7" ht="21" customHeight="1">
      <c r="A22" s="25"/>
      <c r="B22" s="26"/>
      <c r="C22" s="26"/>
      <c r="D22" s="40" t="s">
        <v>3</v>
      </c>
      <c r="E22" s="40" t="s">
        <v>1</v>
      </c>
      <c r="F22" s="40" t="s">
        <v>3</v>
      </c>
      <c r="G22" s="40" t="s">
        <v>1</v>
      </c>
    </row>
    <row r="23" spans="1:14" ht="15.75">
      <c r="A23" s="25" t="s">
        <v>82</v>
      </c>
      <c r="B23" s="26"/>
      <c r="C23" s="26"/>
      <c r="D23" s="334">
        <v>22048</v>
      </c>
      <c r="E23" s="335">
        <v>46.86277843904098</v>
      </c>
      <c r="F23" s="334">
        <v>22031</v>
      </c>
      <c r="G23" s="335">
        <v>46.8</v>
      </c>
      <c r="H23" s="55">
        <f>G23/G46*100</f>
        <v>46.8</v>
      </c>
      <c r="I23" s="55" t="e">
        <f>H23/H46*100</f>
        <v>#DIV/0!</v>
      </c>
      <c r="J23" s="55" t="e">
        <f>I23/I46*100</f>
        <v>#DIV/0!</v>
      </c>
      <c r="K23" s="78"/>
      <c r="L23" s="15"/>
      <c r="M23" s="15"/>
      <c r="N23" s="15"/>
    </row>
    <row r="24" spans="1:14" ht="15.75">
      <c r="A24" s="27" t="s">
        <v>7</v>
      </c>
      <c r="B24" s="26"/>
      <c r="C24" s="261"/>
      <c r="D24" s="336">
        <v>11799</v>
      </c>
      <c r="E24" s="337">
        <v>25.07864308791022</v>
      </c>
      <c r="F24" s="336">
        <v>11799</v>
      </c>
      <c r="G24" s="337">
        <v>25.1</v>
      </c>
      <c r="K24" s="78"/>
      <c r="L24" s="15"/>
      <c r="M24" s="15"/>
      <c r="N24" s="15"/>
    </row>
    <row r="25" spans="1:14" ht="15.75">
      <c r="A25" s="27" t="s">
        <v>54</v>
      </c>
      <c r="B25" s="26"/>
      <c r="C25" s="261"/>
      <c r="D25" s="336">
        <v>799</v>
      </c>
      <c r="E25" s="337">
        <v>1.7046420676755654</v>
      </c>
      <c r="F25" s="336">
        <v>799</v>
      </c>
      <c r="G25" s="337">
        <v>1.7</v>
      </c>
      <c r="K25" s="78"/>
      <c r="L25" s="15"/>
      <c r="M25" s="15"/>
      <c r="N25" s="15"/>
    </row>
    <row r="26" spans="1:14" ht="15.75">
      <c r="A26" s="28" t="s">
        <v>160</v>
      </c>
      <c r="B26" s="77"/>
      <c r="C26" s="30"/>
      <c r="D26" s="338">
        <v>200</v>
      </c>
      <c r="E26" s="339">
        <v>0.42509777248767217</v>
      </c>
      <c r="F26" s="338">
        <v>200</v>
      </c>
      <c r="G26" s="339">
        <v>0.4</v>
      </c>
      <c r="K26" s="78"/>
      <c r="L26" s="15"/>
      <c r="M26" s="15"/>
      <c r="N26" s="15"/>
    </row>
    <row r="27" spans="1:14" ht="15.75">
      <c r="A27" s="28" t="s">
        <v>5</v>
      </c>
      <c r="B27" s="77"/>
      <c r="C27" s="30"/>
      <c r="D27" s="338">
        <v>599</v>
      </c>
      <c r="E27" s="339">
        <v>1.2795442951878933</v>
      </c>
      <c r="F27" s="338">
        <v>599</v>
      </c>
      <c r="G27" s="339">
        <v>1.3</v>
      </c>
      <c r="K27" s="78"/>
      <c r="L27" s="15"/>
      <c r="M27" s="15"/>
      <c r="N27" s="15"/>
    </row>
    <row r="28" spans="1:14" ht="15.75">
      <c r="A28" s="27" t="s">
        <v>65</v>
      </c>
      <c r="B28" s="29"/>
      <c r="C28" s="261"/>
      <c r="D28" s="336">
        <v>6574</v>
      </c>
      <c r="E28" s="337">
        <v>13.972963781669783</v>
      </c>
      <c r="F28" s="336">
        <v>6574</v>
      </c>
      <c r="G28" s="337">
        <v>14</v>
      </c>
      <c r="H28" s="14"/>
      <c r="K28" s="78"/>
      <c r="L28" s="300"/>
      <c r="M28" s="15"/>
      <c r="N28" s="15"/>
    </row>
    <row r="29" spans="1:14" ht="18">
      <c r="A29" s="27" t="s">
        <v>317</v>
      </c>
      <c r="B29" s="29"/>
      <c r="C29" s="261"/>
      <c r="D29" s="336">
        <v>497</v>
      </c>
      <c r="E29" s="337">
        <v>1.0563679646318653</v>
      </c>
      <c r="F29" s="336">
        <v>497</v>
      </c>
      <c r="G29" s="337">
        <v>1.1</v>
      </c>
      <c r="H29" s="14"/>
      <c r="K29" s="78"/>
      <c r="L29" s="15"/>
      <c r="M29" s="15"/>
      <c r="N29" s="15"/>
    </row>
    <row r="30" spans="1:14" ht="18">
      <c r="A30" s="408" t="s">
        <v>286</v>
      </c>
      <c r="B30" s="409"/>
      <c r="C30" s="393"/>
      <c r="D30" s="342" t="s">
        <v>350</v>
      </c>
      <c r="E30" s="337">
        <v>0.29119197415405546</v>
      </c>
      <c r="F30" s="336">
        <v>136</v>
      </c>
      <c r="G30" s="337">
        <v>0.3</v>
      </c>
      <c r="K30" s="78"/>
      <c r="L30" s="15"/>
      <c r="M30" s="15"/>
      <c r="N30" s="15"/>
    </row>
    <row r="31" spans="1:14" ht="15.75">
      <c r="A31" s="27" t="s">
        <v>171</v>
      </c>
      <c r="B31" s="26"/>
      <c r="C31" s="261"/>
      <c r="D31" s="336">
        <v>275</v>
      </c>
      <c r="E31" s="337">
        <v>0.5845094371705493</v>
      </c>
      <c r="F31" s="336">
        <v>275</v>
      </c>
      <c r="G31" s="337">
        <v>0.6</v>
      </c>
      <c r="H31" s="15"/>
      <c r="K31" s="78"/>
      <c r="L31" s="15"/>
      <c r="M31" s="15"/>
      <c r="N31" s="15"/>
    </row>
    <row r="32" spans="1:14" ht="15.75">
      <c r="A32" s="27" t="s">
        <v>221</v>
      </c>
      <c r="B32" s="26"/>
      <c r="C32" s="261"/>
      <c r="D32" s="336">
        <v>46</v>
      </c>
      <c r="E32" s="337">
        <v>0.09777248767216459</v>
      </c>
      <c r="F32" s="336">
        <v>46</v>
      </c>
      <c r="G32" s="337">
        <v>0.1</v>
      </c>
      <c r="H32" s="15"/>
      <c r="K32" s="78"/>
      <c r="L32" s="15"/>
      <c r="M32" s="15"/>
      <c r="N32" s="15"/>
    </row>
    <row r="33" spans="1:14" ht="15.75">
      <c r="A33" s="239" t="s">
        <v>222</v>
      </c>
      <c r="B33" s="26"/>
      <c r="C33" s="26"/>
      <c r="D33" s="338">
        <v>26</v>
      </c>
      <c r="E33" s="339">
        <v>0.055</v>
      </c>
      <c r="F33" s="338">
        <v>26</v>
      </c>
      <c r="G33" s="339">
        <v>0.1</v>
      </c>
      <c r="H33" s="15"/>
      <c r="K33" s="78"/>
      <c r="L33" s="15"/>
      <c r="M33" s="15"/>
      <c r="N33" s="15"/>
    </row>
    <row r="34" spans="1:14" ht="15.75">
      <c r="A34" s="239" t="s">
        <v>223</v>
      </c>
      <c r="B34" s="26"/>
      <c r="C34" s="26"/>
      <c r="D34" s="338">
        <v>20</v>
      </c>
      <c r="E34" s="339">
        <v>0.0425</v>
      </c>
      <c r="F34" s="338">
        <v>20</v>
      </c>
      <c r="G34" s="339">
        <v>0</v>
      </c>
      <c r="H34" s="15"/>
      <c r="K34" s="78"/>
      <c r="L34" s="15"/>
      <c r="M34" s="15"/>
      <c r="N34" s="15"/>
    </row>
    <row r="35" spans="1:14" ht="18">
      <c r="A35" s="27" t="s">
        <v>63</v>
      </c>
      <c r="B35" s="26"/>
      <c r="C35" s="261"/>
      <c r="D35" s="342" t="s">
        <v>324</v>
      </c>
      <c r="E35" s="337">
        <v>2.7886413875191294</v>
      </c>
      <c r="F35" s="336">
        <v>1316</v>
      </c>
      <c r="G35" s="337">
        <v>2.8</v>
      </c>
      <c r="K35" s="78"/>
      <c r="L35" s="15"/>
      <c r="M35" s="15"/>
      <c r="N35" s="15"/>
    </row>
    <row r="36" spans="1:14" ht="15.75">
      <c r="A36" s="27" t="s">
        <v>6</v>
      </c>
      <c r="B36" s="26"/>
      <c r="C36" s="261"/>
      <c r="D36" s="336">
        <v>606</v>
      </c>
      <c r="E36" s="337">
        <v>1.2880462506376467</v>
      </c>
      <c r="F36" s="336">
        <v>589</v>
      </c>
      <c r="G36" s="337">
        <v>1.3</v>
      </c>
      <c r="K36" s="78"/>
      <c r="L36" s="15"/>
      <c r="M36" s="15"/>
      <c r="N36" s="15"/>
    </row>
    <row r="37" spans="1:14" ht="15.75">
      <c r="A37" s="28" t="s">
        <v>7</v>
      </c>
      <c r="B37" s="30"/>
      <c r="C37" s="26"/>
      <c r="D37" s="338">
        <v>214</v>
      </c>
      <c r="E37" s="339">
        <v>0.4548546165618092</v>
      </c>
      <c r="F37" s="338">
        <v>214</v>
      </c>
      <c r="G37" s="339">
        <v>0.5</v>
      </c>
      <c r="K37" s="78"/>
      <c r="L37" s="15"/>
      <c r="M37" s="15"/>
      <c r="N37" s="15"/>
    </row>
    <row r="38" spans="1:14" ht="15.75">
      <c r="A38" s="28" t="s">
        <v>8</v>
      </c>
      <c r="B38" s="30"/>
      <c r="C38" s="26"/>
      <c r="D38" s="338">
        <v>230</v>
      </c>
      <c r="E38" s="339">
        <v>0.488862438360823</v>
      </c>
      <c r="F38" s="338">
        <v>230</v>
      </c>
      <c r="G38" s="339">
        <v>0.5</v>
      </c>
      <c r="K38" s="78"/>
      <c r="L38" s="15"/>
      <c r="M38" s="15"/>
      <c r="N38" s="15"/>
    </row>
    <row r="39" spans="1:14" ht="15.75">
      <c r="A39" s="28" t="s">
        <v>61</v>
      </c>
      <c r="B39" s="26"/>
      <c r="C39" s="26"/>
      <c r="D39" s="338">
        <v>162</v>
      </c>
      <c r="E39" s="339">
        <v>0.34432919571501447</v>
      </c>
      <c r="F39" s="338">
        <v>162</v>
      </c>
      <c r="G39" s="339">
        <v>0.3</v>
      </c>
      <c r="K39" s="78"/>
      <c r="L39" s="15"/>
      <c r="M39" s="15"/>
      <c r="N39" s="15"/>
    </row>
    <row r="40" spans="1:14" ht="18">
      <c r="A40" s="25" t="s">
        <v>319</v>
      </c>
      <c r="B40" s="26"/>
      <c r="C40" s="26"/>
      <c r="D40" s="334">
        <v>25000</v>
      </c>
      <c r="E40" s="335">
        <v>53.13722156095903</v>
      </c>
      <c r="F40" s="334">
        <v>25000</v>
      </c>
      <c r="G40" s="335">
        <v>53.2</v>
      </c>
      <c r="K40" s="78"/>
      <c r="L40" s="15"/>
      <c r="M40" s="15"/>
      <c r="N40" s="15"/>
    </row>
    <row r="41" spans="1:14" ht="15.75">
      <c r="A41" s="27" t="s">
        <v>9</v>
      </c>
      <c r="B41" s="26"/>
      <c r="C41" s="261"/>
      <c r="D41" s="336">
        <v>6553</v>
      </c>
      <c r="E41" s="337">
        <v>13.928328515558578</v>
      </c>
      <c r="F41" s="336">
        <v>6553</v>
      </c>
      <c r="G41" s="337">
        <v>13.9</v>
      </c>
      <c r="K41" s="78"/>
      <c r="L41" s="15"/>
      <c r="M41" s="15"/>
      <c r="N41" s="15"/>
    </row>
    <row r="42" spans="1:14" ht="15.75">
      <c r="A42" s="28" t="s">
        <v>10</v>
      </c>
      <c r="B42" s="30"/>
      <c r="C42" s="30"/>
      <c r="D42" s="338">
        <v>3800</v>
      </c>
      <c r="E42" s="339">
        <v>8.076857677265771</v>
      </c>
      <c r="F42" s="338">
        <v>3800</v>
      </c>
      <c r="G42" s="339">
        <v>8.1</v>
      </c>
      <c r="K42" s="78"/>
      <c r="L42" s="15"/>
      <c r="M42" s="15"/>
      <c r="N42" s="15"/>
    </row>
    <row r="43" spans="1:14" ht="15.75">
      <c r="A43" s="28" t="s">
        <v>11</v>
      </c>
      <c r="B43" s="30"/>
      <c r="C43" s="30"/>
      <c r="D43" s="338">
        <v>2740</v>
      </c>
      <c r="E43" s="339">
        <v>5.823839483081109</v>
      </c>
      <c r="F43" s="338">
        <v>2740</v>
      </c>
      <c r="G43" s="339">
        <v>5.8</v>
      </c>
      <c r="K43" s="78"/>
      <c r="L43" s="15"/>
      <c r="M43" s="15"/>
      <c r="N43" s="15"/>
    </row>
    <row r="44" spans="1:14" ht="15.75">
      <c r="A44" s="28" t="s">
        <v>66</v>
      </c>
      <c r="B44" s="30"/>
      <c r="C44" s="30"/>
      <c r="D44" s="338">
        <v>13</v>
      </c>
      <c r="E44" s="339">
        <v>0.027631355211698693</v>
      </c>
      <c r="F44" s="338">
        <v>13</v>
      </c>
      <c r="G44" s="339">
        <v>0</v>
      </c>
      <c r="K44" s="78"/>
      <c r="L44" s="15"/>
      <c r="M44" s="15"/>
      <c r="N44" s="15"/>
    </row>
    <row r="45" spans="1:14" ht="18">
      <c r="A45" s="27" t="s">
        <v>320</v>
      </c>
      <c r="B45" s="26"/>
      <c r="C45" s="261"/>
      <c r="D45" s="336">
        <v>18447</v>
      </c>
      <c r="E45" s="337">
        <v>39.208893045400444</v>
      </c>
      <c r="F45" s="336">
        <v>18447</v>
      </c>
      <c r="G45" s="337">
        <v>39.2</v>
      </c>
      <c r="H45" s="15"/>
      <c r="K45" s="78"/>
      <c r="L45" s="15"/>
      <c r="M45" s="15"/>
      <c r="N45" s="15"/>
    </row>
    <row r="46" spans="1:14" ht="24.75" customHeight="1">
      <c r="A46" s="403" t="s">
        <v>4</v>
      </c>
      <c r="B46" s="410"/>
      <c r="C46" s="410"/>
      <c r="D46" s="340">
        <v>47048</v>
      </c>
      <c r="E46" s="341">
        <v>100</v>
      </c>
      <c r="F46" s="340">
        <v>47031</v>
      </c>
      <c r="G46" s="341">
        <v>100</v>
      </c>
      <c r="K46" s="78"/>
      <c r="L46" s="15"/>
      <c r="M46" s="15"/>
      <c r="N46" s="15"/>
    </row>
    <row r="47" spans="1:11" ht="32.25" customHeight="1">
      <c r="A47" s="406" t="s">
        <v>318</v>
      </c>
      <c r="B47" s="406"/>
      <c r="C47" s="406"/>
      <c r="D47" s="406"/>
      <c r="E47" s="406"/>
      <c r="F47" s="406"/>
      <c r="G47" s="406"/>
      <c r="K47" s="78"/>
    </row>
    <row r="48" spans="1:11" ht="21.75" customHeight="1">
      <c r="A48" s="71" t="s">
        <v>288</v>
      </c>
      <c r="B48" s="195"/>
      <c r="C48" s="195"/>
      <c r="D48" s="196"/>
      <c r="E48" s="197"/>
      <c r="F48" s="196"/>
      <c r="G48" s="197"/>
      <c r="K48" s="78"/>
    </row>
    <row r="49" spans="1:11" ht="21.75" customHeight="1">
      <c r="A49" s="71" t="s">
        <v>321</v>
      </c>
      <c r="B49" s="195"/>
      <c r="C49" s="195"/>
      <c r="D49" s="196"/>
      <c r="E49" s="197"/>
      <c r="F49" s="196"/>
      <c r="G49" s="197"/>
      <c r="K49" s="78"/>
    </row>
    <row r="50" spans="1:7" s="16" customFormat="1" ht="18.75" customHeight="1">
      <c r="A50" s="60" t="s">
        <v>322</v>
      </c>
      <c r="G50" s="17"/>
    </row>
    <row r="51" s="16" customFormat="1" ht="15.75">
      <c r="A51" s="71" t="s">
        <v>323</v>
      </c>
    </row>
    <row r="52" spans="1:7" s="16" customFormat="1" ht="15.75" customHeight="1">
      <c r="A52" s="58" t="s">
        <v>315</v>
      </c>
      <c r="B52" s="54"/>
      <c r="C52" s="54"/>
      <c r="D52" s="54"/>
      <c r="E52" s="54"/>
      <c r="F52" s="54"/>
      <c r="G52" s="54"/>
    </row>
    <row r="53" ht="18.75" customHeight="1"/>
    <row r="54" ht="15.75">
      <c r="A54" s="59"/>
    </row>
  </sheetData>
  <sheetProtection/>
  <mergeCells count="12">
    <mergeCell ref="A2:G2"/>
    <mergeCell ref="A19:G19"/>
    <mergeCell ref="A30:B30"/>
    <mergeCell ref="A46:C46"/>
    <mergeCell ref="B4:C4"/>
    <mergeCell ref="D4:E4"/>
    <mergeCell ref="F4:G4"/>
    <mergeCell ref="F20:G20"/>
    <mergeCell ref="F21:G21"/>
    <mergeCell ref="D21:E21"/>
    <mergeCell ref="A16:G16"/>
    <mergeCell ref="A47:G47"/>
  </mergeCells>
  <printOptions/>
  <pageMargins left="0.75" right="0.35" top="0.6" bottom="0.25" header="0.25" footer="0.4"/>
  <pageSetup horizontalDpi="600" verticalDpi="600" orientation="portrait" paperSize="9" scale="85" r:id="rId1"/>
  <headerFooter alignWithMargins="0">
    <oddHeader>&amp;C&amp;"Times New Roman,Regular"&amp;12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zoomScalePageLayoutView="0" workbookViewId="0" topLeftCell="A19">
      <selection activeCell="D32" sqref="D32:E32"/>
    </sheetView>
  </sheetViews>
  <sheetFormatPr defaultColWidth="9.140625" defaultRowHeight="12.75"/>
  <cols>
    <col min="1" max="1" width="30.140625" style="0" customWidth="1"/>
    <col min="2" max="2" width="15.8515625" style="0" customWidth="1"/>
    <col min="3" max="3" width="16.140625" style="0" customWidth="1"/>
    <col min="4" max="4" width="15.8515625" style="0" customWidth="1"/>
    <col min="5" max="5" width="16.140625" style="0" customWidth="1"/>
    <col min="9" max="9" width="9.421875" style="0" bestFit="1" customWidth="1"/>
  </cols>
  <sheetData>
    <row r="2" spans="1:6" ht="21.75" customHeight="1">
      <c r="A2" s="42" t="s">
        <v>325</v>
      </c>
      <c r="B2" s="43"/>
      <c r="C2" s="43"/>
      <c r="D2" s="43"/>
      <c r="E2" s="44"/>
      <c r="F2" s="145"/>
    </row>
    <row r="3" spans="1:5" ht="11.25" customHeight="1">
      <c r="A3" s="43"/>
      <c r="B3" s="43"/>
      <c r="C3" s="45"/>
      <c r="D3" s="44"/>
      <c r="E3" s="46"/>
    </row>
    <row r="4" spans="1:5" s="18" customFormat="1" ht="20.25" customHeight="1">
      <c r="A4" s="420" t="s">
        <v>52</v>
      </c>
      <c r="B4" s="422">
        <v>2018</v>
      </c>
      <c r="C4" s="423"/>
      <c r="D4" s="422" t="s">
        <v>289</v>
      </c>
      <c r="E4" s="423"/>
    </row>
    <row r="5" spans="1:5" s="18" customFormat="1" ht="31.5" customHeight="1">
      <c r="A5" s="421"/>
      <c r="B5" s="68" t="s">
        <v>89</v>
      </c>
      <c r="C5" s="69" t="s">
        <v>90</v>
      </c>
      <c r="D5" s="68" t="s">
        <v>89</v>
      </c>
      <c r="E5" s="69" t="s">
        <v>90</v>
      </c>
    </row>
    <row r="6" spans="1:10" s="18" customFormat="1" ht="18" customHeight="1">
      <c r="A6" s="47" t="s">
        <v>250</v>
      </c>
      <c r="B6" s="343">
        <v>47678</v>
      </c>
      <c r="C6" s="347" t="s">
        <v>332</v>
      </c>
      <c r="D6" s="343">
        <v>45054</v>
      </c>
      <c r="E6" s="344">
        <v>3405250</v>
      </c>
      <c r="G6" s="350"/>
      <c r="I6" s="282"/>
      <c r="J6" s="282"/>
    </row>
    <row r="7" spans="1:5" s="18" customFormat="1" ht="18" customHeight="1">
      <c r="A7" s="53" t="s">
        <v>91</v>
      </c>
      <c r="B7" s="348" t="s">
        <v>327</v>
      </c>
      <c r="C7" s="345">
        <v>8056</v>
      </c>
      <c r="D7" s="348" t="s">
        <v>327</v>
      </c>
      <c r="E7" s="345">
        <v>8329</v>
      </c>
    </row>
    <row r="8" spans="1:8" s="18" customFormat="1" ht="18" customHeight="1">
      <c r="A8" s="166" t="s">
        <v>139</v>
      </c>
      <c r="B8" s="348">
        <v>7646</v>
      </c>
      <c r="C8" s="348">
        <v>96847</v>
      </c>
      <c r="D8" s="348">
        <v>7334</v>
      </c>
      <c r="E8" s="348">
        <v>93736</v>
      </c>
      <c r="F8" s="305"/>
      <c r="H8" s="305"/>
    </row>
    <row r="9" spans="1:5" ht="18.75" customHeight="1">
      <c r="A9" s="167" t="s">
        <v>209</v>
      </c>
      <c r="B9" s="349" t="s">
        <v>220</v>
      </c>
      <c r="C9" s="346">
        <v>323406</v>
      </c>
      <c r="D9" s="349" t="s">
        <v>220</v>
      </c>
      <c r="E9" s="349">
        <v>331105</v>
      </c>
    </row>
    <row r="10" spans="1:5" ht="21" customHeight="1">
      <c r="A10" s="413" t="s">
        <v>326</v>
      </c>
      <c r="B10" s="413"/>
      <c r="C10" s="413"/>
      <c r="D10" s="413"/>
      <c r="E10" s="413"/>
    </row>
    <row r="11" spans="3:11" ht="18.75" customHeight="1">
      <c r="C11" s="1"/>
      <c r="D11" s="1"/>
      <c r="I11" s="304"/>
      <c r="J11" s="304"/>
      <c r="K11" s="304"/>
    </row>
    <row r="12" spans="1:5" s="18" customFormat="1" ht="24.75" customHeight="1">
      <c r="A12" s="418" t="s">
        <v>292</v>
      </c>
      <c r="B12" s="418"/>
      <c r="C12" s="418"/>
      <c r="D12" s="418"/>
      <c r="E12" s="418"/>
    </row>
    <row r="13" spans="1:5" s="18" customFormat="1" ht="16.5" customHeight="1">
      <c r="A13" s="51"/>
      <c r="B13" s="49"/>
      <c r="C13" s="49"/>
      <c r="D13" s="49"/>
      <c r="E13" s="50"/>
    </row>
    <row r="14" spans="1:5" s="18" customFormat="1" ht="20.25" customHeight="1">
      <c r="A14" s="416" t="s">
        <v>59</v>
      </c>
      <c r="B14" s="425" t="s">
        <v>83</v>
      </c>
      <c r="C14" s="426"/>
      <c r="D14" s="425" t="s">
        <v>68</v>
      </c>
      <c r="E14" s="426"/>
    </row>
    <row r="15" spans="1:8" s="18" customFormat="1" ht="18.75" customHeight="1">
      <c r="A15" s="424"/>
      <c r="B15" s="416" t="s">
        <v>164</v>
      </c>
      <c r="C15" s="416" t="s">
        <v>197</v>
      </c>
      <c r="D15" s="416" t="s">
        <v>159</v>
      </c>
      <c r="E15" s="416" t="s">
        <v>197</v>
      </c>
      <c r="H15" s="139"/>
    </row>
    <row r="16" spans="1:5" s="18" customFormat="1" ht="18.75" customHeight="1">
      <c r="A16" s="417"/>
      <c r="B16" s="421"/>
      <c r="C16" s="417"/>
      <c r="D16" s="421"/>
      <c r="E16" s="417"/>
    </row>
    <row r="17" spans="1:9" s="18" customFormat="1" ht="22.5" customHeight="1">
      <c r="A17" s="48">
        <v>2018</v>
      </c>
      <c r="B17" s="351">
        <v>33750</v>
      </c>
      <c r="C17" s="352">
        <v>418</v>
      </c>
      <c r="D17" s="351">
        <v>2587</v>
      </c>
      <c r="E17" s="352">
        <v>505</v>
      </c>
      <c r="H17" s="306"/>
      <c r="I17" s="306"/>
    </row>
    <row r="18" spans="1:5" s="18" customFormat="1" ht="22.5" customHeight="1">
      <c r="A18" s="48">
        <v>2019</v>
      </c>
      <c r="B18" s="351">
        <v>33354</v>
      </c>
      <c r="C18" s="352">
        <v>438.2</v>
      </c>
      <c r="D18" s="351">
        <v>2590</v>
      </c>
      <c r="E18" s="352">
        <v>582.2</v>
      </c>
    </row>
    <row r="19" spans="1:5" ht="15">
      <c r="A19" s="57" t="s">
        <v>210</v>
      </c>
      <c r="B19" s="56"/>
      <c r="C19" s="56"/>
      <c r="D19" s="46"/>
      <c r="E19" s="44"/>
    </row>
    <row r="20" spans="1:5" ht="13.5" customHeight="1">
      <c r="A20" s="57"/>
      <c r="B20" s="56"/>
      <c r="C20" s="56"/>
      <c r="D20" s="46"/>
      <c r="E20" s="44"/>
    </row>
    <row r="21" spans="1:5" s="64" customFormat="1" ht="25.5" customHeight="1">
      <c r="A21" s="419" t="s">
        <v>293</v>
      </c>
      <c r="B21" s="419"/>
      <c r="C21" s="419"/>
      <c r="D21" s="419"/>
      <c r="E21" s="419"/>
    </row>
    <row r="22" spans="1:4" s="64" customFormat="1" ht="17.25" customHeight="1">
      <c r="A22" s="63"/>
      <c r="B22" s="63"/>
      <c r="C22" s="63"/>
      <c r="D22" s="72" t="s">
        <v>132</v>
      </c>
    </row>
    <row r="23" spans="1:5" s="64" customFormat="1" ht="27" customHeight="1">
      <c r="A23" s="411" t="s">
        <v>120</v>
      </c>
      <c r="B23" s="414" t="s">
        <v>331</v>
      </c>
      <c r="C23" s="415"/>
      <c r="D23" s="414" t="s">
        <v>289</v>
      </c>
      <c r="E23" s="415"/>
    </row>
    <row r="24" spans="1:5" s="64" customFormat="1" ht="20.25" customHeight="1">
      <c r="A24" s="412"/>
      <c r="B24" s="66" t="s">
        <v>76</v>
      </c>
      <c r="C24" s="66" t="s">
        <v>1</v>
      </c>
      <c r="D24" s="66" t="s">
        <v>76</v>
      </c>
      <c r="E24" s="66" t="s">
        <v>1</v>
      </c>
    </row>
    <row r="25" spans="1:7" s="64" customFormat="1" ht="21" customHeight="1">
      <c r="A25" s="82" t="s">
        <v>172</v>
      </c>
      <c r="B25" s="353">
        <v>1381.9</v>
      </c>
      <c r="C25" s="354">
        <v>87.1</v>
      </c>
      <c r="D25" s="353">
        <v>1422.3</v>
      </c>
      <c r="E25" s="354">
        <v>87.4</v>
      </c>
      <c r="G25" s="303"/>
    </row>
    <row r="26" spans="1:5" s="64" customFormat="1" ht="19.5" customHeight="1">
      <c r="A26" s="83" t="s">
        <v>12</v>
      </c>
      <c r="B26" s="355">
        <v>447.7</v>
      </c>
      <c r="C26" s="356">
        <v>28.2</v>
      </c>
      <c r="D26" s="355">
        <v>411.6</v>
      </c>
      <c r="E26" s="356">
        <v>25.3</v>
      </c>
    </row>
    <row r="27" spans="1:7" s="64" customFormat="1" ht="19.5" customHeight="1">
      <c r="A27" s="83" t="s">
        <v>78</v>
      </c>
      <c r="B27" s="355">
        <v>934.2</v>
      </c>
      <c r="C27" s="356">
        <v>58.9</v>
      </c>
      <c r="D27" s="355">
        <v>1010.7</v>
      </c>
      <c r="E27" s="356">
        <v>62.1</v>
      </c>
      <c r="G27" s="302"/>
    </row>
    <row r="28" spans="1:5" s="64" customFormat="1" ht="19.5" customHeight="1">
      <c r="A28" s="84" t="s">
        <v>19</v>
      </c>
      <c r="B28" s="357">
        <v>191.5</v>
      </c>
      <c r="C28" s="358">
        <v>12.1</v>
      </c>
      <c r="D28" s="357">
        <v>208.9</v>
      </c>
      <c r="E28" s="358">
        <v>12.8</v>
      </c>
    </row>
    <row r="29" spans="1:5" s="64" customFormat="1" ht="19.5" customHeight="1">
      <c r="A29" s="84" t="s">
        <v>121</v>
      </c>
      <c r="B29" s="357">
        <v>216.6</v>
      </c>
      <c r="C29" s="358">
        <v>13.6</v>
      </c>
      <c r="D29" s="357">
        <v>223.7</v>
      </c>
      <c r="E29" s="358">
        <v>13.8</v>
      </c>
    </row>
    <row r="30" spans="1:5" s="64" customFormat="1" ht="19.5" customHeight="1">
      <c r="A30" s="84" t="s">
        <v>122</v>
      </c>
      <c r="B30" s="357">
        <v>163.3</v>
      </c>
      <c r="C30" s="358">
        <v>10.3</v>
      </c>
      <c r="D30" s="357">
        <v>156.6</v>
      </c>
      <c r="E30" s="358">
        <v>9.6</v>
      </c>
    </row>
    <row r="31" spans="1:5" s="64" customFormat="1" ht="19.5" customHeight="1">
      <c r="A31" s="85" t="s">
        <v>123</v>
      </c>
      <c r="B31" s="359">
        <v>0.7</v>
      </c>
      <c r="C31" s="360">
        <v>0</v>
      </c>
      <c r="D31" s="359">
        <v>3.9</v>
      </c>
      <c r="E31" s="360">
        <v>0.2</v>
      </c>
    </row>
    <row r="32" spans="1:5" s="64" customFormat="1" ht="19.5" customHeight="1">
      <c r="A32" s="85" t="s">
        <v>127</v>
      </c>
      <c r="B32" s="359">
        <v>162.5</v>
      </c>
      <c r="C32" s="360">
        <v>10.2</v>
      </c>
      <c r="D32" s="359">
        <v>152.7</v>
      </c>
      <c r="E32" s="360">
        <v>9.4</v>
      </c>
    </row>
    <row r="33" spans="1:5" s="64" customFormat="1" ht="19.5" customHeight="1">
      <c r="A33" s="84" t="s">
        <v>124</v>
      </c>
      <c r="B33" s="357">
        <v>278.7</v>
      </c>
      <c r="C33" s="358">
        <v>17.6</v>
      </c>
      <c r="D33" s="357">
        <v>303.8</v>
      </c>
      <c r="E33" s="358">
        <v>18.7</v>
      </c>
    </row>
    <row r="34" spans="1:5" s="64" customFormat="1" ht="19.5" customHeight="1">
      <c r="A34" s="84" t="s">
        <v>125</v>
      </c>
      <c r="B34" s="357">
        <v>84.2</v>
      </c>
      <c r="C34" s="358">
        <v>5.3</v>
      </c>
      <c r="D34" s="357">
        <v>117.6</v>
      </c>
      <c r="E34" s="358">
        <v>7.2</v>
      </c>
    </row>
    <row r="35" spans="1:5" s="64" customFormat="1" ht="21" customHeight="1">
      <c r="A35" s="82" t="s">
        <v>264</v>
      </c>
      <c r="B35" s="353">
        <v>204.4</v>
      </c>
      <c r="C35" s="354">
        <v>12.9</v>
      </c>
      <c r="D35" s="353">
        <v>204.4</v>
      </c>
      <c r="E35" s="354">
        <v>12.6</v>
      </c>
    </row>
    <row r="36" spans="1:7" s="64" customFormat="1" ht="19.5" customHeight="1">
      <c r="A36" s="86" t="s">
        <v>126</v>
      </c>
      <c r="B36" s="357">
        <v>10.7</v>
      </c>
      <c r="C36" s="358">
        <v>0.7</v>
      </c>
      <c r="D36" s="357">
        <v>8.5</v>
      </c>
      <c r="E36" s="358">
        <v>0.5</v>
      </c>
      <c r="G36" s="301"/>
    </row>
    <row r="37" spans="1:5" s="64" customFormat="1" ht="19.5" customHeight="1">
      <c r="A37" s="86" t="s">
        <v>128</v>
      </c>
      <c r="B37" s="357">
        <v>1.3</v>
      </c>
      <c r="C37" s="358">
        <v>0.1</v>
      </c>
      <c r="D37" s="357">
        <v>1.3</v>
      </c>
      <c r="E37" s="358">
        <v>0.1</v>
      </c>
    </row>
    <row r="38" spans="1:8" s="64" customFormat="1" ht="19.5" customHeight="1">
      <c r="A38" s="87" t="s">
        <v>67</v>
      </c>
      <c r="B38" s="357">
        <v>1.9</v>
      </c>
      <c r="C38" s="358">
        <v>0.1</v>
      </c>
      <c r="D38" s="357">
        <v>1.7</v>
      </c>
      <c r="E38" s="358">
        <v>0.1</v>
      </c>
      <c r="H38" s="303"/>
    </row>
    <row r="39" spans="1:8" s="64" customFormat="1" ht="19.5" customHeight="1">
      <c r="A39" s="87" t="s">
        <v>75</v>
      </c>
      <c r="B39" s="357">
        <v>4.2</v>
      </c>
      <c r="C39" s="358">
        <v>0.3</v>
      </c>
      <c r="D39" s="357">
        <v>11</v>
      </c>
      <c r="E39" s="358">
        <v>0.7</v>
      </c>
      <c r="H39" s="302"/>
    </row>
    <row r="40" spans="1:5" s="64" customFormat="1" ht="19.5" customHeight="1">
      <c r="A40" s="87" t="s">
        <v>262</v>
      </c>
      <c r="B40" s="357">
        <v>180.1</v>
      </c>
      <c r="C40" s="358">
        <v>11.3</v>
      </c>
      <c r="D40" s="357">
        <v>177</v>
      </c>
      <c r="E40" s="358">
        <v>10.9</v>
      </c>
    </row>
    <row r="41" spans="1:5" s="64" customFormat="1" ht="19.5" customHeight="1">
      <c r="A41" s="87" t="s">
        <v>263</v>
      </c>
      <c r="B41" s="357">
        <v>6.1</v>
      </c>
      <c r="C41" s="358">
        <v>0.4</v>
      </c>
      <c r="D41" s="357">
        <v>4.9</v>
      </c>
      <c r="E41" s="358">
        <v>0.3</v>
      </c>
    </row>
    <row r="42" spans="1:7" s="64" customFormat="1" ht="25.5" customHeight="1">
      <c r="A42" s="88" t="s">
        <v>4</v>
      </c>
      <c r="B42" s="361">
        <v>1586.3</v>
      </c>
      <c r="C42" s="361">
        <v>100</v>
      </c>
      <c r="D42" s="361">
        <f>D25+D35</f>
        <v>1626.7</v>
      </c>
      <c r="E42" s="361">
        <v>100</v>
      </c>
      <c r="G42" s="302"/>
    </row>
    <row r="43" spans="1:5" ht="19.5" customHeight="1">
      <c r="A43" s="134" t="s">
        <v>261</v>
      </c>
      <c r="C43" s="70"/>
      <c r="E43" s="1"/>
    </row>
    <row r="44" spans="1:3" ht="15.75">
      <c r="A44" s="276" t="s">
        <v>173</v>
      </c>
      <c r="C44" s="65"/>
    </row>
    <row r="45" ht="12.75">
      <c r="C45" s="7"/>
    </row>
  </sheetData>
  <sheetProtection/>
  <mergeCells count="16">
    <mergeCell ref="A4:A5"/>
    <mergeCell ref="B4:C4"/>
    <mergeCell ref="D4:E4"/>
    <mergeCell ref="A14:A16"/>
    <mergeCell ref="B14:C14"/>
    <mergeCell ref="D14:E14"/>
    <mergeCell ref="B15:B16"/>
    <mergeCell ref="D15:D16"/>
    <mergeCell ref="A23:A24"/>
    <mergeCell ref="A10:E10"/>
    <mergeCell ref="B23:C23"/>
    <mergeCell ref="D23:E23"/>
    <mergeCell ref="E15:E16"/>
    <mergeCell ref="C15:C16"/>
    <mergeCell ref="A12:E12"/>
    <mergeCell ref="A21:E21"/>
  </mergeCells>
  <printOptions/>
  <pageMargins left="1" right="0.5" top="0.69" bottom="0.17" header="0.1" footer="0.22"/>
  <pageSetup fitToHeight="1" fitToWidth="1" horizontalDpi="600" verticalDpi="600" orientation="portrait" paperSize="9" scale="91" r:id="rId1"/>
  <headerFooter alignWithMargins="0">
    <oddHeader>&amp;C&amp;"Times New Roman,Regular"&amp;12 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="10" zoomScaleNormal="10" zoomScalePageLayoutView="0" workbookViewId="0" topLeftCell="A1">
      <selection activeCell="D32" sqref="D32:E32"/>
    </sheetView>
  </sheetViews>
  <sheetFormatPr defaultColWidth="9.7109375" defaultRowHeight="12.75"/>
  <cols>
    <col min="1" max="1" width="164.8515625" style="240" customWidth="1"/>
    <col min="2" max="2" width="109.421875" style="240" customWidth="1"/>
    <col min="3" max="3" width="100.421875" style="240" customWidth="1"/>
    <col min="4" max="4" width="109.28125" style="240" customWidth="1"/>
    <col min="5" max="6" width="103.421875" style="240" customWidth="1"/>
    <col min="7" max="7" width="95.28125" style="240" customWidth="1"/>
    <col min="8" max="8" width="91.57421875" style="240" customWidth="1"/>
    <col min="9" max="9" width="103.28125" style="240" customWidth="1"/>
    <col min="10" max="10" width="99.7109375" style="240" customWidth="1"/>
    <col min="11" max="11" width="97.7109375" style="240" customWidth="1"/>
    <col min="12" max="12" width="99.57421875" style="240" customWidth="1"/>
    <col min="13" max="13" width="85.00390625" style="240" customWidth="1"/>
    <col min="14" max="14" width="10.28125" style="240" customWidth="1"/>
    <col min="15" max="15" width="54.28125" style="240" customWidth="1"/>
    <col min="16" max="16" width="154.421875" style="240" bestFit="1" customWidth="1"/>
    <col min="17" max="17" width="89.7109375" style="240" customWidth="1"/>
    <col min="18" max="18" width="85.421875" style="240" customWidth="1"/>
    <col min="19" max="19" width="81.140625" style="240" customWidth="1"/>
    <col min="20" max="20" width="79.7109375" style="240" customWidth="1"/>
    <col min="21" max="22" width="44.00390625" style="240" customWidth="1"/>
    <col min="23" max="16384" width="9.7109375" style="240" customWidth="1"/>
  </cols>
  <sheetData>
    <row r="1" ht="103.5" customHeight="1">
      <c r="O1" s="453">
        <v>13</v>
      </c>
    </row>
    <row r="2" ht="39" customHeight="1">
      <c r="O2" s="453"/>
    </row>
    <row r="3" spans="1:15" ht="134.25" customHeight="1">
      <c r="A3" s="241" t="s">
        <v>295</v>
      </c>
      <c r="L3" s="242"/>
      <c r="O3" s="453"/>
    </row>
    <row r="4" ht="57" customHeight="1">
      <c r="O4" s="453"/>
    </row>
    <row r="5" ht="102" customHeight="1">
      <c r="O5" s="453"/>
    </row>
    <row r="6" spans="1:15" ht="321" customHeight="1">
      <c r="A6" s="461" t="s">
        <v>23</v>
      </c>
      <c r="B6" s="442" t="s">
        <v>188</v>
      </c>
      <c r="C6" s="442"/>
      <c r="D6" s="442"/>
      <c r="E6" s="442"/>
      <c r="F6" s="442"/>
      <c r="G6" s="450"/>
      <c r="H6" s="449" t="s">
        <v>251</v>
      </c>
      <c r="I6" s="450"/>
      <c r="J6" s="454" t="s">
        <v>282</v>
      </c>
      <c r="K6" s="455"/>
      <c r="L6" s="460" t="s">
        <v>167</v>
      </c>
      <c r="M6" s="461"/>
      <c r="O6" s="453"/>
    </row>
    <row r="7" spans="1:15" ht="86.25" customHeight="1">
      <c r="A7" s="461"/>
      <c r="B7" s="443" t="s">
        <v>278</v>
      </c>
      <c r="C7" s="444"/>
      <c r="D7" s="447" t="s">
        <v>279</v>
      </c>
      <c r="E7" s="448"/>
      <c r="F7" s="447" t="s">
        <v>277</v>
      </c>
      <c r="G7" s="448"/>
      <c r="H7" s="451" t="s">
        <v>249</v>
      </c>
      <c r="I7" s="452"/>
      <c r="J7" s="456"/>
      <c r="K7" s="457"/>
      <c r="L7" s="460"/>
      <c r="M7" s="461"/>
      <c r="O7" s="453"/>
    </row>
    <row r="8" spans="1:15" ht="267.75" customHeight="1">
      <c r="A8" s="461"/>
      <c r="B8" s="445"/>
      <c r="C8" s="446"/>
      <c r="D8" s="447"/>
      <c r="E8" s="448"/>
      <c r="F8" s="447"/>
      <c r="G8" s="448"/>
      <c r="H8" s="451"/>
      <c r="I8" s="452"/>
      <c r="J8" s="458"/>
      <c r="K8" s="459"/>
      <c r="L8" s="460"/>
      <c r="M8" s="461"/>
      <c r="O8" s="453"/>
    </row>
    <row r="9" spans="1:15" ht="203.25" customHeight="1">
      <c r="A9" s="461"/>
      <c r="B9" s="259">
        <v>2018</v>
      </c>
      <c r="C9" s="259">
        <v>2019</v>
      </c>
      <c r="D9" s="259">
        <v>2018</v>
      </c>
      <c r="E9" s="259">
        <v>2019</v>
      </c>
      <c r="F9" s="259">
        <v>2018</v>
      </c>
      <c r="G9" s="259">
        <v>2019</v>
      </c>
      <c r="H9" s="259">
        <v>2018</v>
      </c>
      <c r="I9" s="259">
        <v>2019</v>
      </c>
      <c r="J9" s="259">
        <v>2018</v>
      </c>
      <c r="K9" s="259">
        <v>2019</v>
      </c>
      <c r="L9" s="285">
        <v>2018</v>
      </c>
      <c r="M9" s="284">
        <v>2019</v>
      </c>
      <c r="O9" s="453"/>
    </row>
    <row r="10" spans="1:20" ht="238.5" customHeight="1">
      <c r="A10" s="264" t="s">
        <v>252</v>
      </c>
      <c r="B10" s="362">
        <v>4153.74</v>
      </c>
      <c r="C10" s="362">
        <v>4227.47676184</v>
      </c>
      <c r="D10" s="362">
        <v>0.86</v>
      </c>
      <c r="E10" s="362">
        <v>0.863594833</v>
      </c>
      <c r="F10" s="362">
        <v>0.14</v>
      </c>
      <c r="G10" s="362">
        <v>0.13926809574</v>
      </c>
      <c r="H10" s="267" t="s">
        <v>260</v>
      </c>
      <c r="I10" s="267" t="s">
        <v>260</v>
      </c>
      <c r="J10" s="362">
        <v>4215.2</v>
      </c>
      <c r="K10" s="362">
        <v>4288.7853630124</v>
      </c>
      <c r="L10" s="363">
        <v>75.0945540770934</v>
      </c>
      <c r="M10" s="364">
        <v>74.2</v>
      </c>
      <c r="O10" s="453"/>
      <c r="Q10" s="309"/>
      <c r="S10" s="272"/>
      <c r="T10" s="283"/>
    </row>
    <row r="11" spans="1:20" ht="407.25" customHeight="1">
      <c r="A11" s="265" t="s">
        <v>168</v>
      </c>
      <c r="B11" s="362">
        <v>36.72</v>
      </c>
      <c r="C11" s="362">
        <v>36.72</v>
      </c>
      <c r="D11" s="267" t="s">
        <v>260</v>
      </c>
      <c r="E11" s="267" t="s">
        <v>260</v>
      </c>
      <c r="F11" s="267" t="s">
        <v>260</v>
      </c>
      <c r="G11" s="267" t="s">
        <v>260</v>
      </c>
      <c r="H11" s="362">
        <v>11.19</v>
      </c>
      <c r="I11" s="362">
        <v>12.05</v>
      </c>
      <c r="J11" s="362">
        <v>47.91</v>
      </c>
      <c r="K11" s="362">
        <v>48.769999999999996</v>
      </c>
      <c r="L11" s="363">
        <v>0.8</v>
      </c>
      <c r="M11" s="364">
        <v>0.8</v>
      </c>
      <c r="O11" s="453"/>
      <c r="Q11" s="271"/>
      <c r="S11" s="273"/>
      <c r="T11" s="283"/>
    </row>
    <row r="12" spans="1:20" ht="407.25" customHeight="1">
      <c r="A12" s="265" t="s">
        <v>248</v>
      </c>
      <c r="B12" s="267" t="s">
        <v>260</v>
      </c>
      <c r="C12" s="267" t="s">
        <v>260</v>
      </c>
      <c r="D12" s="362">
        <v>1.5</v>
      </c>
      <c r="E12" s="362">
        <v>1.0735327799999999</v>
      </c>
      <c r="F12" s="362">
        <v>0.31</v>
      </c>
      <c r="G12" s="362">
        <v>0.30264778397262715</v>
      </c>
      <c r="H12" s="267" t="s">
        <v>260</v>
      </c>
      <c r="I12" s="267" t="s">
        <v>260</v>
      </c>
      <c r="J12" s="362">
        <v>127.6</v>
      </c>
      <c r="K12" s="362">
        <v>116.37</v>
      </c>
      <c r="L12" s="363">
        <v>2.3</v>
      </c>
      <c r="M12" s="364">
        <v>2.014265849474633</v>
      </c>
      <c r="O12" s="453"/>
      <c r="Q12" s="308"/>
      <c r="S12" s="273"/>
      <c r="T12" s="283"/>
    </row>
    <row r="13" spans="1:20" ht="368.25" customHeight="1">
      <c r="A13" s="264" t="s">
        <v>169</v>
      </c>
      <c r="B13" s="267" t="s">
        <v>260</v>
      </c>
      <c r="C13" s="267" t="s">
        <v>260</v>
      </c>
      <c r="D13" s="362">
        <v>57.18</v>
      </c>
      <c r="E13" s="362">
        <v>61.9213124759585</v>
      </c>
      <c r="F13" s="362">
        <v>0.07</v>
      </c>
      <c r="G13" s="362">
        <v>0.07346752336</v>
      </c>
      <c r="H13" s="267" t="s">
        <v>260</v>
      </c>
      <c r="I13" s="267" t="s">
        <v>260</v>
      </c>
      <c r="J13" s="362">
        <v>1222.48</v>
      </c>
      <c r="K13" s="362">
        <v>1323.1224942367285</v>
      </c>
      <c r="L13" s="363">
        <v>21.778703375442483</v>
      </c>
      <c r="M13" s="364">
        <v>23</v>
      </c>
      <c r="O13" s="453"/>
      <c r="Q13" s="307"/>
      <c r="S13" s="273"/>
      <c r="T13" s="283"/>
    </row>
    <row r="14" spans="1:20" ht="289.5" customHeight="1">
      <c r="A14" s="266" t="s">
        <v>22</v>
      </c>
      <c r="B14" s="365">
        <v>4190.46</v>
      </c>
      <c r="C14" s="365">
        <v>4264.19676184</v>
      </c>
      <c r="D14" s="365">
        <v>59.54</v>
      </c>
      <c r="E14" s="365">
        <v>63.8584400889585</v>
      </c>
      <c r="F14" s="365">
        <v>0.52</v>
      </c>
      <c r="G14" s="365">
        <v>0.5153834030726271</v>
      </c>
      <c r="H14" s="365">
        <v>11.19</v>
      </c>
      <c r="I14" s="365">
        <v>12.05</v>
      </c>
      <c r="J14" s="365">
        <v>5613.19</v>
      </c>
      <c r="K14" s="365">
        <v>5777.042858660643</v>
      </c>
      <c r="L14" s="366">
        <v>99.97325745253588</v>
      </c>
      <c r="M14" s="367">
        <v>99.95579646554141</v>
      </c>
      <c r="O14" s="453"/>
      <c r="S14" s="272"/>
      <c r="T14" s="283"/>
    </row>
    <row r="15" spans="2:15" ht="6" customHeight="1">
      <c r="B15" s="243"/>
      <c r="C15" s="244"/>
      <c r="D15" s="243"/>
      <c r="E15" s="298">
        <f>SUM(E10:E15)</f>
        <v>0</v>
      </c>
      <c r="F15" s="243"/>
      <c r="G15" s="243"/>
      <c r="H15" s="243"/>
      <c r="I15" s="243" t="s">
        <v>170</v>
      </c>
      <c r="J15" s="243"/>
      <c r="K15" s="245"/>
      <c r="L15" s="243"/>
      <c r="M15" s="243"/>
      <c r="O15" s="453"/>
    </row>
    <row r="16" spans="1:15" ht="114.75" customHeight="1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O16" s="453"/>
    </row>
    <row r="17" spans="1:15" ht="192" customHeight="1">
      <c r="A17" s="461" t="s">
        <v>21</v>
      </c>
      <c r="B17" s="461"/>
      <c r="C17" s="461"/>
      <c r="D17" s="442" t="s">
        <v>253</v>
      </c>
      <c r="E17" s="442"/>
      <c r="F17" s="442"/>
      <c r="G17" s="442"/>
      <c r="H17" s="442"/>
      <c r="I17" s="442"/>
      <c r="J17" s="442"/>
      <c r="K17" s="442"/>
      <c r="L17" s="442"/>
      <c r="M17" s="442"/>
      <c r="O17" s="453"/>
    </row>
    <row r="18" spans="1:18" ht="236.25" customHeight="1">
      <c r="A18" s="461"/>
      <c r="B18" s="461"/>
      <c r="C18" s="461"/>
      <c r="D18" s="464" t="s">
        <v>310</v>
      </c>
      <c r="E18" s="465"/>
      <c r="F18" s="465"/>
      <c r="G18" s="465"/>
      <c r="H18" s="466"/>
      <c r="I18" s="442" t="s">
        <v>294</v>
      </c>
      <c r="J18" s="442"/>
      <c r="K18" s="442"/>
      <c r="L18" s="442"/>
      <c r="M18" s="442"/>
      <c r="O18" s="453"/>
      <c r="Q18" s="270"/>
      <c r="R18" s="270"/>
    </row>
    <row r="19" spans="1:18" s="248" customFormat="1" ht="237" customHeight="1">
      <c r="A19" s="462" t="s">
        <v>281</v>
      </c>
      <c r="B19" s="462"/>
      <c r="C19" s="462"/>
      <c r="D19" s="433">
        <v>5613.19</v>
      </c>
      <c r="E19" s="434"/>
      <c r="F19" s="434"/>
      <c r="G19" s="434"/>
      <c r="H19" s="435"/>
      <c r="I19" s="428">
        <f>K14</f>
        <v>5777.042858660643</v>
      </c>
      <c r="J19" s="429"/>
      <c r="K19" s="429"/>
      <c r="L19" s="429"/>
      <c r="M19" s="429"/>
      <c r="O19" s="453"/>
      <c r="Q19" s="270"/>
      <c r="R19" s="270"/>
    </row>
    <row r="20" spans="1:18" s="248" customFormat="1" ht="237" customHeight="1">
      <c r="A20" s="462" t="s">
        <v>254</v>
      </c>
      <c r="B20" s="462"/>
      <c r="C20" s="462"/>
      <c r="D20" s="436">
        <v>365</v>
      </c>
      <c r="E20" s="437">
        <v>365</v>
      </c>
      <c r="F20" s="437"/>
      <c r="G20" s="437"/>
      <c r="H20" s="438"/>
      <c r="I20" s="428">
        <v>360.9</v>
      </c>
      <c r="J20" s="429"/>
      <c r="K20" s="429"/>
      <c r="L20" s="429"/>
      <c r="M20" s="429"/>
      <c r="O20" s="453"/>
      <c r="R20" s="270"/>
    </row>
    <row r="21" spans="1:18" ht="237" customHeight="1">
      <c r="A21" s="463" t="s">
        <v>255</v>
      </c>
      <c r="B21" s="463"/>
      <c r="C21" s="463"/>
      <c r="D21" s="439">
        <v>5248.19</v>
      </c>
      <c r="E21" s="440"/>
      <c r="F21" s="440"/>
      <c r="G21" s="440"/>
      <c r="H21" s="441"/>
      <c r="I21" s="430">
        <f>I19-I20</f>
        <v>5416.1428586606435</v>
      </c>
      <c r="J21" s="431"/>
      <c r="K21" s="431"/>
      <c r="L21" s="431"/>
      <c r="M21" s="432"/>
      <c r="O21" s="453"/>
      <c r="P21" s="310"/>
      <c r="R21" s="270"/>
    </row>
    <row r="22" spans="1:15" ht="181.5" customHeight="1">
      <c r="A22" s="427" t="s">
        <v>256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O22" s="453"/>
    </row>
    <row r="23" spans="1:15" ht="177.75" customHeight="1">
      <c r="A23" s="249" t="s">
        <v>283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O23" s="453"/>
    </row>
    <row r="24" spans="1:15" ht="181.5" customHeight="1">
      <c r="A24" s="249" t="s">
        <v>257</v>
      </c>
      <c r="B24" s="249"/>
      <c r="C24" s="249"/>
      <c r="D24" s="249"/>
      <c r="E24" s="249"/>
      <c r="F24" s="251"/>
      <c r="G24" s="251"/>
      <c r="H24" s="251"/>
      <c r="I24" s="251"/>
      <c r="J24" s="251"/>
      <c r="K24" s="251"/>
      <c r="L24" s="251"/>
      <c r="M24" s="251"/>
      <c r="O24" s="453"/>
    </row>
    <row r="25" spans="1:15" ht="204" customHeight="1">
      <c r="A25" s="249" t="s">
        <v>258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O25" s="453"/>
    </row>
    <row r="26" spans="1:15" ht="204" customHeight="1">
      <c r="A26" s="249" t="s">
        <v>259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49"/>
      <c r="L26" s="249"/>
      <c r="M26" s="249"/>
      <c r="O26" s="453"/>
    </row>
    <row r="27" spans="1:15" ht="204" customHeight="1">
      <c r="A27" s="253" t="s">
        <v>280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O27" s="453"/>
    </row>
    <row r="28" ht="39" customHeight="1">
      <c r="O28" s="268"/>
    </row>
    <row r="29" ht="39" customHeight="1">
      <c r="O29" s="268"/>
    </row>
    <row r="30" ht="103.5">
      <c r="O30" s="268"/>
    </row>
    <row r="31" ht="79.5" customHeight="1">
      <c r="O31" s="268"/>
    </row>
    <row r="32" ht="103.5">
      <c r="O32" s="268"/>
    </row>
    <row r="33" ht="103.5">
      <c r="O33" s="268"/>
    </row>
    <row r="34" ht="103.5">
      <c r="O34" s="268"/>
    </row>
    <row r="35" ht="103.5">
      <c r="O35" s="268"/>
    </row>
  </sheetData>
  <sheetProtection/>
  <mergeCells count="24">
    <mergeCell ref="O1:O27"/>
    <mergeCell ref="J6:K8"/>
    <mergeCell ref="L6:M8"/>
    <mergeCell ref="A17:C18"/>
    <mergeCell ref="A20:C20"/>
    <mergeCell ref="A21:C21"/>
    <mergeCell ref="A19:C19"/>
    <mergeCell ref="D18:H18"/>
    <mergeCell ref="A6:A9"/>
    <mergeCell ref="B6:G6"/>
    <mergeCell ref="I18:M18"/>
    <mergeCell ref="I19:M19"/>
    <mergeCell ref="B7:C8"/>
    <mergeCell ref="D7:E8"/>
    <mergeCell ref="F7:G8"/>
    <mergeCell ref="H6:I6"/>
    <mergeCell ref="H7:I8"/>
    <mergeCell ref="D17:M17"/>
    <mergeCell ref="A22:M22"/>
    <mergeCell ref="I20:M20"/>
    <mergeCell ref="I21:M21"/>
    <mergeCell ref="D19:H19"/>
    <mergeCell ref="D20:H20"/>
    <mergeCell ref="D21:H21"/>
  </mergeCells>
  <printOptions/>
  <pageMargins left="0.35" right="0.17" top="0.68" bottom="0.17" header="0.31496062992126" footer="0.23"/>
  <pageSetup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47">
      <selection activeCell="D32" sqref="D32:E32"/>
    </sheetView>
  </sheetViews>
  <sheetFormatPr defaultColWidth="9.140625" defaultRowHeight="12.75"/>
  <cols>
    <col min="1" max="1" width="41.140625" style="187" customWidth="1"/>
    <col min="2" max="9" width="14.00390625" style="187" customWidth="1"/>
    <col min="10" max="10" width="9.140625" style="187" customWidth="1"/>
    <col min="11" max="11" width="11.8515625" style="187" bestFit="1" customWidth="1"/>
    <col min="12" max="16384" width="9.140625" style="187" customWidth="1"/>
  </cols>
  <sheetData>
    <row r="1" ht="18" customHeight="1"/>
    <row r="2" spans="1:9" ht="42.75" customHeight="1">
      <c r="A2" s="488" t="s">
        <v>296</v>
      </c>
      <c r="B2" s="488"/>
      <c r="C2" s="488"/>
      <c r="D2" s="488"/>
      <c r="E2" s="488"/>
      <c r="F2" s="488"/>
      <c r="G2" s="488"/>
      <c r="H2" s="488"/>
      <c r="I2" s="488"/>
    </row>
    <row r="3" ht="26.25" customHeight="1">
      <c r="I3" s="211" t="s">
        <v>245</v>
      </c>
    </row>
    <row r="4" spans="1:9" ht="44.25" customHeight="1">
      <c r="A4" s="472" t="s">
        <v>85</v>
      </c>
      <c r="B4" s="478" t="s">
        <v>265</v>
      </c>
      <c r="C4" s="479"/>
      <c r="D4" s="479"/>
      <c r="E4" s="480"/>
      <c r="F4" s="478" t="s">
        <v>297</v>
      </c>
      <c r="G4" s="479"/>
      <c r="H4" s="479"/>
      <c r="I4" s="480"/>
    </row>
    <row r="5" spans="1:9" ht="42" customHeight="1">
      <c r="A5" s="472"/>
      <c r="B5" s="481" t="s">
        <v>24</v>
      </c>
      <c r="C5" s="482"/>
      <c r="D5" s="472" t="s">
        <v>1</v>
      </c>
      <c r="E5" s="472"/>
      <c r="F5" s="481" t="s">
        <v>24</v>
      </c>
      <c r="G5" s="482"/>
      <c r="H5" s="472" t="s">
        <v>1</v>
      </c>
      <c r="I5" s="472"/>
    </row>
    <row r="6" spans="1:11" ht="55.5" customHeight="1">
      <c r="A6" s="212" t="s">
        <v>165</v>
      </c>
      <c r="B6" s="483">
        <v>2498.27</v>
      </c>
      <c r="C6" s="484"/>
      <c r="D6" s="489">
        <v>59.26812488138167</v>
      </c>
      <c r="E6" s="490"/>
      <c r="F6" s="483">
        <f>'[3] Summary Table 2019'!$L$7</f>
        <v>2449.8983000000003</v>
      </c>
      <c r="G6" s="484"/>
      <c r="H6" s="489">
        <f>F6/$F$10*100</f>
        <v>57.12335994075525</v>
      </c>
      <c r="I6" s="490"/>
      <c r="K6" s="313"/>
    </row>
    <row r="7" spans="1:11" ht="55.5" customHeight="1">
      <c r="A7" s="213" t="s">
        <v>211</v>
      </c>
      <c r="B7" s="485">
        <v>348.57</v>
      </c>
      <c r="C7" s="486"/>
      <c r="D7" s="489">
        <v>8.269358512051623</v>
      </c>
      <c r="E7" s="490"/>
      <c r="F7" s="485">
        <f>'[3] Summary Table 2019'!$L$8</f>
        <v>355.77810000000005</v>
      </c>
      <c r="G7" s="486"/>
      <c r="H7" s="489">
        <f>F7/$F$10*100</f>
        <v>8.295544539680694</v>
      </c>
      <c r="I7" s="490"/>
      <c r="K7" s="313"/>
    </row>
    <row r="8" spans="1:11" ht="55.5" customHeight="1">
      <c r="A8" s="214" t="s">
        <v>266</v>
      </c>
      <c r="B8" s="485">
        <v>1109.46</v>
      </c>
      <c r="C8" s="486"/>
      <c r="D8" s="489">
        <v>26.32045929018789</v>
      </c>
      <c r="E8" s="490"/>
      <c r="F8" s="485">
        <f>'[3] Summary Table 2019'!$L$9</f>
        <v>1131.9920000000002</v>
      </c>
      <c r="G8" s="486"/>
      <c r="H8" s="489">
        <f>F8/$F$10*100</f>
        <v>26.39423296308072</v>
      </c>
      <c r="I8" s="490"/>
      <c r="K8" s="313"/>
    </row>
    <row r="9" spans="1:11" ht="55.5" customHeight="1">
      <c r="A9" s="214" t="s">
        <v>268</v>
      </c>
      <c r="B9" s="485">
        <v>258.9</v>
      </c>
      <c r="C9" s="486"/>
      <c r="D9" s="489">
        <v>6.1420573163788195</v>
      </c>
      <c r="E9" s="490"/>
      <c r="F9" s="485">
        <f>'[3] Summary Table 2019'!$L$10</f>
        <v>351.1169630124</v>
      </c>
      <c r="G9" s="486"/>
      <c r="H9" s="489">
        <f>F9/$F$10*100</f>
        <v>8.186862556483332</v>
      </c>
      <c r="I9" s="490"/>
      <c r="K9" s="313"/>
    </row>
    <row r="10" spans="1:11" ht="55.5" customHeight="1">
      <c r="A10" s="269" t="s">
        <v>4</v>
      </c>
      <c r="B10" s="487">
        <v>4215.2</v>
      </c>
      <c r="C10" s="487"/>
      <c r="D10" s="491">
        <v>100.00000000000001</v>
      </c>
      <c r="E10" s="491"/>
      <c r="F10" s="487">
        <f>SUM(F6:G9)</f>
        <v>4288.785363012401</v>
      </c>
      <c r="G10" s="487"/>
      <c r="H10" s="491">
        <f>SUM(H6:I9)</f>
        <v>100</v>
      </c>
      <c r="I10" s="491"/>
      <c r="K10" s="313"/>
    </row>
    <row r="11" ht="5.25" customHeight="1"/>
    <row r="12" ht="24.75" customHeight="1">
      <c r="A12" s="187" t="s">
        <v>270</v>
      </c>
    </row>
    <row r="13" spans="1:8" ht="27.75">
      <c r="A13" s="215" t="s">
        <v>267</v>
      </c>
      <c r="B13" s="215"/>
      <c r="C13" s="215"/>
      <c r="D13" s="215"/>
      <c r="E13" s="215"/>
      <c r="F13" s="216"/>
      <c r="H13" s="217"/>
    </row>
    <row r="14" spans="1:5" ht="27.75">
      <c r="A14" s="215" t="s">
        <v>269</v>
      </c>
      <c r="B14" s="215"/>
      <c r="C14" s="215"/>
      <c r="D14" s="215"/>
      <c r="E14" s="215"/>
    </row>
    <row r="15" ht="28.5" customHeight="1"/>
    <row r="16" ht="28.5" customHeight="1"/>
    <row r="17" spans="1:9" ht="23.25">
      <c r="A17" s="477" t="s">
        <v>298</v>
      </c>
      <c r="B17" s="477"/>
      <c r="C17" s="477"/>
      <c r="D17" s="477"/>
      <c r="E17" s="477"/>
      <c r="F17" s="477"/>
      <c r="G17" s="477"/>
      <c r="H17" s="477"/>
      <c r="I17" s="477"/>
    </row>
    <row r="19" spans="1:9" ht="42.75" customHeight="1">
      <c r="A19" s="472" t="s">
        <v>111</v>
      </c>
      <c r="B19" s="472">
        <v>2018</v>
      </c>
      <c r="C19" s="472"/>
      <c r="D19" s="472"/>
      <c r="E19" s="472"/>
      <c r="F19" s="472">
        <v>2019</v>
      </c>
      <c r="G19" s="472"/>
      <c r="H19" s="472"/>
      <c r="I19" s="472"/>
    </row>
    <row r="20" spans="1:9" ht="42.75" customHeight="1">
      <c r="A20" s="472"/>
      <c r="B20" s="472" t="s">
        <v>45</v>
      </c>
      <c r="C20" s="472"/>
      <c r="D20" s="472" t="s">
        <v>1</v>
      </c>
      <c r="E20" s="472"/>
      <c r="F20" s="472" t="s">
        <v>45</v>
      </c>
      <c r="G20" s="472"/>
      <c r="H20" s="472" t="s">
        <v>1</v>
      </c>
      <c r="I20" s="472"/>
    </row>
    <row r="21" spans="1:11" ht="53.25" customHeight="1">
      <c r="A21" s="218" t="s">
        <v>112</v>
      </c>
      <c r="B21" s="473">
        <v>211.6</v>
      </c>
      <c r="C21" s="474"/>
      <c r="D21" s="473">
        <v>6.8</v>
      </c>
      <c r="E21" s="474"/>
      <c r="F21" s="473">
        <v>262.2</v>
      </c>
      <c r="G21" s="474"/>
      <c r="H21" s="473">
        <v>8.1</v>
      </c>
      <c r="I21" s="474"/>
      <c r="K21" s="311"/>
    </row>
    <row r="22" spans="1:11" ht="53.25" customHeight="1">
      <c r="A22" s="219" t="s">
        <v>113</v>
      </c>
      <c r="B22" s="467">
        <v>124.5</v>
      </c>
      <c r="C22" s="468"/>
      <c r="D22" s="467">
        <v>4</v>
      </c>
      <c r="E22" s="468"/>
      <c r="F22" s="467">
        <v>98.6</v>
      </c>
      <c r="G22" s="468"/>
      <c r="H22" s="467">
        <v>3</v>
      </c>
      <c r="I22" s="468"/>
      <c r="K22" s="311"/>
    </row>
    <row r="23" spans="1:11" ht="53.25" customHeight="1">
      <c r="A23" s="219" t="s">
        <v>114</v>
      </c>
      <c r="B23" s="467">
        <v>15.1</v>
      </c>
      <c r="C23" s="468"/>
      <c r="D23" s="467">
        <v>0.5</v>
      </c>
      <c r="E23" s="468"/>
      <c r="F23" s="467">
        <v>15.2</v>
      </c>
      <c r="G23" s="468"/>
      <c r="H23" s="467">
        <v>0.5</v>
      </c>
      <c r="I23" s="468"/>
      <c r="K23" s="311"/>
    </row>
    <row r="24" spans="1:11" ht="53.25" customHeight="1">
      <c r="A24" s="220" t="s">
        <v>115</v>
      </c>
      <c r="B24" s="467">
        <v>22.6</v>
      </c>
      <c r="C24" s="468"/>
      <c r="D24" s="467">
        <v>0.7</v>
      </c>
      <c r="E24" s="468"/>
      <c r="F24" s="467">
        <v>19.9</v>
      </c>
      <c r="G24" s="468"/>
      <c r="H24" s="467">
        <v>0.6</v>
      </c>
      <c r="I24" s="468"/>
      <c r="K24" s="311"/>
    </row>
    <row r="25" spans="1:11" ht="53.25" customHeight="1">
      <c r="A25" s="220" t="s">
        <v>116</v>
      </c>
      <c r="B25" s="467">
        <v>49.4</v>
      </c>
      <c r="C25" s="468"/>
      <c r="D25" s="467">
        <v>1.6</v>
      </c>
      <c r="E25" s="468"/>
      <c r="F25" s="467">
        <v>128.5</v>
      </c>
      <c r="G25" s="468"/>
      <c r="H25" s="467">
        <v>4</v>
      </c>
      <c r="I25" s="468"/>
      <c r="K25" s="311"/>
    </row>
    <row r="26" spans="1:11" ht="53.25" customHeight="1">
      <c r="A26" s="218" t="s">
        <v>117</v>
      </c>
      <c r="B26" s="475">
        <v>2920</v>
      </c>
      <c r="C26" s="476"/>
      <c r="D26" s="475">
        <v>93.2</v>
      </c>
      <c r="E26" s="476"/>
      <c r="F26" s="475">
        <v>2974.4</v>
      </c>
      <c r="G26" s="476"/>
      <c r="H26" s="475">
        <v>91.9</v>
      </c>
      <c r="I26" s="476"/>
      <c r="K26" s="311"/>
    </row>
    <row r="27" spans="1:11" ht="53.25" customHeight="1">
      <c r="A27" s="219" t="s">
        <v>118</v>
      </c>
      <c r="B27" s="467">
        <v>1.8</v>
      </c>
      <c r="C27" s="468"/>
      <c r="D27" s="467">
        <v>0.1</v>
      </c>
      <c r="E27" s="468"/>
      <c r="F27" s="467">
        <v>11.7</v>
      </c>
      <c r="G27" s="468"/>
      <c r="H27" s="467">
        <v>0.3</v>
      </c>
      <c r="I27" s="468"/>
      <c r="K27" s="311"/>
    </row>
    <row r="28" spans="1:11" ht="53.25" customHeight="1">
      <c r="A28" s="219" t="s">
        <v>133</v>
      </c>
      <c r="B28" s="467">
        <v>1221.6</v>
      </c>
      <c r="C28" s="468"/>
      <c r="D28" s="467">
        <v>39</v>
      </c>
      <c r="E28" s="468"/>
      <c r="F28" s="467">
        <v>1349</v>
      </c>
      <c r="G28" s="468"/>
      <c r="H28" s="467">
        <v>41.7</v>
      </c>
      <c r="I28" s="468"/>
      <c r="K28" s="311"/>
    </row>
    <row r="29" spans="1:11" ht="53.25" customHeight="1">
      <c r="A29" s="219" t="s">
        <v>12</v>
      </c>
      <c r="B29" s="467">
        <v>1259.5</v>
      </c>
      <c r="C29" s="468"/>
      <c r="D29" s="467">
        <v>40.2</v>
      </c>
      <c r="E29" s="468"/>
      <c r="F29" s="467">
        <v>1174.1</v>
      </c>
      <c r="G29" s="468"/>
      <c r="H29" s="467">
        <v>36.3</v>
      </c>
      <c r="I29" s="468"/>
      <c r="K29" s="311"/>
    </row>
    <row r="30" spans="1:11" ht="53.25" customHeight="1">
      <c r="A30" s="220" t="s">
        <v>119</v>
      </c>
      <c r="B30" s="467">
        <v>437.1</v>
      </c>
      <c r="C30" s="468"/>
      <c r="D30" s="467">
        <v>14</v>
      </c>
      <c r="E30" s="468"/>
      <c r="F30" s="467">
        <v>439.6</v>
      </c>
      <c r="G30" s="468"/>
      <c r="H30" s="467">
        <v>13.6</v>
      </c>
      <c r="I30" s="468"/>
      <c r="K30" s="311"/>
    </row>
    <row r="31" spans="1:11" ht="53.25" customHeight="1">
      <c r="A31" s="254" t="s">
        <v>4</v>
      </c>
      <c r="B31" s="469">
        <v>3131.6</v>
      </c>
      <c r="C31" s="469"/>
      <c r="D31" s="469">
        <v>100</v>
      </c>
      <c r="E31" s="469"/>
      <c r="F31" s="469">
        <v>3236.6</v>
      </c>
      <c r="G31" s="469"/>
      <c r="H31" s="469">
        <v>100</v>
      </c>
      <c r="I31" s="469"/>
      <c r="K31" s="311"/>
    </row>
    <row r="32" spans="1:11" ht="53.25" customHeight="1">
      <c r="A32" s="221" t="s">
        <v>246</v>
      </c>
      <c r="B32" s="470">
        <v>648.7</v>
      </c>
      <c r="C32" s="471"/>
      <c r="D32" s="470">
        <v>20.7</v>
      </c>
      <c r="E32" s="471"/>
      <c r="F32" s="470">
        <v>701.9</v>
      </c>
      <c r="G32" s="471"/>
      <c r="H32" s="470">
        <v>21.7</v>
      </c>
      <c r="I32" s="471"/>
      <c r="K32" s="311"/>
    </row>
    <row r="33" spans="1:3" ht="23.25">
      <c r="A33" s="194"/>
      <c r="B33" s="194"/>
      <c r="C33" s="194"/>
    </row>
    <row r="34" ht="24" customHeight="1"/>
    <row r="35" ht="24" customHeight="1"/>
    <row r="36" ht="24" customHeight="1"/>
    <row r="37" ht="24" customHeight="1"/>
    <row r="38" ht="24" customHeight="1"/>
    <row r="39" ht="27" customHeight="1"/>
    <row r="40" ht="5.25" customHeight="1"/>
  </sheetData>
  <sheetProtection/>
  <mergeCells count="84">
    <mergeCell ref="F10:G10"/>
    <mergeCell ref="H5:I5"/>
    <mergeCell ref="H6:I6"/>
    <mergeCell ref="H7:I7"/>
    <mergeCell ref="H8:I8"/>
    <mergeCell ref="H9:I9"/>
    <mergeCell ref="H10:I10"/>
    <mergeCell ref="F4:I4"/>
    <mergeCell ref="F5:G5"/>
    <mergeCell ref="F6:G6"/>
    <mergeCell ref="F7:G7"/>
    <mergeCell ref="F8:G8"/>
    <mergeCell ref="F9:G9"/>
    <mergeCell ref="D5:E5"/>
    <mergeCell ref="D6:E6"/>
    <mergeCell ref="D7:E7"/>
    <mergeCell ref="D8:E8"/>
    <mergeCell ref="D9:E9"/>
    <mergeCell ref="D10:E10"/>
    <mergeCell ref="F28:G28"/>
    <mergeCell ref="H20:I20"/>
    <mergeCell ref="H21:I21"/>
    <mergeCell ref="H22:I22"/>
    <mergeCell ref="H23:I23"/>
    <mergeCell ref="H28:I28"/>
    <mergeCell ref="H27:I27"/>
    <mergeCell ref="F25:G25"/>
    <mergeCell ref="F26:G26"/>
    <mergeCell ref="H25:I25"/>
    <mergeCell ref="H26:I26"/>
    <mergeCell ref="F27:G27"/>
    <mergeCell ref="F23:G23"/>
    <mergeCell ref="H24:I24"/>
    <mergeCell ref="F20:G20"/>
    <mergeCell ref="A2:I2"/>
    <mergeCell ref="A4:A5"/>
    <mergeCell ref="A19:A20"/>
    <mergeCell ref="B19:E19"/>
    <mergeCell ref="D20:E20"/>
    <mergeCell ref="F19:I19"/>
    <mergeCell ref="D22:E22"/>
    <mergeCell ref="A17:I17"/>
    <mergeCell ref="B4:E4"/>
    <mergeCell ref="B5:C5"/>
    <mergeCell ref="B6:C6"/>
    <mergeCell ref="B7:C7"/>
    <mergeCell ref="B8:C8"/>
    <mergeCell ref="B9:C9"/>
    <mergeCell ref="B10:C10"/>
    <mergeCell ref="D23:E23"/>
    <mergeCell ref="F24:G24"/>
    <mergeCell ref="F21:G21"/>
    <mergeCell ref="D26:E26"/>
    <mergeCell ref="D27:E27"/>
    <mergeCell ref="D24:E24"/>
    <mergeCell ref="D21:E21"/>
    <mergeCell ref="F22:G22"/>
    <mergeCell ref="D28:E28"/>
    <mergeCell ref="D29:E29"/>
    <mergeCell ref="B25:C25"/>
    <mergeCell ref="B26:C26"/>
    <mergeCell ref="B27:C27"/>
    <mergeCell ref="B28:C28"/>
    <mergeCell ref="B29:C29"/>
    <mergeCell ref="H32:I32"/>
    <mergeCell ref="F32:G32"/>
    <mergeCell ref="D30:E30"/>
    <mergeCell ref="D31:E31"/>
    <mergeCell ref="F31:G31"/>
    <mergeCell ref="F29:G29"/>
    <mergeCell ref="H29:I29"/>
    <mergeCell ref="H30:I30"/>
    <mergeCell ref="H31:I31"/>
    <mergeCell ref="F30:G30"/>
    <mergeCell ref="B30:C30"/>
    <mergeCell ref="B31:C31"/>
    <mergeCell ref="B32:C32"/>
    <mergeCell ref="D32:E32"/>
    <mergeCell ref="B20:C20"/>
    <mergeCell ref="B21:C21"/>
    <mergeCell ref="B22:C22"/>
    <mergeCell ref="B23:C23"/>
    <mergeCell ref="B24:C24"/>
    <mergeCell ref="D25:E25"/>
  </mergeCells>
  <printOptions/>
  <pageMargins left="1.05" right="0.5" top="0.74" bottom="0.433070866141732" header="0.17" footer="0.511811023622047"/>
  <pageSetup fitToHeight="1" fitToWidth="1" horizontalDpi="600" verticalDpi="600" orientation="portrait" paperSize="9" scale="57" r:id="rId1"/>
  <headerFooter alignWithMargins="0">
    <oddHeader>&amp;C&amp;"Times New Roman,Regular"&amp;11 
&amp;18 &amp;20 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40">
      <selection activeCell="D32" sqref="D32:E32"/>
    </sheetView>
  </sheetViews>
  <sheetFormatPr defaultColWidth="9.140625" defaultRowHeight="12.75"/>
  <cols>
    <col min="1" max="1" width="30.00390625" style="151" customWidth="1"/>
    <col min="2" max="2" width="12.00390625" style="151" customWidth="1"/>
    <col min="3" max="3" width="11.421875" style="151" customWidth="1"/>
    <col min="4" max="4" width="12.140625" style="151" customWidth="1"/>
    <col min="5" max="5" width="12.00390625" style="151" customWidth="1"/>
    <col min="6" max="6" width="11.421875" style="151" customWidth="1"/>
    <col min="7" max="7" width="12.28125" style="151" customWidth="1"/>
    <col min="8" max="9" width="9.140625" style="151" customWidth="1"/>
    <col min="10" max="11" width="9.57421875" style="151" bestFit="1" customWidth="1"/>
    <col min="12" max="16384" width="9.140625" style="151" customWidth="1"/>
  </cols>
  <sheetData>
    <row r="1" ht="11.25" customHeight="1"/>
    <row r="2" spans="1:8" ht="15.75">
      <c r="A2" s="494" t="s">
        <v>299</v>
      </c>
      <c r="B2" s="494"/>
      <c r="C2" s="494"/>
      <c r="D2" s="494"/>
      <c r="E2" s="494"/>
      <c r="F2" s="494"/>
      <c r="G2" s="494"/>
      <c r="H2" s="152"/>
    </row>
    <row r="3" spans="4:7" ht="15.75">
      <c r="D3" s="498" t="s">
        <v>140</v>
      </c>
      <c r="E3" s="498"/>
      <c r="F3" s="498"/>
      <c r="G3" s="498"/>
    </row>
    <row r="4" spans="1:7" ht="18.75" customHeight="1">
      <c r="A4" s="492" t="s">
        <v>14</v>
      </c>
      <c r="B4" s="492"/>
      <c r="C4" s="492"/>
      <c r="D4" s="492">
        <v>2018</v>
      </c>
      <c r="E4" s="492"/>
      <c r="F4" s="492">
        <v>2019</v>
      </c>
      <c r="G4" s="492"/>
    </row>
    <row r="5" spans="1:7" ht="18.75" customHeight="1">
      <c r="A5" s="492"/>
      <c r="B5" s="492"/>
      <c r="C5" s="492"/>
      <c r="D5" s="503" t="s">
        <v>129</v>
      </c>
      <c r="E5" s="492" t="s">
        <v>1</v>
      </c>
      <c r="F5" s="503" t="s">
        <v>129</v>
      </c>
      <c r="G5" s="492" t="s">
        <v>1</v>
      </c>
    </row>
    <row r="6" spans="1:7" ht="12.75" customHeight="1">
      <c r="A6" s="492"/>
      <c r="B6" s="492"/>
      <c r="C6" s="492"/>
      <c r="D6" s="503"/>
      <c r="E6" s="492"/>
      <c r="F6" s="503"/>
      <c r="G6" s="492"/>
    </row>
    <row r="7" spans="1:11" ht="20.25" customHeight="1">
      <c r="A7" s="497" t="s">
        <v>78</v>
      </c>
      <c r="B7" s="497"/>
      <c r="C7" s="497"/>
      <c r="D7" s="368">
        <v>239</v>
      </c>
      <c r="E7" s="368">
        <v>28.8</v>
      </c>
      <c r="F7" s="368">
        <v>266.7</v>
      </c>
      <c r="G7" s="368">
        <v>32.6</v>
      </c>
      <c r="K7" s="165"/>
    </row>
    <row r="8" spans="1:11" ht="20.25" customHeight="1">
      <c r="A8" s="493" t="s">
        <v>202</v>
      </c>
      <c r="B8" s="493"/>
      <c r="C8" s="493"/>
      <c r="D8" s="369">
        <v>237.4</v>
      </c>
      <c r="E8" s="369">
        <v>28.6</v>
      </c>
      <c r="F8" s="369">
        <v>262.2</v>
      </c>
      <c r="G8" s="369">
        <v>32</v>
      </c>
      <c r="H8" s="303"/>
      <c r="K8" s="165"/>
    </row>
    <row r="9" spans="1:11" ht="20.25" customHeight="1">
      <c r="A9" s="493" t="s">
        <v>79</v>
      </c>
      <c r="B9" s="493"/>
      <c r="C9" s="493"/>
      <c r="D9" s="369">
        <v>0.9</v>
      </c>
      <c r="E9" s="369">
        <v>0.1</v>
      </c>
      <c r="F9" s="369">
        <v>0.7</v>
      </c>
      <c r="G9" s="369">
        <v>0.1</v>
      </c>
      <c r="H9" s="303"/>
      <c r="K9" s="165"/>
    </row>
    <row r="10" spans="1:11" ht="20.25" customHeight="1">
      <c r="A10" s="493" t="s">
        <v>80</v>
      </c>
      <c r="B10" s="493"/>
      <c r="C10" s="493"/>
      <c r="D10" s="369">
        <v>0.7</v>
      </c>
      <c r="E10" s="369">
        <v>0.1</v>
      </c>
      <c r="F10" s="369">
        <v>3.8</v>
      </c>
      <c r="G10" s="369">
        <v>0.5</v>
      </c>
      <c r="H10" s="303"/>
      <c r="K10" s="165"/>
    </row>
    <row r="11" spans="1:11" ht="20.25" customHeight="1">
      <c r="A11" s="504" t="s">
        <v>12</v>
      </c>
      <c r="B11" s="505"/>
      <c r="C11" s="506"/>
      <c r="D11" s="368">
        <v>427.9</v>
      </c>
      <c r="E11" s="368">
        <v>51.7</v>
      </c>
      <c r="F11" s="368">
        <v>393.2</v>
      </c>
      <c r="G11" s="368">
        <v>47.9</v>
      </c>
      <c r="H11" s="303"/>
      <c r="K11" s="165"/>
    </row>
    <row r="12" spans="1:11" ht="20.25" customHeight="1">
      <c r="A12" s="507" t="s">
        <v>84</v>
      </c>
      <c r="B12" s="507"/>
      <c r="C12" s="507"/>
      <c r="D12" s="370">
        <v>666.9</v>
      </c>
      <c r="E12" s="370">
        <v>80.5</v>
      </c>
      <c r="F12" s="370">
        <v>659.9</v>
      </c>
      <c r="G12" s="370">
        <v>80.5</v>
      </c>
      <c r="H12" s="303"/>
      <c r="K12" s="165"/>
    </row>
    <row r="13" spans="1:11" ht="20.25" customHeight="1">
      <c r="A13" s="495" t="s">
        <v>81</v>
      </c>
      <c r="B13" s="495"/>
      <c r="C13" s="495"/>
      <c r="D13" s="368">
        <v>161.4</v>
      </c>
      <c r="E13" s="368">
        <v>19.5</v>
      </c>
      <c r="F13" s="368">
        <v>160.3</v>
      </c>
      <c r="G13" s="368">
        <v>19.5</v>
      </c>
      <c r="H13" s="303"/>
      <c r="K13" s="165"/>
    </row>
    <row r="14" spans="1:11" ht="20.25" customHeight="1">
      <c r="A14" s="496" t="s">
        <v>13</v>
      </c>
      <c r="B14" s="496"/>
      <c r="C14" s="496"/>
      <c r="D14" s="369">
        <v>161.4</v>
      </c>
      <c r="E14" s="369">
        <v>19.5</v>
      </c>
      <c r="F14" s="369">
        <v>160.3</v>
      </c>
      <c r="G14" s="369">
        <v>19.5</v>
      </c>
      <c r="H14" s="303"/>
      <c r="K14" s="165"/>
    </row>
    <row r="15" spans="1:11" ht="20.25" customHeight="1">
      <c r="A15" s="508" t="s">
        <v>4</v>
      </c>
      <c r="B15" s="508"/>
      <c r="C15" s="508"/>
      <c r="D15" s="371">
        <v>828.3</v>
      </c>
      <c r="E15" s="371">
        <v>100</v>
      </c>
      <c r="F15" s="371">
        <v>820.2</v>
      </c>
      <c r="G15" s="371">
        <v>100</v>
      </c>
      <c r="I15" s="312"/>
      <c r="K15" s="165"/>
    </row>
    <row r="16" spans="1:6" ht="19.5" customHeight="1">
      <c r="A16" s="279" t="s">
        <v>173</v>
      </c>
      <c r="B16" s="1"/>
      <c r="C16" s="280"/>
      <c r="D16" s="280"/>
      <c r="F16" s="155"/>
    </row>
    <row r="17" spans="1:6" ht="19.5" customHeight="1">
      <c r="A17" s="153"/>
      <c r="C17" s="154"/>
      <c r="D17" s="154"/>
      <c r="F17" s="155"/>
    </row>
    <row r="18" spans="1:7" ht="19.5" customHeight="1">
      <c r="A18" s="494" t="s">
        <v>300</v>
      </c>
      <c r="B18" s="494"/>
      <c r="C18" s="494"/>
      <c r="D18" s="494"/>
      <c r="E18" s="494"/>
      <c r="F18" s="494"/>
      <c r="G18" s="494"/>
    </row>
    <row r="19" spans="1:5" ht="9.75" customHeight="1">
      <c r="A19" s="2"/>
      <c r="E19" s="156"/>
    </row>
    <row r="20" spans="1:7" ht="18.75" customHeight="1">
      <c r="A20" s="499" t="s">
        <v>23</v>
      </c>
      <c r="B20" s="510">
        <v>2018</v>
      </c>
      <c r="C20" s="511"/>
      <c r="D20" s="512"/>
      <c r="E20" s="510" t="s">
        <v>328</v>
      </c>
      <c r="F20" s="511"/>
      <c r="G20" s="512"/>
    </row>
    <row r="21" spans="1:7" ht="18.75" customHeight="1">
      <c r="A21" s="509"/>
      <c r="B21" s="501" t="s">
        <v>141</v>
      </c>
      <c r="C21" s="499" t="s">
        <v>76</v>
      </c>
      <c r="D21" s="499" t="s">
        <v>1</v>
      </c>
      <c r="E21" s="501" t="s">
        <v>141</v>
      </c>
      <c r="F21" s="499" t="s">
        <v>76</v>
      </c>
      <c r="G21" s="499" t="s">
        <v>1</v>
      </c>
    </row>
    <row r="22" spans="1:7" ht="45" customHeight="1">
      <c r="A22" s="500"/>
      <c r="B22" s="502"/>
      <c r="C22" s="500"/>
      <c r="D22" s="500"/>
      <c r="E22" s="502"/>
      <c r="F22" s="500"/>
      <c r="G22" s="500"/>
    </row>
    <row r="23" spans="1:10" ht="14.25" customHeight="1">
      <c r="A23" s="157" t="s">
        <v>142</v>
      </c>
      <c r="B23" s="222"/>
      <c r="C23" s="223">
        <v>203.5</v>
      </c>
      <c r="D23" s="224">
        <v>20.6</v>
      </c>
      <c r="E23" s="222"/>
      <c r="F23" s="286">
        <v>203.3</v>
      </c>
      <c r="G23" s="287">
        <v>19.5</v>
      </c>
      <c r="J23" s="168"/>
    </row>
    <row r="24" spans="1:7" ht="14.25" customHeight="1">
      <c r="A24" s="157" t="s">
        <v>143</v>
      </c>
      <c r="B24" s="225"/>
      <c r="C24" s="223">
        <v>184.8</v>
      </c>
      <c r="D24" s="223">
        <v>18.7</v>
      </c>
      <c r="E24" s="225"/>
      <c r="F24" s="286">
        <v>186.6</v>
      </c>
      <c r="G24" s="286">
        <v>17.9</v>
      </c>
    </row>
    <row r="25" spans="1:11" ht="14.25" customHeight="1">
      <c r="A25" s="158" t="s">
        <v>144</v>
      </c>
      <c r="B25" s="255">
        <v>38762</v>
      </c>
      <c r="C25" s="226">
        <v>37.2</v>
      </c>
      <c r="D25" s="227">
        <v>3.8</v>
      </c>
      <c r="E25" s="255">
        <v>38926</v>
      </c>
      <c r="F25" s="288">
        <v>37.4</v>
      </c>
      <c r="G25" s="289">
        <v>3.6</v>
      </c>
      <c r="J25" s="168"/>
      <c r="K25" s="168"/>
    </row>
    <row r="26" spans="1:11" ht="14.25" customHeight="1">
      <c r="A26" s="158" t="s">
        <v>15</v>
      </c>
      <c r="B26" s="255">
        <v>34804</v>
      </c>
      <c r="C26" s="226">
        <v>35.2</v>
      </c>
      <c r="D26" s="227">
        <v>3.6</v>
      </c>
      <c r="E26" s="255">
        <v>37810</v>
      </c>
      <c r="F26" s="288">
        <v>38.2</v>
      </c>
      <c r="G26" s="289">
        <v>3.7</v>
      </c>
      <c r="J26" s="168"/>
      <c r="K26" s="168"/>
    </row>
    <row r="27" spans="1:12" ht="14.25" customHeight="1">
      <c r="A27" s="158" t="s">
        <v>125</v>
      </c>
      <c r="B27" s="255">
        <v>5669</v>
      </c>
      <c r="C27" s="226">
        <v>6.1</v>
      </c>
      <c r="D27" s="227">
        <v>0.6</v>
      </c>
      <c r="E27" s="255">
        <v>6518</v>
      </c>
      <c r="F27" s="288">
        <v>7</v>
      </c>
      <c r="G27" s="289">
        <v>0.7</v>
      </c>
      <c r="I27" s="315"/>
      <c r="J27" s="168"/>
      <c r="K27" s="168"/>
      <c r="L27" s="168"/>
    </row>
    <row r="28" spans="1:11" ht="14.25" customHeight="1">
      <c r="A28" s="158" t="s">
        <v>12</v>
      </c>
      <c r="B28" s="255">
        <v>31886</v>
      </c>
      <c r="C28" s="226">
        <v>19.8</v>
      </c>
      <c r="D28" s="227">
        <v>2</v>
      </c>
      <c r="E28" s="255">
        <v>29668</v>
      </c>
      <c r="F28" s="288">
        <v>18.4</v>
      </c>
      <c r="G28" s="289">
        <v>1.7</v>
      </c>
      <c r="J28" s="168"/>
      <c r="K28" s="168"/>
    </row>
    <row r="29" spans="1:11" ht="18.75">
      <c r="A29" s="159" t="s">
        <v>203</v>
      </c>
      <c r="B29" s="255">
        <v>1200</v>
      </c>
      <c r="C29" s="226">
        <v>0.5</v>
      </c>
      <c r="D29" s="227">
        <v>0.0460938104531101</v>
      </c>
      <c r="E29" s="255">
        <v>1100</v>
      </c>
      <c r="F29" s="288">
        <v>0.4</v>
      </c>
      <c r="G29" s="289">
        <v>0</v>
      </c>
      <c r="J29" s="168"/>
      <c r="K29" s="168"/>
    </row>
    <row r="30" spans="1:11" ht="14.25" customHeight="1">
      <c r="A30" s="159" t="s">
        <v>204</v>
      </c>
      <c r="B30" s="255">
        <v>1002</v>
      </c>
      <c r="C30" s="226">
        <v>86.1</v>
      </c>
      <c r="D30" s="227">
        <v>8.7</v>
      </c>
      <c r="E30" s="255">
        <v>991</v>
      </c>
      <c r="F30" s="288">
        <v>85.2</v>
      </c>
      <c r="G30" s="289">
        <v>8.2</v>
      </c>
      <c r="J30" s="168"/>
      <c r="K30" s="168"/>
    </row>
    <row r="31" spans="1:11" ht="14.25" customHeight="1">
      <c r="A31" s="157" t="s">
        <v>145</v>
      </c>
      <c r="B31" s="256">
        <v>116582</v>
      </c>
      <c r="C31" s="228">
        <v>18.7</v>
      </c>
      <c r="D31" s="223">
        <v>1.9</v>
      </c>
      <c r="E31" s="256">
        <v>104285</v>
      </c>
      <c r="F31" s="290">
        <v>16.7</v>
      </c>
      <c r="G31" s="286">
        <v>1.6</v>
      </c>
      <c r="J31" s="168"/>
      <c r="K31" s="168"/>
    </row>
    <row r="32" spans="1:11" ht="18.75">
      <c r="A32" s="157" t="s">
        <v>330</v>
      </c>
      <c r="B32" s="237"/>
      <c r="C32" s="228">
        <v>540.1</v>
      </c>
      <c r="D32" s="223">
        <v>54.6</v>
      </c>
      <c r="E32" s="237"/>
      <c r="F32" s="290">
        <v>552.1</v>
      </c>
      <c r="G32" s="286">
        <v>53</v>
      </c>
      <c r="J32" s="168"/>
      <c r="K32" s="168"/>
    </row>
    <row r="33" spans="1:11" ht="14.25" customHeight="1">
      <c r="A33" s="160" t="s">
        <v>146</v>
      </c>
      <c r="B33" s="237"/>
      <c r="C33" s="229">
        <v>367.6</v>
      </c>
      <c r="D33" s="230">
        <v>37.2</v>
      </c>
      <c r="E33" s="237"/>
      <c r="F33" s="291">
        <v>388.4</v>
      </c>
      <c r="G33" s="292">
        <v>37.3</v>
      </c>
      <c r="J33" s="168"/>
      <c r="K33" s="168"/>
    </row>
    <row r="34" spans="1:11" ht="15.75">
      <c r="A34" s="161" t="s">
        <v>19</v>
      </c>
      <c r="B34" s="257">
        <v>173021</v>
      </c>
      <c r="C34" s="231">
        <v>186.9</v>
      </c>
      <c r="D34" s="232">
        <v>18.9</v>
      </c>
      <c r="E34" s="257">
        <v>188824</v>
      </c>
      <c r="F34" s="293">
        <v>203.9</v>
      </c>
      <c r="G34" s="294">
        <v>19.6</v>
      </c>
      <c r="J34" s="168"/>
      <c r="K34" s="168"/>
    </row>
    <row r="35" spans="1:11" ht="15.75">
      <c r="A35" s="161" t="s">
        <v>125</v>
      </c>
      <c r="B35" s="257">
        <v>3290</v>
      </c>
      <c r="C35" s="231">
        <v>3.6</v>
      </c>
      <c r="D35" s="232">
        <v>0.4</v>
      </c>
      <c r="E35" s="257">
        <v>3052</v>
      </c>
      <c r="F35" s="293">
        <v>3.3</v>
      </c>
      <c r="G35" s="294">
        <v>0.3</v>
      </c>
      <c r="J35" s="168"/>
      <c r="K35" s="168"/>
    </row>
    <row r="36" spans="1:11" ht="15.75">
      <c r="A36" s="161" t="s">
        <v>15</v>
      </c>
      <c r="B36" s="257">
        <v>175405</v>
      </c>
      <c r="C36" s="231">
        <v>177.2</v>
      </c>
      <c r="D36" s="232">
        <v>17.9</v>
      </c>
      <c r="E36" s="257">
        <v>179356</v>
      </c>
      <c r="F36" s="293">
        <v>181.2</v>
      </c>
      <c r="G36" s="294">
        <v>17.4</v>
      </c>
      <c r="J36" s="168"/>
      <c r="K36" s="168"/>
    </row>
    <row r="37" spans="1:11" ht="15.75">
      <c r="A37" s="160" t="s">
        <v>147</v>
      </c>
      <c r="B37" s="237"/>
      <c r="C37" s="236"/>
      <c r="D37" s="235"/>
      <c r="E37" s="237"/>
      <c r="F37" s="295"/>
      <c r="G37" s="296"/>
      <c r="J37" s="168"/>
      <c r="K37" s="168"/>
    </row>
    <row r="38" spans="1:11" ht="15.75">
      <c r="A38" s="161" t="s">
        <v>127</v>
      </c>
      <c r="B38" s="281">
        <v>156291</v>
      </c>
      <c r="C38" s="229">
        <v>162.5</v>
      </c>
      <c r="D38" s="230">
        <v>16.4</v>
      </c>
      <c r="E38" s="281">
        <v>146851</v>
      </c>
      <c r="F38" s="291">
        <v>152.7</v>
      </c>
      <c r="G38" s="292">
        <v>14.7</v>
      </c>
      <c r="J38" s="168"/>
      <c r="K38" s="168"/>
    </row>
    <row r="39" spans="1:11" ht="15.75">
      <c r="A39" s="160" t="s">
        <v>148</v>
      </c>
      <c r="B39" s="237"/>
      <c r="C39" s="229">
        <v>10</v>
      </c>
      <c r="D39" s="229">
        <v>1</v>
      </c>
      <c r="E39" s="237"/>
      <c r="F39" s="291">
        <v>11</v>
      </c>
      <c r="G39" s="291">
        <v>1.1</v>
      </c>
      <c r="J39" s="168"/>
      <c r="K39" s="168"/>
    </row>
    <row r="40" spans="1:11" ht="15.75">
      <c r="A40" s="161" t="s">
        <v>19</v>
      </c>
      <c r="B40" s="258">
        <v>4255</v>
      </c>
      <c r="C40" s="231">
        <v>4.6</v>
      </c>
      <c r="D40" s="232">
        <v>0.5</v>
      </c>
      <c r="E40" s="258">
        <v>4645</v>
      </c>
      <c r="F40" s="293">
        <v>5</v>
      </c>
      <c r="G40" s="294">
        <v>0.5</v>
      </c>
      <c r="J40" s="168"/>
      <c r="K40" s="168"/>
    </row>
    <row r="41" spans="1:11" ht="15.75">
      <c r="A41" s="161" t="s">
        <v>15</v>
      </c>
      <c r="B41" s="258">
        <v>1291</v>
      </c>
      <c r="C41" s="231">
        <v>1.3</v>
      </c>
      <c r="D41" s="232">
        <v>0.1</v>
      </c>
      <c r="E41" s="258">
        <v>1655</v>
      </c>
      <c r="F41" s="293">
        <v>1.7</v>
      </c>
      <c r="G41" s="294">
        <v>0.2</v>
      </c>
      <c r="J41" s="168"/>
      <c r="K41" s="168"/>
    </row>
    <row r="42" spans="1:11" ht="15.75">
      <c r="A42" s="161" t="s">
        <v>144</v>
      </c>
      <c r="B42" s="258">
        <v>4225</v>
      </c>
      <c r="C42" s="231">
        <v>4.1</v>
      </c>
      <c r="D42" s="232">
        <v>0.4</v>
      </c>
      <c r="E42" s="258">
        <v>4459</v>
      </c>
      <c r="F42" s="293">
        <v>4.3</v>
      </c>
      <c r="G42" s="294">
        <v>0.4</v>
      </c>
      <c r="J42" s="168"/>
      <c r="K42" s="168"/>
    </row>
    <row r="43" spans="1:11" ht="31.5">
      <c r="A43" s="162" t="s">
        <v>149</v>
      </c>
      <c r="B43" s="237"/>
      <c r="C43" s="223">
        <v>101.3</v>
      </c>
      <c r="D43" s="223">
        <v>10.2</v>
      </c>
      <c r="E43" s="237"/>
      <c r="F43" s="286">
        <v>111.3</v>
      </c>
      <c r="G43" s="286">
        <v>10.6</v>
      </c>
      <c r="J43" s="168"/>
      <c r="K43" s="168"/>
    </row>
    <row r="44" spans="1:11" ht="15.75">
      <c r="A44" s="158" t="s">
        <v>125</v>
      </c>
      <c r="B44" s="257">
        <v>17214</v>
      </c>
      <c r="C44" s="226">
        <v>18.6</v>
      </c>
      <c r="D44" s="227">
        <v>1.9</v>
      </c>
      <c r="E44" s="257">
        <v>22668</v>
      </c>
      <c r="F44" s="288">
        <v>24.5</v>
      </c>
      <c r="G44" s="289">
        <v>2.3</v>
      </c>
      <c r="J44" s="168"/>
      <c r="K44" s="168"/>
    </row>
    <row r="45" spans="1:11" ht="18.75">
      <c r="A45" s="159" t="s">
        <v>205</v>
      </c>
      <c r="B45" s="257">
        <v>380</v>
      </c>
      <c r="C45" s="226">
        <v>0.3</v>
      </c>
      <c r="D45" s="227">
        <v>0.02842451644608456</v>
      </c>
      <c r="E45" s="257">
        <v>350</v>
      </c>
      <c r="F45" s="288">
        <v>0.3</v>
      </c>
      <c r="G45" s="289">
        <v>0</v>
      </c>
      <c r="J45" s="168"/>
      <c r="K45" s="168"/>
    </row>
    <row r="46" spans="1:11" ht="15.75">
      <c r="A46" s="159" t="s">
        <v>204</v>
      </c>
      <c r="B46" s="257">
        <v>959</v>
      </c>
      <c r="C46" s="226">
        <v>82.4</v>
      </c>
      <c r="D46" s="227">
        <v>8.3</v>
      </c>
      <c r="E46" s="257">
        <v>1006</v>
      </c>
      <c r="F46" s="288">
        <v>86.5</v>
      </c>
      <c r="G46" s="289">
        <v>8.3</v>
      </c>
      <c r="J46" s="168"/>
      <c r="K46" s="168"/>
    </row>
    <row r="47" spans="1:11" ht="15.75">
      <c r="A47" s="157" t="s">
        <v>150</v>
      </c>
      <c r="B47" s="237"/>
      <c r="C47" s="228">
        <v>138.1</v>
      </c>
      <c r="D47" s="223">
        <v>14</v>
      </c>
      <c r="E47" s="237"/>
      <c r="F47" s="290">
        <v>167.6</v>
      </c>
      <c r="G47" s="286">
        <v>16.1</v>
      </c>
      <c r="J47" s="168"/>
      <c r="K47" s="168"/>
    </row>
    <row r="48" spans="1:11" ht="15.75">
      <c r="A48" s="158" t="s">
        <v>123</v>
      </c>
      <c r="B48" s="255">
        <v>46</v>
      </c>
      <c r="C48" s="226">
        <v>0.006</v>
      </c>
      <c r="D48" s="227">
        <v>0.004835806780870147</v>
      </c>
      <c r="E48" s="255" t="s">
        <v>309</v>
      </c>
      <c r="F48" s="288" t="s">
        <v>309</v>
      </c>
      <c r="G48" s="289" t="s">
        <v>309</v>
      </c>
      <c r="J48" s="168"/>
      <c r="K48" s="168"/>
    </row>
    <row r="49" spans="1:11" ht="15.75">
      <c r="A49" s="158" t="s">
        <v>125</v>
      </c>
      <c r="B49" s="255">
        <v>51457</v>
      </c>
      <c r="C49" s="226">
        <v>55.6</v>
      </c>
      <c r="D49" s="227">
        <v>5.6</v>
      </c>
      <c r="E49" s="255">
        <v>76290</v>
      </c>
      <c r="F49" s="288">
        <v>82.4</v>
      </c>
      <c r="G49" s="289">
        <v>7.9</v>
      </c>
      <c r="J49" s="168"/>
      <c r="K49" s="168"/>
    </row>
    <row r="50" spans="1:11" ht="18.75">
      <c r="A50" s="159" t="s">
        <v>206</v>
      </c>
      <c r="B50" s="255">
        <v>13089</v>
      </c>
      <c r="C50" s="226">
        <v>5</v>
      </c>
      <c r="D50" s="227">
        <v>0.5</v>
      </c>
      <c r="E50" s="255">
        <v>10120</v>
      </c>
      <c r="F50" s="288">
        <v>3.8</v>
      </c>
      <c r="G50" s="289">
        <v>0.4</v>
      </c>
      <c r="J50" s="168"/>
      <c r="K50" s="168"/>
    </row>
    <row r="51" spans="1:11" ht="18.75">
      <c r="A51" s="159" t="s">
        <v>207</v>
      </c>
      <c r="B51" s="255">
        <v>87</v>
      </c>
      <c r="C51" s="226">
        <v>0.1</v>
      </c>
      <c r="D51" s="227">
        <v>0.006507718238971991</v>
      </c>
      <c r="E51" s="255">
        <v>64</v>
      </c>
      <c r="F51" s="288">
        <v>0</v>
      </c>
      <c r="G51" s="289">
        <v>0</v>
      </c>
      <c r="J51" s="168"/>
      <c r="K51" s="168"/>
    </row>
    <row r="52" spans="1:11" ht="14.25" customHeight="1">
      <c r="A52" s="159" t="s">
        <v>204</v>
      </c>
      <c r="B52" s="255">
        <v>901</v>
      </c>
      <c r="C52" s="226">
        <v>77.5</v>
      </c>
      <c r="D52" s="227">
        <v>7.8</v>
      </c>
      <c r="E52" s="255">
        <v>947</v>
      </c>
      <c r="F52" s="288">
        <v>81.4</v>
      </c>
      <c r="G52" s="289">
        <v>7.8</v>
      </c>
      <c r="J52" s="168"/>
      <c r="K52" s="168"/>
    </row>
    <row r="53" spans="1:11" ht="14.25" customHeight="1">
      <c r="A53" s="157" t="s">
        <v>151</v>
      </c>
      <c r="B53" s="237"/>
      <c r="C53" s="228">
        <v>3.7</v>
      </c>
      <c r="D53" s="223">
        <v>0.4</v>
      </c>
      <c r="E53" s="237"/>
      <c r="F53" s="290">
        <v>3.7</v>
      </c>
      <c r="G53" s="286">
        <v>0.4</v>
      </c>
      <c r="J53" s="168"/>
      <c r="K53" s="168"/>
    </row>
    <row r="54" spans="1:11" ht="17.25" customHeight="1">
      <c r="A54" s="158" t="s">
        <v>208</v>
      </c>
      <c r="B54" s="255">
        <v>2110</v>
      </c>
      <c r="C54" s="226">
        <v>2.1</v>
      </c>
      <c r="D54" s="227">
        <v>0.2</v>
      </c>
      <c r="E54" s="255">
        <v>2040</v>
      </c>
      <c r="F54" s="288">
        <v>2.1</v>
      </c>
      <c r="G54" s="289">
        <v>0.2</v>
      </c>
      <c r="J54" s="168"/>
      <c r="K54" s="168"/>
    </row>
    <row r="55" spans="1:11" ht="14.25" customHeight="1">
      <c r="A55" s="159" t="s">
        <v>204</v>
      </c>
      <c r="B55" s="255">
        <v>19</v>
      </c>
      <c r="C55" s="226">
        <v>1.6</v>
      </c>
      <c r="D55" s="227">
        <v>0.2</v>
      </c>
      <c r="E55" s="255">
        <v>19</v>
      </c>
      <c r="F55" s="288">
        <v>1.6</v>
      </c>
      <c r="G55" s="289">
        <v>0.2</v>
      </c>
      <c r="J55" s="168"/>
      <c r="K55" s="168"/>
    </row>
    <row r="56" spans="1:11" ht="14.25" customHeight="1">
      <c r="A56" s="157" t="s">
        <v>152</v>
      </c>
      <c r="B56" s="237"/>
      <c r="C56" s="228">
        <v>2.5</v>
      </c>
      <c r="D56" s="223">
        <v>0.3</v>
      </c>
      <c r="E56" s="237"/>
      <c r="F56" s="290">
        <v>4.4</v>
      </c>
      <c r="G56" s="286">
        <v>0.4</v>
      </c>
      <c r="J56" s="168"/>
      <c r="K56" s="168"/>
    </row>
    <row r="57" spans="1:11" ht="18.75" customHeight="1">
      <c r="A57" s="163" t="s">
        <v>153</v>
      </c>
      <c r="B57" s="238"/>
      <c r="C57" s="233">
        <v>989.2</v>
      </c>
      <c r="D57" s="234">
        <v>100</v>
      </c>
      <c r="E57" s="238"/>
      <c r="F57" s="233">
        <v>1042.4</v>
      </c>
      <c r="G57" s="297">
        <v>100</v>
      </c>
      <c r="J57" s="168"/>
      <c r="K57" s="168"/>
    </row>
    <row r="58" spans="1:9" ht="19.5" customHeight="1">
      <c r="A58" s="278" t="s">
        <v>329</v>
      </c>
      <c r="B58" s="1"/>
      <c r="C58" s="1"/>
      <c r="H58" s="164"/>
      <c r="I58" s="164"/>
    </row>
  </sheetData>
  <sheetProtection/>
  <mergeCells count="28">
    <mergeCell ref="A11:C11"/>
    <mergeCell ref="A12:C12"/>
    <mergeCell ref="A15:C15"/>
    <mergeCell ref="A20:A22"/>
    <mergeCell ref="B20:D20"/>
    <mergeCell ref="E20:G20"/>
    <mergeCell ref="B21:B22"/>
    <mergeCell ref="C21:C22"/>
    <mergeCell ref="D3:G3"/>
    <mergeCell ref="A4:C6"/>
    <mergeCell ref="D21:D22"/>
    <mergeCell ref="E21:E22"/>
    <mergeCell ref="D5:D6"/>
    <mergeCell ref="E5:E6"/>
    <mergeCell ref="F5:F6"/>
    <mergeCell ref="G5:G6"/>
    <mergeCell ref="F21:F22"/>
    <mergeCell ref="G21:G22"/>
    <mergeCell ref="D4:E4"/>
    <mergeCell ref="F4:G4"/>
    <mergeCell ref="A9:C9"/>
    <mergeCell ref="A10:C10"/>
    <mergeCell ref="A2:G2"/>
    <mergeCell ref="A18:G18"/>
    <mergeCell ref="A13:C13"/>
    <mergeCell ref="A14:C14"/>
    <mergeCell ref="A7:C7"/>
    <mergeCell ref="A8:C8"/>
  </mergeCells>
  <printOptions/>
  <pageMargins left="0.94" right="0.36" top="0.57" bottom="0.183070866" header="0.25" footer="0.31"/>
  <pageSetup fitToHeight="1" fitToWidth="1" horizontalDpi="600" verticalDpi="600" orientation="portrait" paperSize="9" scale="80" r:id="rId1"/>
  <headerFooter alignWithMargins="0">
    <oddHeader>&amp;C&amp;"Times New Roman,Regular"&amp;14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32" sqref="D32:E32"/>
    </sheetView>
  </sheetViews>
  <sheetFormatPr defaultColWidth="9.140625" defaultRowHeight="12.75"/>
  <cols>
    <col min="1" max="1" width="33.140625" style="200" customWidth="1"/>
    <col min="2" max="12" width="9.140625" style="200" customWidth="1"/>
    <col min="13" max="13" width="9.28125" style="200" customWidth="1"/>
    <col min="14" max="14" width="16.140625" style="210" customWidth="1"/>
    <col min="15" max="210" width="18.7109375" style="200" customWidth="1"/>
    <col min="211" max="16384" width="9.140625" style="200" customWidth="1"/>
  </cols>
  <sheetData>
    <row r="1" spans="1:8" ht="20.25">
      <c r="A1" s="199" t="s">
        <v>301</v>
      </c>
      <c r="H1" s="201"/>
    </row>
    <row r="2" spans="1:8" ht="20.25">
      <c r="A2" s="199"/>
      <c r="H2" s="201"/>
    </row>
    <row r="3" spans="1:13" ht="48.75" customHeight="1">
      <c r="A3" s="525" t="s">
        <v>16</v>
      </c>
      <c r="B3" s="525"/>
      <c r="C3" s="525"/>
      <c r="D3" s="525"/>
      <c r="E3" s="525"/>
      <c r="F3" s="523">
        <v>2018</v>
      </c>
      <c r="G3" s="523"/>
      <c r="H3" s="523"/>
      <c r="I3" s="523"/>
      <c r="J3" s="523">
        <v>2019</v>
      </c>
      <c r="K3" s="523"/>
      <c r="L3" s="523"/>
      <c r="M3" s="523"/>
    </row>
    <row r="4" spans="1:13" ht="43.5" customHeight="1">
      <c r="A4" s="530" t="s">
        <v>198</v>
      </c>
      <c r="B4" s="530"/>
      <c r="C4" s="530"/>
      <c r="D4" s="530"/>
      <c r="E4" s="530"/>
      <c r="F4" s="517">
        <v>289676</v>
      </c>
      <c r="G4" s="517"/>
      <c r="H4" s="517"/>
      <c r="I4" s="517"/>
      <c r="J4" s="517">
        <v>307081</v>
      </c>
      <c r="K4" s="517"/>
      <c r="L4" s="517"/>
      <c r="M4" s="517"/>
    </row>
    <row r="5" spans="1:13" ht="43.5" customHeight="1">
      <c r="A5" s="531" t="s">
        <v>17</v>
      </c>
      <c r="B5" s="531"/>
      <c r="C5" s="531"/>
      <c r="D5" s="531"/>
      <c r="E5" s="531"/>
      <c r="F5" s="517">
        <v>211125</v>
      </c>
      <c r="G5" s="517"/>
      <c r="H5" s="517"/>
      <c r="I5" s="517"/>
      <c r="J5" s="517">
        <v>216863</v>
      </c>
      <c r="K5" s="517"/>
      <c r="L5" s="517"/>
      <c r="M5" s="517"/>
    </row>
    <row r="6" spans="1:13" ht="43.5" customHeight="1">
      <c r="A6" s="531" t="s">
        <v>18</v>
      </c>
      <c r="B6" s="531"/>
      <c r="C6" s="531"/>
      <c r="D6" s="531"/>
      <c r="E6" s="531"/>
      <c r="F6" s="517">
        <v>4453</v>
      </c>
      <c r="G6" s="517"/>
      <c r="H6" s="517"/>
      <c r="I6" s="517"/>
      <c r="J6" s="517">
        <v>4457</v>
      </c>
      <c r="K6" s="517"/>
      <c r="L6" s="517"/>
      <c r="M6" s="517"/>
    </row>
    <row r="7" spans="1:13" ht="43.5" customHeight="1">
      <c r="A7" s="531" t="s">
        <v>199</v>
      </c>
      <c r="B7" s="531"/>
      <c r="C7" s="531"/>
      <c r="D7" s="531"/>
      <c r="E7" s="531"/>
      <c r="F7" s="517">
        <v>44011</v>
      </c>
      <c r="G7" s="517"/>
      <c r="H7" s="517"/>
      <c r="I7" s="517"/>
      <c r="J7" s="517">
        <v>45211</v>
      </c>
      <c r="K7" s="517"/>
      <c r="L7" s="517"/>
      <c r="M7" s="517"/>
    </row>
    <row r="8" spans="1:13" ht="43.5" customHeight="1">
      <c r="A8" s="531" t="s">
        <v>240</v>
      </c>
      <c r="B8" s="531"/>
      <c r="C8" s="531"/>
      <c r="D8" s="531"/>
      <c r="E8" s="531"/>
      <c r="F8" s="517">
        <v>6736</v>
      </c>
      <c r="G8" s="517"/>
      <c r="H8" s="517"/>
      <c r="I8" s="517"/>
      <c r="J8" s="517">
        <v>7017</v>
      </c>
      <c r="K8" s="517"/>
      <c r="L8" s="517"/>
      <c r="M8" s="517"/>
    </row>
    <row r="9" spans="1:14" ht="44.25" customHeight="1">
      <c r="A9" s="518" t="s">
        <v>4</v>
      </c>
      <c r="B9" s="519"/>
      <c r="C9" s="519"/>
      <c r="D9" s="519"/>
      <c r="E9" s="520"/>
      <c r="F9" s="515">
        <v>556001</v>
      </c>
      <c r="G9" s="515"/>
      <c r="H9" s="515"/>
      <c r="I9" s="515"/>
      <c r="J9" s="515">
        <v>580629</v>
      </c>
      <c r="K9" s="515"/>
      <c r="L9" s="515"/>
      <c r="M9" s="515"/>
      <c r="N9" s="314"/>
    </row>
    <row r="10" spans="1:13" ht="37.5" customHeight="1">
      <c r="A10" s="521" t="s">
        <v>225</v>
      </c>
      <c r="B10" s="521"/>
      <c r="C10" s="521"/>
      <c r="D10" s="521"/>
      <c r="E10" s="521"/>
      <c r="F10" s="516">
        <v>9992</v>
      </c>
      <c r="G10" s="516"/>
      <c r="H10" s="516"/>
      <c r="I10" s="516"/>
      <c r="J10" s="516">
        <v>13762</v>
      </c>
      <c r="K10" s="516"/>
      <c r="L10" s="516"/>
      <c r="M10" s="516"/>
    </row>
    <row r="11" spans="1:13" ht="37.5" customHeight="1">
      <c r="A11" s="522" t="s">
        <v>247</v>
      </c>
      <c r="B11" s="522"/>
      <c r="C11" s="522"/>
      <c r="D11" s="522"/>
      <c r="E11" s="522"/>
      <c r="F11" s="524">
        <v>85</v>
      </c>
      <c r="G11" s="524"/>
      <c r="H11" s="524"/>
      <c r="I11" s="524"/>
      <c r="J11" s="524">
        <v>195</v>
      </c>
      <c r="K11" s="524"/>
      <c r="L11" s="524"/>
      <c r="M11" s="524"/>
    </row>
    <row r="12" spans="1:8" ht="24">
      <c r="A12" s="203" t="s">
        <v>241</v>
      </c>
      <c r="B12" s="204"/>
      <c r="C12" s="204"/>
      <c r="D12" s="205"/>
      <c r="E12" s="205"/>
      <c r="F12" s="205"/>
      <c r="G12" s="205"/>
      <c r="H12" s="206"/>
    </row>
    <row r="17" spans="1:14" ht="23.25" customHeight="1">
      <c r="A17" s="514" t="s">
        <v>302</v>
      </c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</row>
    <row r="18" spans="1:14" ht="30.75" customHeight="1">
      <c r="A18" s="207"/>
      <c r="B18" s="207"/>
      <c r="C18" s="207"/>
      <c r="D18" s="207"/>
      <c r="E18" s="207"/>
      <c r="F18" s="207"/>
      <c r="G18" s="207"/>
      <c r="H18" s="207"/>
      <c r="M18" s="513" t="s">
        <v>284</v>
      </c>
      <c r="N18" s="513"/>
    </row>
    <row r="19" spans="1:14" ht="60" customHeight="1">
      <c r="A19" s="208" t="s">
        <v>237</v>
      </c>
      <c r="B19" s="202" t="s">
        <v>227</v>
      </c>
      <c r="C19" s="202" t="s">
        <v>228</v>
      </c>
      <c r="D19" s="202" t="s">
        <v>229</v>
      </c>
      <c r="E19" s="202" t="s">
        <v>230</v>
      </c>
      <c r="F19" s="202" t="s">
        <v>99</v>
      </c>
      <c r="G19" s="202" t="s">
        <v>231</v>
      </c>
      <c r="H19" s="202" t="s">
        <v>101</v>
      </c>
      <c r="I19" s="202" t="s">
        <v>232</v>
      </c>
      <c r="J19" s="202" t="s">
        <v>233</v>
      </c>
      <c r="K19" s="202" t="s">
        <v>234</v>
      </c>
      <c r="L19" s="202" t="s">
        <v>235</v>
      </c>
      <c r="M19" s="202" t="s">
        <v>236</v>
      </c>
      <c r="N19" s="198" t="s">
        <v>242</v>
      </c>
    </row>
    <row r="20" spans="1:14" ht="42" customHeight="1">
      <c r="A20" s="526" t="s">
        <v>92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8"/>
    </row>
    <row r="21" spans="1:14" ht="61.5" customHeight="1">
      <c r="A21" s="262" t="s">
        <v>110</v>
      </c>
      <c r="B21" s="372">
        <v>29.8</v>
      </c>
      <c r="C21" s="372">
        <v>29.8</v>
      </c>
      <c r="D21" s="372">
        <v>29.4</v>
      </c>
      <c r="E21" s="372">
        <v>28.6</v>
      </c>
      <c r="F21" s="372">
        <v>27</v>
      </c>
      <c r="G21" s="372">
        <v>25.2</v>
      </c>
      <c r="H21" s="372">
        <v>24.3</v>
      </c>
      <c r="I21" s="372">
        <v>24.4</v>
      </c>
      <c r="J21" s="372">
        <v>25.3</v>
      </c>
      <c r="K21" s="372">
        <v>26.2</v>
      </c>
      <c r="L21" s="372">
        <v>28.1</v>
      </c>
      <c r="M21" s="372">
        <v>29.3</v>
      </c>
      <c r="N21" s="374">
        <v>27.3</v>
      </c>
    </row>
    <row r="22" spans="1:14" ht="47.25" customHeight="1">
      <c r="A22" s="262" t="s">
        <v>243</v>
      </c>
      <c r="B22" s="373">
        <v>30.8</v>
      </c>
      <c r="C22" s="373">
        <v>30.6</v>
      </c>
      <c r="D22" s="373">
        <v>31.2</v>
      </c>
      <c r="E22" s="373">
        <v>29.7</v>
      </c>
      <c r="F22" s="373">
        <v>27.4</v>
      </c>
      <c r="G22" s="373">
        <v>25.5</v>
      </c>
      <c r="H22" s="373">
        <v>25.2</v>
      </c>
      <c r="I22" s="373">
        <v>25.5</v>
      </c>
      <c r="J22" s="373">
        <v>26.1</v>
      </c>
      <c r="K22" s="373">
        <v>27.5</v>
      </c>
      <c r="L22" s="373">
        <v>29.1</v>
      </c>
      <c r="M22" s="373">
        <v>30.4</v>
      </c>
      <c r="N22" s="375">
        <v>28.2</v>
      </c>
    </row>
    <row r="23" spans="1:14" ht="60.75">
      <c r="A23" s="263" t="s">
        <v>155</v>
      </c>
      <c r="B23" s="373">
        <v>1</v>
      </c>
      <c r="C23" s="373">
        <v>0.8000000000000007</v>
      </c>
      <c r="D23" s="373">
        <v>1.8000000000000007</v>
      </c>
      <c r="E23" s="373">
        <v>1.0999999999999979</v>
      </c>
      <c r="F23" s="373">
        <v>0.3999999999999986</v>
      </c>
      <c r="G23" s="373">
        <v>0.3000000000000007</v>
      </c>
      <c r="H23" s="373">
        <v>0.8999999999999986</v>
      </c>
      <c r="I23" s="373">
        <v>1.1000000000000014</v>
      </c>
      <c r="J23" s="373">
        <v>0.8000000000000007</v>
      </c>
      <c r="K23" s="373">
        <v>1.3000000000000007</v>
      </c>
      <c r="L23" s="373">
        <v>1</v>
      </c>
      <c r="M23" s="373">
        <v>1.0999999999999979</v>
      </c>
      <c r="N23" s="375">
        <v>0.8999999999999986</v>
      </c>
    </row>
    <row r="24" spans="1:14" ht="33.75" customHeight="1">
      <c r="A24" s="529" t="s">
        <v>93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</row>
    <row r="25" spans="1:14" ht="47.25" customHeight="1">
      <c r="A25" s="262" t="s">
        <v>110</v>
      </c>
      <c r="B25" s="372">
        <v>22.3</v>
      </c>
      <c r="C25" s="372">
        <v>22.6</v>
      </c>
      <c r="D25" s="372">
        <v>22.1</v>
      </c>
      <c r="E25" s="372">
        <v>21.2</v>
      </c>
      <c r="F25" s="372">
        <v>19.4</v>
      </c>
      <c r="G25" s="372">
        <v>17.6</v>
      </c>
      <c r="H25" s="372">
        <v>16.9</v>
      </c>
      <c r="I25" s="372">
        <v>16.9</v>
      </c>
      <c r="J25" s="372">
        <v>17.2</v>
      </c>
      <c r="K25" s="372">
        <v>18.3</v>
      </c>
      <c r="L25" s="372">
        <v>19.6</v>
      </c>
      <c r="M25" s="372">
        <v>21.2</v>
      </c>
      <c r="N25" s="374">
        <v>19.6</v>
      </c>
    </row>
    <row r="26" spans="1:14" ht="47.25" customHeight="1">
      <c r="A26" s="262" t="s">
        <v>244</v>
      </c>
      <c r="B26" s="373">
        <v>23.5</v>
      </c>
      <c r="C26" s="373">
        <v>23</v>
      </c>
      <c r="D26" s="373">
        <v>22.9</v>
      </c>
      <c r="E26" s="373">
        <v>22.6</v>
      </c>
      <c r="F26" s="373">
        <v>20.1</v>
      </c>
      <c r="G26" s="373">
        <v>19</v>
      </c>
      <c r="H26" s="373">
        <v>18.3</v>
      </c>
      <c r="I26" s="373">
        <v>18.2</v>
      </c>
      <c r="J26" s="373">
        <v>18.1</v>
      </c>
      <c r="K26" s="373">
        <v>19.5</v>
      </c>
      <c r="L26" s="373">
        <v>21</v>
      </c>
      <c r="M26" s="373">
        <v>22.9</v>
      </c>
      <c r="N26" s="375">
        <v>20.8</v>
      </c>
    </row>
    <row r="27" spans="1:14" ht="60.75">
      <c r="A27" s="263" t="s">
        <v>155</v>
      </c>
      <c r="B27" s="373">
        <f>B26-B25</f>
        <v>1.1999999999999993</v>
      </c>
      <c r="C27" s="373">
        <f aca="true" t="shared" si="0" ref="C27:N27">C26-C25</f>
        <v>0.3999999999999986</v>
      </c>
      <c r="D27" s="373">
        <f t="shared" si="0"/>
        <v>0.7999999999999972</v>
      </c>
      <c r="E27" s="373">
        <f t="shared" si="0"/>
        <v>1.4000000000000021</v>
      </c>
      <c r="F27" s="373">
        <f t="shared" si="0"/>
        <v>0.7000000000000028</v>
      </c>
      <c r="G27" s="373">
        <f t="shared" si="0"/>
        <v>1.3999999999999986</v>
      </c>
      <c r="H27" s="373">
        <f t="shared" si="0"/>
        <v>1.4000000000000021</v>
      </c>
      <c r="I27" s="373">
        <f t="shared" si="0"/>
        <v>1.3000000000000007</v>
      </c>
      <c r="J27" s="373">
        <f t="shared" si="0"/>
        <v>0.9000000000000021</v>
      </c>
      <c r="K27" s="373">
        <f t="shared" si="0"/>
        <v>1.1999999999999993</v>
      </c>
      <c r="L27" s="373">
        <f t="shared" si="0"/>
        <v>1.3999999999999986</v>
      </c>
      <c r="M27" s="373">
        <f t="shared" si="0"/>
        <v>1.6999999999999993</v>
      </c>
      <c r="N27" s="375">
        <f t="shared" si="0"/>
        <v>1.1999999999999993</v>
      </c>
    </row>
    <row r="28" spans="1:14" ht="40.5" customHeight="1">
      <c r="A28" s="529" t="s">
        <v>238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</row>
    <row r="29" spans="1:14" ht="59.25" customHeight="1">
      <c r="A29" s="262" t="s">
        <v>110</v>
      </c>
      <c r="B29" s="372">
        <v>26.1</v>
      </c>
      <c r="C29" s="372">
        <v>26.2</v>
      </c>
      <c r="D29" s="372">
        <v>25.8</v>
      </c>
      <c r="E29" s="372">
        <v>24.9</v>
      </c>
      <c r="F29" s="372">
        <v>23.2</v>
      </c>
      <c r="G29" s="372">
        <v>21.4</v>
      </c>
      <c r="H29" s="372">
        <v>20.6</v>
      </c>
      <c r="I29" s="372">
        <v>20.7</v>
      </c>
      <c r="J29" s="372">
        <v>21.3</v>
      </c>
      <c r="K29" s="372">
        <v>22.3</v>
      </c>
      <c r="L29" s="372">
        <v>23.9</v>
      </c>
      <c r="M29" s="372">
        <v>25.3</v>
      </c>
      <c r="N29" s="374">
        <v>23.5</v>
      </c>
    </row>
    <row r="30" spans="1:14" ht="55.5" customHeight="1">
      <c r="A30" s="262" t="s">
        <v>226</v>
      </c>
      <c r="B30" s="373">
        <v>27.1</v>
      </c>
      <c r="C30" s="373">
        <v>26.8</v>
      </c>
      <c r="D30" s="373">
        <v>27</v>
      </c>
      <c r="E30" s="373">
        <v>26.2</v>
      </c>
      <c r="F30" s="373">
        <v>23.7</v>
      </c>
      <c r="G30" s="373">
        <v>22.3</v>
      </c>
      <c r="H30" s="373">
        <v>21.8</v>
      </c>
      <c r="I30" s="373">
        <v>21.9</v>
      </c>
      <c r="J30" s="373">
        <v>22.1</v>
      </c>
      <c r="K30" s="373">
        <v>23.5</v>
      </c>
      <c r="L30" s="373">
        <v>25.1</v>
      </c>
      <c r="M30" s="373">
        <v>26.6</v>
      </c>
      <c r="N30" s="375">
        <v>24.5</v>
      </c>
    </row>
    <row r="31" spans="1:14" ht="66.75" customHeight="1">
      <c r="A31" s="263" t="s">
        <v>155</v>
      </c>
      <c r="B31" s="373">
        <v>1</v>
      </c>
      <c r="C31" s="373">
        <v>0.6000000000000014</v>
      </c>
      <c r="D31" s="373">
        <v>1.1999999999999993</v>
      </c>
      <c r="E31" s="373">
        <v>1.3000000000000007</v>
      </c>
      <c r="F31" s="373">
        <v>0.5</v>
      </c>
      <c r="G31" s="373">
        <v>0.9000000000000021</v>
      </c>
      <c r="H31" s="373">
        <v>1.1999999999999993</v>
      </c>
      <c r="I31" s="373">
        <v>1.1999999999999993</v>
      </c>
      <c r="J31" s="373">
        <v>0.8000000000000007</v>
      </c>
      <c r="K31" s="373">
        <v>1.1999999999999993</v>
      </c>
      <c r="L31" s="373">
        <v>1.2000000000000028</v>
      </c>
      <c r="M31" s="373">
        <v>1.3000000000000007</v>
      </c>
      <c r="N31" s="375">
        <v>1</v>
      </c>
    </row>
    <row r="32" ht="20.25">
      <c r="A32" s="209" t="s">
        <v>107</v>
      </c>
    </row>
    <row r="34" spans="2:14" ht="20.25"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</row>
  </sheetData>
  <sheetProtection/>
  <mergeCells count="32">
    <mergeCell ref="A20:N20"/>
    <mergeCell ref="A24:N24"/>
    <mergeCell ref="A28:N28"/>
    <mergeCell ref="J11:M11"/>
    <mergeCell ref="A4:E4"/>
    <mergeCell ref="A5:E5"/>
    <mergeCell ref="A6:E6"/>
    <mergeCell ref="A7:E7"/>
    <mergeCell ref="A8:E8"/>
    <mergeCell ref="F6:I6"/>
    <mergeCell ref="F5:I5"/>
    <mergeCell ref="F9:I9"/>
    <mergeCell ref="F11:I11"/>
    <mergeCell ref="A3:E3"/>
    <mergeCell ref="F3:I3"/>
    <mergeCell ref="F4:I4"/>
    <mergeCell ref="J4:M4"/>
    <mergeCell ref="J5:M5"/>
    <mergeCell ref="J6:M6"/>
    <mergeCell ref="J7:M7"/>
    <mergeCell ref="J8:M8"/>
    <mergeCell ref="J3:M3"/>
    <mergeCell ref="M18:N18"/>
    <mergeCell ref="A17:N17"/>
    <mergeCell ref="J9:M9"/>
    <mergeCell ref="J10:M10"/>
    <mergeCell ref="F7:I7"/>
    <mergeCell ref="F8:I8"/>
    <mergeCell ref="F10:I10"/>
    <mergeCell ref="A9:E9"/>
    <mergeCell ref="A10:E10"/>
    <mergeCell ref="A11:E11"/>
  </mergeCells>
  <printOptions/>
  <pageMargins left="0.6" right="0.26" top="0.6" bottom="0.25" header="0.26" footer="0.05"/>
  <pageSetup horizontalDpi="600" verticalDpi="600" orientation="portrait" paperSize="9" scale="60" r:id="rId1"/>
  <headerFooter>
    <oddHeader>&amp;C&amp;"Cambria,Regular"&amp;16 &amp;12 &amp;14 &amp;11 &amp;"Times New Roman,Regular"&amp;14 &amp;16 &amp;18 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9" sqref="G9:H9"/>
    </sheetView>
  </sheetViews>
  <sheetFormatPr defaultColWidth="9.140625" defaultRowHeight="12.75"/>
  <cols>
    <col min="1" max="1" width="38.57421875" style="73" customWidth="1"/>
    <col min="2" max="2" width="7.57421875" style="73" customWidth="1"/>
    <col min="3" max="3" width="8.421875" style="73" customWidth="1"/>
    <col min="4" max="4" width="10.00390625" style="73" customWidth="1"/>
    <col min="5" max="5" width="4.28125" style="73" customWidth="1"/>
    <col min="6" max="6" width="12.8515625" style="73" customWidth="1"/>
    <col min="7" max="7" width="9.57421875" style="73" customWidth="1"/>
    <col min="8" max="8" width="4.28125" style="73" customWidth="1"/>
    <col min="9" max="9" width="13.28125" style="73" customWidth="1"/>
    <col min="10" max="10" width="9.140625" style="73" customWidth="1"/>
    <col min="11" max="11" width="10.28125" style="73" bestFit="1" customWidth="1"/>
    <col min="12" max="16384" width="9.140625" style="73" customWidth="1"/>
  </cols>
  <sheetData>
    <row r="2" spans="1:11" ht="16.5">
      <c r="A2" s="533" t="s">
        <v>303</v>
      </c>
      <c r="B2" s="533"/>
      <c r="C2" s="533"/>
      <c r="D2" s="533"/>
      <c r="E2" s="533"/>
      <c r="F2" s="533"/>
      <c r="G2" s="533"/>
      <c r="H2" s="533"/>
      <c r="I2" s="533"/>
      <c r="K2" s="145"/>
    </row>
    <row r="3" spans="1:9" ht="16.5">
      <c r="A3" s="75"/>
      <c r="B3" s="89"/>
      <c r="C3" s="90"/>
      <c r="D3" s="90"/>
      <c r="E3" s="90"/>
      <c r="G3" s="74"/>
      <c r="H3" s="74"/>
      <c r="I3" s="76" t="s">
        <v>108</v>
      </c>
    </row>
    <row r="4" spans="1:9" ht="22.5" customHeight="1">
      <c r="A4" s="536" t="s">
        <v>94</v>
      </c>
      <c r="B4" s="537" t="s">
        <v>156</v>
      </c>
      <c r="C4" s="537"/>
      <c r="D4" s="538">
        <v>2018</v>
      </c>
      <c r="E4" s="538"/>
      <c r="F4" s="538"/>
      <c r="G4" s="538">
        <v>2019</v>
      </c>
      <c r="H4" s="538"/>
      <c r="I4" s="538"/>
    </row>
    <row r="5" spans="1:9" ht="66.75" customHeight="1">
      <c r="A5" s="536"/>
      <c r="B5" s="537"/>
      <c r="C5" s="537"/>
      <c r="D5" s="537" t="s">
        <v>154</v>
      </c>
      <c r="E5" s="537"/>
      <c r="F5" s="79" t="s">
        <v>157</v>
      </c>
      <c r="G5" s="537" t="s">
        <v>154</v>
      </c>
      <c r="H5" s="537"/>
      <c r="I5" s="79" t="s">
        <v>157</v>
      </c>
    </row>
    <row r="6" spans="1:13" ht="41.25" customHeight="1">
      <c r="A6" s="91" t="s">
        <v>95</v>
      </c>
      <c r="B6" s="539">
        <v>263</v>
      </c>
      <c r="C6" s="539"/>
      <c r="D6" s="540">
        <v>794</v>
      </c>
      <c r="E6" s="540">
        <v>794.3782608695651</v>
      </c>
      <c r="F6" s="131">
        <v>302.0449661101008</v>
      </c>
      <c r="G6" s="540">
        <v>263</v>
      </c>
      <c r="H6" s="540"/>
      <c r="I6" s="376">
        <v>100</v>
      </c>
      <c r="M6" s="275"/>
    </row>
    <row r="7" spans="1:13" ht="41.25" customHeight="1">
      <c r="A7" s="91" t="s">
        <v>96</v>
      </c>
      <c r="B7" s="539">
        <v>348</v>
      </c>
      <c r="C7" s="539"/>
      <c r="D7" s="540">
        <v>337</v>
      </c>
      <c r="E7" s="540">
        <v>337.2826086956522</v>
      </c>
      <c r="F7" s="131">
        <v>96.92028985507247</v>
      </c>
      <c r="G7" s="540">
        <v>232</v>
      </c>
      <c r="H7" s="540"/>
      <c r="I7" s="376">
        <v>67</v>
      </c>
      <c r="M7" s="275"/>
    </row>
    <row r="8" spans="1:13" ht="41.25" customHeight="1">
      <c r="A8" s="91" t="s">
        <v>97</v>
      </c>
      <c r="B8" s="539">
        <v>263</v>
      </c>
      <c r="C8" s="539"/>
      <c r="D8" s="540">
        <v>319</v>
      </c>
      <c r="E8" s="540">
        <v>319.24782608695654</v>
      </c>
      <c r="F8" s="131">
        <v>121.38700611671351</v>
      </c>
      <c r="G8" s="540">
        <v>144</v>
      </c>
      <c r="H8" s="540"/>
      <c r="I8" s="376">
        <v>55</v>
      </c>
      <c r="M8" s="275"/>
    </row>
    <row r="9" spans="1:13" ht="41.25" customHeight="1">
      <c r="A9" s="91" t="s">
        <v>98</v>
      </c>
      <c r="B9" s="539">
        <v>212</v>
      </c>
      <c r="C9" s="539"/>
      <c r="D9" s="540">
        <v>394</v>
      </c>
      <c r="E9" s="540">
        <v>393.91739130434786</v>
      </c>
      <c r="F9" s="131">
        <v>185.81009023789994</v>
      </c>
      <c r="G9" s="540">
        <v>339</v>
      </c>
      <c r="H9" s="540"/>
      <c r="I9" s="376">
        <v>160</v>
      </c>
      <c r="M9" s="275"/>
    </row>
    <row r="10" spans="1:13" ht="41.25" customHeight="1">
      <c r="A10" s="91" t="s">
        <v>99</v>
      </c>
      <c r="B10" s="539">
        <v>148</v>
      </c>
      <c r="C10" s="539"/>
      <c r="D10" s="540">
        <v>78</v>
      </c>
      <c r="E10" s="540">
        <v>77.86565217391303</v>
      </c>
      <c r="F10" s="131">
        <v>52.611927144535834</v>
      </c>
      <c r="G10" s="540">
        <v>126</v>
      </c>
      <c r="H10" s="540"/>
      <c r="I10" s="376">
        <v>85</v>
      </c>
      <c r="M10" s="275"/>
    </row>
    <row r="11" spans="1:13" ht="41.25" customHeight="1">
      <c r="A11" s="91" t="s">
        <v>100</v>
      </c>
      <c r="B11" s="539">
        <v>107</v>
      </c>
      <c r="C11" s="539"/>
      <c r="D11" s="540">
        <v>103</v>
      </c>
      <c r="E11" s="540">
        <v>102.82173913043479</v>
      </c>
      <c r="F11" s="131">
        <v>96.09508329947177</v>
      </c>
      <c r="G11" s="540">
        <v>185</v>
      </c>
      <c r="H11" s="540"/>
      <c r="I11" s="376">
        <v>173</v>
      </c>
      <c r="M11" s="275"/>
    </row>
    <row r="12" spans="1:13" ht="41.25" customHeight="1">
      <c r="A12" s="91" t="s">
        <v>101</v>
      </c>
      <c r="B12" s="539">
        <v>125</v>
      </c>
      <c r="C12" s="539"/>
      <c r="D12" s="540">
        <v>154</v>
      </c>
      <c r="E12" s="540">
        <v>153.7521739130435</v>
      </c>
      <c r="F12" s="131">
        <v>123.0017391304348</v>
      </c>
      <c r="G12" s="540">
        <v>171</v>
      </c>
      <c r="H12" s="540"/>
      <c r="I12" s="376">
        <v>137</v>
      </c>
      <c r="M12" s="275"/>
    </row>
    <row r="13" spans="1:13" ht="41.25" customHeight="1">
      <c r="A13" s="91" t="s">
        <v>102</v>
      </c>
      <c r="B13" s="539">
        <v>106</v>
      </c>
      <c r="C13" s="539"/>
      <c r="D13" s="540">
        <v>36</v>
      </c>
      <c r="E13" s="540">
        <v>36.05217391304348</v>
      </c>
      <c r="F13" s="131">
        <v>34.01148482362593</v>
      </c>
      <c r="G13" s="540">
        <v>119</v>
      </c>
      <c r="H13" s="540"/>
      <c r="I13" s="376">
        <v>112</v>
      </c>
      <c r="M13" s="275"/>
    </row>
    <row r="14" spans="1:13" ht="41.25" customHeight="1">
      <c r="A14" s="91" t="s">
        <v>103</v>
      </c>
      <c r="B14" s="539">
        <v>96</v>
      </c>
      <c r="C14" s="539"/>
      <c r="D14" s="540">
        <v>87</v>
      </c>
      <c r="E14" s="540">
        <v>86.96521739130434</v>
      </c>
      <c r="F14" s="131">
        <v>90.58876811594202</v>
      </c>
      <c r="G14" s="540">
        <v>81</v>
      </c>
      <c r="H14" s="540"/>
      <c r="I14" s="376">
        <v>84</v>
      </c>
      <c r="K14" s="317"/>
      <c r="M14" s="275"/>
    </row>
    <row r="15" spans="1:13" ht="41.25" customHeight="1">
      <c r="A15" s="91" t="s">
        <v>104</v>
      </c>
      <c r="B15" s="539">
        <v>77</v>
      </c>
      <c r="C15" s="539"/>
      <c r="D15" s="540">
        <v>55</v>
      </c>
      <c r="E15" s="540">
        <v>54.660869565217396</v>
      </c>
      <c r="F15" s="131">
        <v>70.98814229249012</v>
      </c>
      <c r="G15" s="540">
        <v>89</v>
      </c>
      <c r="H15" s="540"/>
      <c r="I15" s="376">
        <v>116</v>
      </c>
      <c r="M15" s="275"/>
    </row>
    <row r="16" spans="1:13" ht="41.25" customHeight="1">
      <c r="A16" s="91" t="s">
        <v>105</v>
      </c>
      <c r="B16" s="539">
        <v>78</v>
      </c>
      <c r="C16" s="539"/>
      <c r="D16" s="540">
        <v>195</v>
      </c>
      <c r="E16" s="540">
        <v>194.8347826086957</v>
      </c>
      <c r="F16" s="131">
        <v>249.78818283166112</v>
      </c>
      <c r="G16" s="540">
        <v>86</v>
      </c>
      <c r="H16" s="540"/>
      <c r="I16" s="376">
        <v>110</v>
      </c>
      <c r="M16" s="275"/>
    </row>
    <row r="17" spans="1:13" ht="41.25" customHeight="1">
      <c r="A17" s="92" t="s">
        <v>106</v>
      </c>
      <c r="B17" s="539">
        <v>180</v>
      </c>
      <c r="C17" s="539"/>
      <c r="D17" s="540">
        <v>264</v>
      </c>
      <c r="E17" s="540">
        <v>264.4826086956522</v>
      </c>
      <c r="F17" s="131">
        <v>146.93478260869566</v>
      </c>
      <c r="G17" s="540">
        <v>295</v>
      </c>
      <c r="H17" s="540"/>
      <c r="I17" s="376">
        <v>164</v>
      </c>
      <c r="M17" s="275"/>
    </row>
    <row r="18" spans="1:9" ht="33.75" customHeight="1">
      <c r="A18" s="135" t="s">
        <v>109</v>
      </c>
      <c r="B18" s="550">
        <v>2003</v>
      </c>
      <c r="C18" s="550"/>
      <c r="D18" s="541">
        <v>2816</v>
      </c>
      <c r="E18" s="541">
        <v>2816.2613043478264</v>
      </c>
      <c r="F18" s="132">
        <v>140.60216197442966</v>
      </c>
      <c r="G18" s="541">
        <v>2130</v>
      </c>
      <c r="H18" s="541"/>
      <c r="I18" s="377">
        <v>106</v>
      </c>
    </row>
    <row r="19" spans="1:9" ht="16.5">
      <c r="A19" s="192" t="s">
        <v>107</v>
      </c>
      <c r="B19" s="274"/>
      <c r="C19" s="74"/>
      <c r="D19" s="274"/>
      <c r="E19" s="74"/>
      <c r="F19" s="74"/>
      <c r="G19" s="532"/>
      <c r="H19" s="532"/>
      <c r="I19" s="74"/>
    </row>
    <row r="20" spans="1:9" ht="16.5">
      <c r="A20" s="1"/>
      <c r="F20" s="96"/>
      <c r="G20" s="96"/>
      <c r="H20" s="96"/>
      <c r="I20" s="96"/>
    </row>
    <row r="21" spans="1:9" ht="16.5">
      <c r="A21" s="1"/>
      <c r="F21" s="96"/>
      <c r="G21" s="96"/>
      <c r="H21" s="96"/>
      <c r="I21" s="96"/>
    </row>
    <row r="22" spans="1:9" ht="25.5" customHeight="1">
      <c r="A22" s="534" t="s">
        <v>239</v>
      </c>
      <c r="B22" s="534"/>
      <c r="C22" s="534"/>
      <c r="D22" s="534"/>
      <c r="E22" s="534"/>
      <c r="F22" s="534"/>
      <c r="G22" s="534"/>
      <c r="H22" s="534"/>
      <c r="I22" s="534"/>
    </row>
    <row r="23" spans="1:9" ht="19.5" customHeight="1">
      <c r="A23" s="535" t="s">
        <v>134</v>
      </c>
      <c r="B23" s="535"/>
      <c r="C23" s="535"/>
      <c r="D23" s="535"/>
      <c r="E23" s="535"/>
      <c r="F23" s="535"/>
      <c r="G23" s="535"/>
      <c r="H23" s="535"/>
      <c r="I23" s="535"/>
    </row>
    <row r="24" spans="1:9" ht="30" customHeight="1">
      <c r="A24" s="551" t="s">
        <v>40</v>
      </c>
      <c r="B24" s="553">
        <v>2018</v>
      </c>
      <c r="C24" s="554"/>
      <c r="D24" s="554"/>
      <c r="E24" s="555"/>
      <c r="F24" s="556">
        <v>2019</v>
      </c>
      <c r="G24" s="556"/>
      <c r="H24" s="556"/>
      <c r="I24" s="556"/>
    </row>
    <row r="25" spans="1:9" ht="39" customHeight="1">
      <c r="A25" s="552"/>
      <c r="B25" s="557">
        <v>5252</v>
      </c>
      <c r="C25" s="558"/>
      <c r="D25" s="558"/>
      <c r="E25" s="559"/>
      <c r="F25" s="560">
        <v>3972.45</v>
      </c>
      <c r="G25" s="560"/>
      <c r="H25" s="560"/>
      <c r="I25" s="560"/>
    </row>
    <row r="26" spans="1:9" ht="39" customHeight="1">
      <c r="A26" s="93" t="s">
        <v>25</v>
      </c>
      <c r="B26" s="546">
        <v>3151</v>
      </c>
      <c r="C26" s="547"/>
      <c r="D26" s="547"/>
      <c r="E26" s="548"/>
      <c r="F26" s="549">
        <v>2383.47</v>
      </c>
      <c r="G26" s="549"/>
      <c r="H26" s="549"/>
      <c r="I26" s="549"/>
    </row>
    <row r="27" spans="1:9" ht="39" customHeight="1">
      <c r="A27" s="93" t="s">
        <v>41</v>
      </c>
      <c r="B27" s="546">
        <v>1576</v>
      </c>
      <c r="C27" s="547"/>
      <c r="D27" s="547"/>
      <c r="E27" s="548"/>
      <c r="F27" s="549">
        <v>1191.735</v>
      </c>
      <c r="G27" s="549"/>
      <c r="H27" s="549"/>
      <c r="I27" s="549"/>
    </row>
    <row r="28" spans="1:9" ht="39" customHeight="1">
      <c r="A28" s="94" t="s">
        <v>42</v>
      </c>
      <c r="B28" s="546">
        <v>525</v>
      </c>
      <c r="C28" s="547"/>
      <c r="D28" s="547"/>
      <c r="E28" s="548"/>
      <c r="F28" s="549">
        <v>397.245</v>
      </c>
      <c r="G28" s="549"/>
      <c r="H28" s="549"/>
      <c r="I28" s="549"/>
    </row>
    <row r="29" spans="1:9" ht="10.5" customHeight="1">
      <c r="A29" s="95"/>
      <c r="B29" s="542"/>
      <c r="C29" s="543"/>
      <c r="D29" s="543"/>
      <c r="E29" s="544"/>
      <c r="F29" s="545"/>
      <c r="G29" s="545"/>
      <c r="H29" s="545"/>
      <c r="I29" s="545"/>
    </row>
    <row r="30" ht="26.25" customHeight="1">
      <c r="A30" s="193" t="s">
        <v>163</v>
      </c>
    </row>
    <row r="31" spans="2:8" ht="16.5">
      <c r="B31" s="74"/>
      <c r="C31" s="74"/>
      <c r="D31" s="74"/>
      <c r="E31" s="74"/>
      <c r="F31" s="74"/>
      <c r="G31" s="74"/>
      <c r="H31" s="74"/>
    </row>
  </sheetData>
  <sheetProtection/>
  <mergeCells count="62">
    <mergeCell ref="F27:I27"/>
    <mergeCell ref="B28:E28"/>
    <mergeCell ref="F28:I28"/>
    <mergeCell ref="A24:A25"/>
    <mergeCell ref="B24:E24"/>
    <mergeCell ref="F24:I24"/>
    <mergeCell ref="B25:E25"/>
    <mergeCell ref="F25:I25"/>
    <mergeCell ref="B29:E29"/>
    <mergeCell ref="F29:I29"/>
    <mergeCell ref="B26:E26"/>
    <mergeCell ref="F26:I26"/>
    <mergeCell ref="B27:E27"/>
    <mergeCell ref="B17:C17"/>
    <mergeCell ref="D17:E17"/>
    <mergeCell ref="G17:H17"/>
    <mergeCell ref="B18:C18"/>
    <mergeCell ref="D18:E18"/>
    <mergeCell ref="B14:C14"/>
    <mergeCell ref="D14:E14"/>
    <mergeCell ref="G14:H14"/>
    <mergeCell ref="G18:H18"/>
    <mergeCell ref="B15:C15"/>
    <mergeCell ref="D15:E15"/>
    <mergeCell ref="G15:H15"/>
    <mergeCell ref="B16:C16"/>
    <mergeCell ref="D16:E16"/>
    <mergeCell ref="G16:H16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G19:H19"/>
    <mergeCell ref="A2:I2"/>
    <mergeCell ref="A22:I22"/>
    <mergeCell ref="A23:I23"/>
    <mergeCell ref="A4:A5"/>
    <mergeCell ref="B4:C5"/>
    <mergeCell ref="D4:F4"/>
    <mergeCell ref="G4:I4"/>
    <mergeCell ref="D5:E5"/>
    <mergeCell ref="G5:H5"/>
  </mergeCells>
  <printOptions/>
  <pageMargins left="0.92" right="0.26" top="0.61" bottom="0.25" header="0" footer="0"/>
  <pageSetup horizontalDpi="600" verticalDpi="600" orientation="portrait" paperSize="9" scale="80" r:id="rId1"/>
  <headerFooter alignWithMargins="0">
    <oddHeader>&amp;C&amp;"Times New Roman,Regular"&amp;14 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2"/>
  <sheetViews>
    <sheetView zoomScale="70" zoomScaleNormal="70" zoomScalePageLayoutView="0" workbookViewId="0" topLeftCell="A37">
      <selection activeCell="G9" sqref="G9:H9"/>
    </sheetView>
  </sheetViews>
  <sheetFormatPr defaultColWidth="9.140625" defaultRowHeight="12.75"/>
  <cols>
    <col min="1" max="1" width="39.57421875" style="170" customWidth="1"/>
    <col min="2" max="2" width="19.28125" style="170" customWidth="1"/>
    <col min="3" max="3" width="23.7109375" style="170" customWidth="1"/>
    <col min="4" max="4" width="15.7109375" style="170" customWidth="1"/>
    <col min="5" max="5" width="21.7109375" style="170" customWidth="1"/>
    <col min="6" max="6" width="13.7109375" style="170" customWidth="1"/>
    <col min="7" max="7" width="20.57421875" style="170" customWidth="1"/>
    <col min="8" max="8" width="23.421875" style="170" customWidth="1"/>
    <col min="9" max="9" width="16.28125" style="170" customWidth="1"/>
    <col min="10" max="10" width="21.7109375" style="170" customWidth="1"/>
    <col min="11" max="11" width="16.8515625" style="170" customWidth="1"/>
    <col min="12" max="16384" width="9.140625" style="170" customWidth="1"/>
  </cols>
  <sheetData>
    <row r="2" spans="1:11" ht="28.5" customHeight="1">
      <c r="A2" s="581" t="s">
        <v>304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1" ht="27.75" customHeight="1">
      <c r="A3" s="169"/>
      <c r="G3" s="171"/>
      <c r="H3" s="171"/>
      <c r="K3" s="171" t="s">
        <v>216</v>
      </c>
    </row>
    <row r="4" spans="1:11" ht="48.75" customHeight="1">
      <c r="A4" s="566" t="s">
        <v>86</v>
      </c>
      <c r="B4" s="566">
        <v>2018</v>
      </c>
      <c r="C4" s="566"/>
      <c r="D4" s="566"/>
      <c r="E4" s="566"/>
      <c r="F4" s="566"/>
      <c r="G4" s="566">
        <v>2019</v>
      </c>
      <c r="H4" s="566"/>
      <c r="I4" s="566"/>
      <c r="J4" s="566"/>
      <c r="K4" s="566"/>
    </row>
    <row r="5" spans="1:11" ht="54.75" customHeight="1">
      <c r="A5" s="566"/>
      <c r="B5" s="566" t="s">
        <v>26</v>
      </c>
      <c r="C5" s="566"/>
      <c r="D5" s="603" t="s">
        <v>27</v>
      </c>
      <c r="E5" s="604"/>
      <c r="F5" s="566" t="s">
        <v>4</v>
      </c>
      <c r="G5" s="566" t="s">
        <v>26</v>
      </c>
      <c r="H5" s="566"/>
      <c r="I5" s="603" t="s">
        <v>27</v>
      </c>
      <c r="J5" s="604"/>
      <c r="K5" s="566" t="s">
        <v>4</v>
      </c>
    </row>
    <row r="6" spans="1:11" ht="76.5" customHeight="1">
      <c r="A6" s="566"/>
      <c r="B6" s="173" t="s">
        <v>28</v>
      </c>
      <c r="C6" s="172" t="s">
        <v>215</v>
      </c>
      <c r="D6" s="605"/>
      <c r="E6" s="606"/>
      <c r="F6" s="566"/>
      <c r="G6" s="173" t="s">
        <v>28</v>
      </c>
      <c r="H6" s="172" t="s">
        <v>215</v>
      </c>
      <c r="I6" s="605"/>
      <c r="J6" s="606"/>
      <c r="K6" s="566"/>
    </row>
    <row r="7" spans="1:11" ht="91.5" customHeight="1">
      <c r="A7" s="174" t="s">
        <v>213</v>
      </c>
      <c r="B7" s="386" t="s">
        <v>337</v>
      </c>
      <c r="C7" s="386">
        <v>92</v>
      </c>
      <c r="D7" s="607">
        <v>138</v>
      </c>
      <c r="E7" s="608"/>
      <c r="F7" s="383">
        <v>281</v>
      </c>
      <c r="G7" s="386" t="s">
        <v>338</v>
      </c>
      <c r="H7" s="386">
        <v>94</v>
      </c>
      <c r="I7" s="607">
        <v>141</v>
      </c>
      <c r="J7" s="608"/>
      <c r="K7" s="383">
        <v>287</v>
      </c>
    </row>
    <row r="8" spans="1:11" ht="48" customHeight="1">
      <c r="A8" s="277" t="s">
        <v>64</v>
      </c>
      <c r="B8" s="387">
        <v>234</v>
      </c>
      <c r="C8" s="387" t="s">
        <v>339</v>
      </c>
      <c r="D8" s="583">
        <v>5</v>
      </c>
      <c r="E8" s="584"/>
      <c r="F8" s="382" t="s">
        <v>352</v>
      </c>
      <c r="G8" s="387">
        <v>237</v>
      </c>
      <c r="H8" s="387" t="s">
        <v>340</v>
      </c>
      <c r="I8" s="583">
        <v>5</v>
      </c>
      <c r="J8" s="584"/>
      <c r="K8" s="382" t="s">
        <v>354</v>
      </c>
    </row>
    <row r="9" spans="1:11" ht="48.75" customHeight="1">
      <c r="A9" s="277" t="s">
        <v>29</v>
      </c>
      <c r="B9" s="387" t="s">
        <v>341</v>
      </c>
      <c r="C9" s="387" t="s">
        <v>342</v>
      </c>
      <c r="D9" s="583">
        <v>0</v>
      </c>
      <c r="E9" s="584"/>
      <c r="F9" s="382">
        <v>398</v>
      </c>
      <c r="G9" s="387" t="s">
        <v>343</v>
      </c>
      <c r="H9" s="387" t="s">
        <v>344</v>
      </c>
      <c r="I9" s="583">
        <v>0</v>
      </c>
      <c r="J9" s="584"/>
      <c r="K9" s="382">
        <v>330</v>
      </c>
    </row>
    <row r="10" spans="1:11" ht="37.5" customHeight="1">
      <c r="A10" s="174" t="s">
        <v>138</v>
      </c>
      <c r="B10" s="387">
        <v>2</v>
      </c>
      <c r="C10" s="387" t="s">
        <v>345</v>
      </c>
      <c r="D10" s="601">
        <v>7</v>
      </c>
      <c r="E10" s="602"/>
      <c r="F10" s="382">
        <v>11</v>
      </c>
      <c r="G10" s="387">
        <v>2</v>
      </c>
      <c r="H10" s="387">
        <v>1</v>
      </c>
      <c r="I10" s="601">
        <v>7</v>
      </c>
      <c r="J10" s="602"/>
      <c r="K10" s="382">
        <v>10</v>
      </c>
    </row>
    <row r="11" spans="1:11" ht="48" customHeight="1">
      <c r="A11" s="175" t="s">
        <v>74</v>
      </c>
      <c r="B11" s="384">
        <v>453</v>
      </c>
      <c r="C11" s="388">
        <v>386</v>
      </c>
      <c r="D11" s="595">
        <v>150</v>
      </c>
      <c r="E11" s="596"/>
      <c r="F11" s="384" t="s">
        <v>353</v>
      </c>
      <c r="G11" s="384">
        <v>454</v>
      </c>
      <c r="H11" s="388">
        <v>318</v>
      </c>
      <c r="I11" s="595">
        <v>153</v>
      </c>
      <c r="J11" s="596"/>
      <c r="K11" s="384" t="s">
        <v>346</v>
      </c>
    </row>
    <row r="12" spans="1:11" ht="59.25" customHeight="1">
      <c r="A12" s="176" t="s">
        <v>72</v>
      </c>
      <c r="B12" s="385">
        <v>396</v>
      </c>
      <c r="C12" s="388">
        <v>325</v>
      </c>
      <c r="D12" s="595">
        <v>150</v>
      </c>
      <c r="E12" s="596"/>
      <c r="F12" s="385">
        <v>871</v>
      </c>
      <c r="G12" s="385">
        <v>420</v>
      </c>
      <c r="H12" s="388">
        <v>266</v>
      </c>
      <c r="I12" s="595">
        <v>153</v>
      </c>
      <c r="J12" s="596"/>
      <c r="K12" s="385">
        <v>839</v>
      </c>
    </row>
    <row r="13" spans="1:11" ht="167.25" customHeight="1">
      <c r="A13" s="577" t="s">
        <v>347</v>
      </c>
      <c r="B13" s="577"/>
      <c r="C13" s="577"/>
      <c r="D13" s="577"/>
      <c r="E13" s="577"/>
      <c r="F13" s="578"/>
      <c r="G13" s="579" t="s">
        <v>336</v>
      </c>
      <c r="H13" s="579"/>
      <c r="I13" s="579"/>
      <c r="J13" s="579"/>
      <c r="K13" s="579"/>
    </row>
    <row r="14" spans="1:11" ht="33" customHeight="1">
      <c r="A14" s="183" t="s">
        <v>158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2:11" ht="20.25" customHeight="1">
      <c r="B15" s="184"/>
      <c r="C15" s="185"/>
      <c r="D15" s="186"/>
      <c r="E15" s="186"/>
      <c r="F15" s="186"/>
      <c r="G15" s="186"/>
      <c r="H15" s="187"/>
      <c r="I15" s="187"/>
      <c r="J15" s="187"/>
      <c r="K15" s="187"/>
    </row>
    <row r="16" spans="1:11" ht="35.25" customHeight="1">
      <c r="A16" s="582" t="s">
        <v>334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1" ht="25.5" customHeight="1">
      <c r="A17" s="178"/>
      <c r="B17" s="178"/>
      <c r="D17" s="177"/>
      <c r="E17" s="177"/>
      <c r="K17" s="179" t="s">
        <v>62</v>
      </c>
    </row>
    <row r="18" spans="1:11" ht="40.5" customHeight="1">
      <c r="A18" s="580" t="s">
        <v>30</v>
      </c>
      <c r="B18" s="580"/>
      <c r="C18" s="580"/>
      <c r="D18" s="580">
        <v>2018</v>
      </c>
      <c r="E18" s="580"/>
      <c r="F18" s="580"/>
      <c r="G18" s="580"/>
      <c r="H18" s="580">
        <v>2019</v>
      </c>
      <c r="I18" s="580"/>
      <c r="J18" s="580"/>
      <c r="K18" s="580"/>
    </row>
    <row r="19" spans="1:11" ht="42.75" customHeight="1">
      <c r="A19" s="576" t="s">
        <v>285</v>
      </c>
      <c r="B19" s="576"/>
      <c r="C19" s="576"/>
      <c r="D19" s="575">
        <v>522292</v>
      </c>
      <c r="E19" s="575"/>
      <c r="F19" s="575"/>
      <c r="G19" s="575"/>
      <c r="H19" s="575">
        <v>512908</v>
      </c>
      <c r="I19" s="575"/>
      <c r="J19" s="575"/>
      <c r="K19" s="575"/>
    </row>
    <row r="20" spans="1:11" ht="42.75" customHeight="1">
      <c r="A20" s="576" t="s">
        <v>2</v>
      </c>
      <c r="B20" s="576"/>
      <c r="C20" s="576"/>
      <c r="D20" s="575">
        <v>4872</v>
      </c>
      <c r="E20" s="575"/>
      <c r="F20" s="575"/>
      <c r="G20" s="575"/>
      <c r="H20" s="575">
        <v>9578</v>
      </c>
      <c r="I20" s="575"/>
      <c r="J20" s="575"/>
      <c r="K20" s="575"/>
    </row>
    <row r="21" spans="1:11" ht="42.75" customHeight="1">
      <c r="A21" s="576" t="s">
        <v>217</v>
      </c>
      <c r="B21" s="576"/>
      <c r="C21" s="576"/>
      <c r="D21" s="575">
        <v>16033</v>
      </c>
      <c r="E21" s="575"/>
      <c r="F21" s="575"/>
      <c r="G21" s="575"/>
      <c r="H21" s="575">
        <v>14661</v>
      </c>
      <c r="I21" s="575"/>
      <c r="J21" s="575"/>
      <c r="K21" s="575"/>
    </row>
    <row r="22" spans="1:11" ht="42.75" customHeight="1">
      <c r="A22" s="580" t="s">
        <v>4</v>
      </c>
      <c r="B22" s="580"/>
      <c r="C22" s="580"/>
      <c r="D22" s="567">
        <v>543197</v>
      </c>
      <c r="E22" s="568"/>
      <c r="F22" s="568"/>
      <c r="G22" s="569"/>
      <c r="H22" s="567">
        <v>537147</v>
      </c>
      <c r="I22" s="568"/>
      <c r="J22" s="568"/>
      <c r="K22" s="569"/>
    </row>
    <row r="23" spans="1:11" ht="56.25" customHeight="1">
      <c r="A23" s="562" t="s">
        <v>314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</row>
    <row r="24" spans="1:11" ht="29.25" customHeight="1">
      <c r="A24" s="562" t="s">
        <v>218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</row>
    <row r="25" spans="1:5" ht="23.25" customHeight="1">
      <c r="A25" s="180"/>
      <c r="B25" s="178"/>
      <c r="C25" s="178"/>
      <c r="D25" s="177"/>
      <c r="E25" s="177"/>
    </row>
    <row r="26" spans="1:5" ht="29.25" customHeight="1">
      <c r="A26" s="180"/>
      <c r="B26" s="178"/>
      <c r="C26" s="178"/>
      <c r="D26" s="177"/>
      <c r="E26" s="177"/>
    </row>
    <row r="27" spans="1:11" ht="75" customHeight="1">
      <c r="A27" s="561" t="s">
        <v>305</v>
      </c>
      <c r="B27" s="561"/>
      <c r="C27" s="561"/>
      <c r="D27" s="561"/>
      <c r="E27" s="561"/>
      <c r="F27" s="561"/>
      <c r="G27" s="561"/>
      <c r="H27" s="561"/>
      <c r="I27" s="561"/>
      <c r="J27" s="561"/>
      <c r="K27" s="561"/>
    </row>
    <row r="28" spans="1:3" ht="10.5" customHeight="1">
      <c r="A28" s="178"/>
      <c r="B28" s="178"/>
      <c r="C28" s="181"/>
    </row>
    <row r="29" spans="1:11" ht="51.75" customHeight="1">
      <c r="A29" s="580" t="s">
        <v>20</v>
      </c>
      <c r="B29" s="580"/>
      <c r="C29" s="580"/>
      <c r="D29" s="589">
        <v>2018</v>
      </c>
      <c r="E29" s="590"/>
      <c r="F29" s="591"/>
      <c r="G29" s="182" t="s">
        <v>1</v>
      </c>
      <c r="H29" s="589">
        <v>2019</v>
      </c>
      <c r="I29" s="590"/>
      <c r="J29" s="591"/>
      <c r="K29" s="182" t="s">
        <v>1</v>
      </c>
    </row>
    <row r="30" spans="1:11" ht="46.5" customHeight="1">
      <c r="A30" s="573" t="s">
        <v>35</v>
      </c>
      <c r="B30" s="573"/>
      <c r="C30" s="573"/>
      <c r="D30" s="592">
        <v>91</v>
      </c>
      <c r="E30" s="593"/>
      <c r="F30" s="594"/>
      <c r="G30" s="389">
        <v>14.536741214057509</v>
      </c>
      <c r="H30" s="592">
        <v>57</v>
      </c>
      <c r="I30" s="593"/>
      <c r="J30" s="594"/>
      <c r="K30" s="391">
        <v>11.6</v>
      </c>
    </row>
    <row r="31" spans="1:11" ht="46.5" customHeight="1">
      <c r="A31" s="573" t="s">
        <v>36</v>
      </c>
      <c r="B31" s="573"/>
      <c r="C31" s="573"/>
      <c r="D31" s="563">
        <v>59</v>
      </c>
      <c r="E31" s="564"/>
      <c r="F31" s="565"/>
      <c r="G31" s="389">
        <v>9.424920127795527</v>
      </c>
      <c r="H31" s="563">
        <v>77</v>
      </c>
      <c r="I31" s="564"/>
      <c r="J31" s="565"/>
      <c r="K31" s="391">
        <v>15.7</v>
      </c>
    </row>
    <row r="32" spans="1:11" ht="46.5" customHeight="1">
      <c r="A32" s="573" t="s">
        <v>37</v>
      </c>
      <c r="B32" s="573"/>
      <c r="C32" s="573"/>
      <c r="D32" s="563">
        <v>113</v>
      </c>
      <c r="E32" s="564"/>
      <c r="F32" s="565"/>
      <c r="G32" s="389">
        <v>18.051118210862622</v>
      </c>
      <c r="H32" s="563">
        <v>68</v>
      </c>
      <c r="I32" s="564"/>
      <c r="J32" s="565"/>
      <c r="K32" s="391">
        <v>13.9</v>
      </c>
    </row>
    <row r="33" spans="1:11" ht="46.5" customHeight="1">
      <c r="A33" s="573" t="s">
        <v>38</v>
      </c>
      <c r="B33" s="573"/>
      <c r="C33" s="573"/>
      <c r="D33" s="563">
        <v>71</v>
      </c>
      <c r="E33" s="564"/>
      <c r="F33" s="565"/>
      <c r="G33" s="389">
        <v>11.341853035143771</v>
      </c>
      <c r="H33" s="563">
        <v>32</v>
      </c>
      <c r="I33" s="564"/>
      <c r="J33" s="565"/>
      <c r="K33" s="391">
        <v>6.5</v>
      </c>
    </row>
    <row r="34" spans="1:11" ht="46.5" customHeight="1">
      <c r="A34" s="573" t="s">
        <v>39</v>
      </c>
      <c r="B34" s="573"/>
      <c r="C34" s="573"/>
      <c r="D34" s="563">
        <v>66</v>
      </c>
      <c r="E34" s="564"/>
      <c r="F34" s="565"/>
      <c r="G34" s="389">
        <v>10.543130990415335</v>
      </c>
      <c r="H34" s="563">
        <v>73</v>
      </c>
      <c r="I34" s="564"/>
      <c r="J34" s="565"/>
      <c r="K34" s="391">
        <v>14.9</v>
      </c>
    </row>
    <row r="35" spans="1:11" ht="46.5" customHeight="1">
      <c r="A35" s="570" t="s">
        <v>272</v>
      </c>
      <c r="B35" s="571"/>
      <c r="C35" s="572"/>
      <c r="D35" s="563">
        <v>58</v>
      </c>
      <c r="E35" s="564"/>
      <c r="F35" s="565"/>
      <c r="G35" s="389">
        <v>9.26517571884984</v>
      </c>
      <c r="H35" s="563">
        <v>74</v>
      </c>
      <c r="I35" s="564"/>
      <c r="J35" s="565"/>
      <c r="K35" s="391">
        <v>15.1</v>
      </c>
    </row>
    <row r="36" spans="1:11" ht="46.5" customHeight="1">
      <c r="A36" s="189" t="s">
        <v>333</v>
      </c>
      <c r="B36" s="190"/>
      <c r="C36" s="191"/>
      <c r="D36" s="563">
        <v>16</v>
      </c>
      <c r="E36" s="564"/>
      <c r="F36" s="565"/>
      <c r="G36" s="389">
        <v>2.5559105431309903</v>
      </c>
      <c r="H36" s="563">
        <v>23</v>
      </c>
      <c r="I36" s="564"/>
      <c r="J36" s="565"/>
      <c r="K36" s="391">
        <v>4.7</v>
      </c>
    </row>
    <row r="37" spans="1:11" ht="46.5" customHeight="1">
      <c r="A37" s="573" t="s">
        <v>312</v>
      </c>
      <c r="B37" s="573"/>
      <c r="C37" s="573"/>
      <c r="D37" s="597">
        <v>152</v>
      </c>
      <c r="E37" s="598"/>
      <c r="F37" s="599"/>
      <c r="G37" s="389">
        <v>24.281150159744406</v>
      </c>
      <c r="H37" s="597">
        <v>86</v>
      </c>
      <c r="I37" s="598"/>
      <c r="J37" s="599"/>
      <c r="K37" s="391">
        <v>17.6</v>
      </c>
    </row>
    <row r="38" spans="1:11" ht="46.5" customHeight="1">
      <c r="A38" s="580" t="s">
        <v>4</v>
      </c>
      <c r="B38" s="580"/>
      <c r="C38" s="580"/>
      <c r="D38" s="585">
        <v>626</v>
      </c>
      <c r="E38" s="586"/>
      <c r="F38" s="587"/>
      <c r="G38" s="390">
        <v>100</v>
      </c>
      <c r="H38" s="585">
        <v>490</v>
      </c>
      <c r="I38" s="586"/>
      <c r="J38" s="587"/>
      <c r="K38" s="392">
        <v>100</v>
      </c>
    </row>
    <row r="39" spans="1:11" ht="51.75" customHeight="1">
      <c r="A39" s="600" t="s">
        <v>271</v>
      </c>
      <c r="B39" s="600"/>
      <c r="C39" s="600"/>
      <c r="D39" s="600"/>
      <c r="E39" s="600"/>
      <c r="F39" s="600"/>
      <c r="G39" s="600"/>
      <c r="H39" s="600"/>
      <c r="I39" s="600"/>
      <c r="J39" s="600"/>
      <c r="K39" s="600"/>
    </row>
    <row r="40" spans="1:11" ht="56.25" customHeight="1">
      <c r="A40" s="574" t="s">
        <v>311</v>
      </c>
      <c r="B40" s="574"/>
      <c r="C40" s="574"/>
      <c r="D40" s="574"/>
      <c r="E40" s="574"/>
      <c r="F40" s="574"/>
      <c r="G40" s="574"/>
      <c r="H40" s="574"/>
      <c r="I40" s="574"/>
      <c r="J40" s="574"/>
      <c r="K40" s="574"/>
    </row>
    <row r="41" spans="1:11" ht="39.75" customHeight="1">
      <c r="A41" s="588" t="s">
        <v>313</v>
      </c>
      <c r="B41" s="588"/>
      <c r="C41" s="588"/>
      <c r="D41" s="588"/>
      <c r="E41" s="588"/>
      <c r="F41" s="588"/>
      <c r="G41" s="588"/>
      <c r="H41" s="588"/>
      <c r="I41" s="588"/>
      <c r="J41" s="588"/>
      <c r="K41" s="588"/>
    </row>
    <row r="42" spans="1:11" ht="53.25" customHeight="1">
      <c r="A42" s="562" t="s">
        <v>314</v>
      </c>
      <c r="B42" s="562"/>
      <c r="C42" s="562"/>
      <c r="D42" s="562"/>
      <c r="E42" s="562"/>
      <c r="F42" s="562"/>
      <c r="G42" s="562"/>
      <c r="H42" s="562"/>
      <c r="I42" s="562"/>
      <c r="J42" s="562"/>
      <c r="K42" s="562"/>
    </row>
    <row r="43" ht="60" customHeight="1"/>
  </sheetData>
  <sheetProtection/>
  <mergeCells count="76">
    <mergeCell ref="I5:J6"/>
    <mergeCell ref="I7:J7"/>
    <mergeCell ref="D5:E6"/>
    <mergeCell ref="D7:E7"/>
    <mergeCell ref="D8:E8"/>
    <mergeCell ref="D9:E9"/>
    <mergeCell ref="D10:E10"/>
    <mergeCell ref="D11:E11"/>
    <mergeCell ref="I10:J10"/>
    <mergeCell ref="I11:J11"/>
    <mergeCell ref="A24:K24"/>
    <mergeCell ref="A42:K42"/>
    <mergeCell ref="A34:C34"/>
    <mergeCell ref="D34:F34"/>
    <mergeCell ref="A38:C38"/>
    <mergeCell ref="D37:F37"/>
    <mergeCell ref="I12:J12"/>
    <mergeCell ref="D12:E12"/>
    <mergeCell ref="H37:J37"/>
    <mergeCell ref="H34:J34"/>
    <mergeCell ref="A39:K39"/>
    <mergeCell ref="A37:C37"/>
    <mergeCell ref="D29:F29"/>
    <mergeCell ref="D30:F30"/>
    <mergeCell ref="A33:C33"/>
    <mergeCell ref="D31:F31"/>
    <mergeCell ref="A41:K41"/>
    <mergeCell ref="H29:J29"/>
    <mergeCell ref="H30:J30"/>
    <mergeCell ref="H31:J31"/>
    <mergeCell ref="D33:F33"/>
    <mergeCell ref="A31:C31"/>
    <mergeCell ref="H35:J35"/>
    <mergeCell ref="A30:C30"/>
    <mergeCell ref="H32:J32"/>
    <mergeCell ref="H33:J33"/>
    <mergeCell ref="D32:F32"/>
    <mergeCell ref="H19:K19"/>
    <mergeCell ref="A21:C21"/>
    <mergeCell ref="D21:G21"/>
    <mergeCell ref="H21:K21"/>
    <mergeCell ref="H38:J38"/>
    <mergeCell ref="D36:F36"/>
    <mergeCell ref="H36:J36"/>
    <mergeCell ref="D38:F38"/>
    <mergeCell ref="A29:C29"/>
    <mergeCell ref="A2:K2"/>
    <mergeCell ref="A16:K16"/>
    <mergeCell ref="A18:C18"/>
    <mergeCell ref="D18:G18"/>
    <mergeCell ref="H18:K18"/>
    <mergeCell ref="B5:C5"/>
    <mergeCell ref="B4:F4"/>
    <mergeCell ref="G4:K4"/>
    <mergeCell ref="I8:J8"/>
    <mergeCell ref="I9:J9"/>
    <mergeCell ref="A40:K40"/>
    <mergeCell ref="H20:K20"/>
    <mergeCell ref="A19:C19"/>
    <mergeCell ref="D19:G19"/>
    <mergeCell ref="A20:C20"/>
    <mergeCell ref="A13:F13"/>
    <mergeCell ref="G13:K13"/>
    <mergeCell ref="A22:C22"/>
    <mergeCell ref="D22:G22"/>
    <mergeCell ref="D20:G20"/>
    <mergeCell ref="A27:K27"/>
    <mergeCell ref="A23:K23"/>
    <mergeCell ref="D35:F35"/>
    <mergeCell ref="F5:F6"/>
    <mergeCell ref="G5:H5"/>
    <mergeCell ref="K5:K6"/>
    <mergeCell ref="H22:K22"/>
    <mergeCell ref="A4:A6"/>
    <mergeCell ref="A35:C35"/>
    <mergeCell ref="A32:C32"/>
  </mergeCells>
  <hyperlinks>
    <hyperlink ref="A14" r:id="rId1" display="Back to Table of Contents"/>
  </hyperlinks>
  <printOptions/>
  <pageMargins left="0.68" right="0.24" top="0.45" bottom="0.1" header="0.24" footer="0.011811024"/>
  <pageSetup horizontalDpi="600" verticalDpi="600" orientation="portrait" paperSize="9" scale="40" r:id="rId3"/>
  <headerFooter alignWithMargins="0">
    <oddHeader>&amp;C&amp;"Times New Roman,Regular"&amp;12 &amp;20 &amp;22 &amp;24 &amp;26 18&amp;"Arial,Regular"&amp;10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2020-07-27T09:20:09Z</cp:lastPrinted>
  <dcterms:created xsi:type="dcterms:W3CDTF">2001-06-27T05:20:53Z</dcterms:created>
  <dcterms:modified xsi:type="dcterms:W3CDTF">2020-07-27T09:20:15Z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116300.000000000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