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6255" tabRatio="604" activeTab="0"/>
  </bookViews>
  <sheets>
    <sheet name="TAB 1" sheetId="1" r:id="rId1"/>
    <sheet name="TAB 2 " sheetId="2" r:id="rId2"/>
    <sheet name="TAB 3 " sheetId="3" r:id="rId3"/>
    <sheet name="Tab 4 " sheetId="4" r:id="rId4"/>
    <sheet name="TAB 5 " sheetId="5" r:id="rId5"/>
    <sheet name="Tab 6" sheetId="6" r:id="rId6"/>
    <sheet name="Tab 7" sheetId="7" r:id="rId7"/>
    <sheet name="Tab 8" sheetId="8" r:id="rId8"/>
    <sheet name="Tab 9" sheetId="9" r:id="rId9"/>
    <sheet name="Tab 10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aa" localSheetId="0">'[1]Table 1'!#REF!</definedName>
    <definedName name="aa">'[1]Table 1'!#REF!</definedName>
    <definedName name="ccc" localSheetId="0">'[2]Table 1'!#REF!</definedName>
    <definedName name="ccc">'[2]Table 1'!#REF!</definedName>
    <definedName name="DATABASE" localSheetId="0">'[1]Table 1'!#REF!</definedName>
    <definedName name="DATABASE">'[1]Table 1'!#REF!</definedName>
    <definedName name="gd" localSheetId="0">'[3]Table 1'!#REF!</definedName>
    <definedName name="gd">'[3]Table 1'!#REF!</definedName>
    <definedName name="hd" localSheetId="0">'[3]Table 1'!#REF!</definedName>
    <definedName name="hd">'[3]Table 1'!#REF!</definedName>
    <definedName name="HTML_CodePage" hidden="1">1252</definedName>
    <definedName name="HTML_Control" localSheetId="0" hidden="1">{"'net change'!$A$4:$EL$14"}</definedName>
    <definedName name="HTML_Control" hidden="1">{"'net change'!$A$4:$EL$14"}</definedName>
    <definedName name="HTML_Description" hidden="1">""</definedName>
    <definedName name="HTML_Email" hidden="1">""</definedName>
    <definedName name="HTML_Header" hidden="1">"net change"</definedName>
    <definedName name="HTML_LastUpdate" hidden="1">"3/23/04"</definedName>
    <definedName name="HTML_LineAfter" hidden="1">FALSE</definedName>
    <definedName name="HTML_LineBefore" hidden="1">FALSE</definedName>
    <definedName name="HTML_Name" hidden="1">"CIB"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"SERIES NET CHANGE"</definedName>
    <definedName name="new">#REF!</definedName>
    <definedName name="_xlnm.Print_Area" localSheetId="9">'Tab 10'!$A$1:$I$46</definedName>
    <definedName name="_xlnm.Print_Area" localSheetId="2">'TAB 3 '!$A$1:$J$23</definedName>
    <definedName name="_xlnm.Print_Area" localSheetId="3">'Tab 4 '!$A$1:$G$22</definedName>
    <definedName name="_xlnm.Print_Area" localSheetId="4">'TAB 5 '!$A$1:$H$23</definedName>
    <definedName name="_xlnm.Print_Area" localSheetId="5">'Tab 6'!$A$1:$I$14</definedName>
    <definedName name="_xlnm.Print_Area" localSheetId="6">'Tab 7'!$A$1:$J$34</definedName>
    <definedName name="_xlnm.Print_Area" localSheetId="7">'Tab 8'!$A$1:$I$36</definedName>
    <definedName name="_xlnm.Print_Area" localSheetId="8">'Tab 9'!$A$1:$I$42</definedName>
    <definedName name="re" localSheetId="0">'[5]Page77'!#REF!</definedName>
    <definedName name="re">'[5]Page77'!#REF!</definedName>
    <definedName name="ss" localSheetId="0">'[3]Table 1'!#REF!</definedName>
    <definedName name="ss">'[3]Table 1'!#REF!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<sst xmlns="http://schemas.openxmlformats.org/spreadsheetml/2006/main" count="323" uniqueCount="202">
  <si>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</si>
  <si>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</si>
  <si>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</si>
  <si>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</si>
  <si>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</si>
  <si>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</si>
  <si>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</si>
  <si>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</si>
  <si>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</si>
  <si>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</si>
  <si>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</si>
  <si>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</si>
  <si>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</si>
  <si>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</si>
  <si>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</si>
  <si>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</si>
  <si>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</si>
  <si>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- Net change</t>
  </si>
  <si>
    <t xml:space="preserve"> - Growth rate (%)</t>
  </si>
  <si>
    <t xml:space="preserve"> - Machinery &amp; spare parts</t>
  </si>
  <si>
    <t>Employment</t>
  </si>
  <si>
    <t>Category</t>
  </si>
  <si>
    <t>Male</t>
  </si>
  <si>
    <t>Female</t>
  </si>
  <si>
    <t>Enterprises with less than 10 employees</t>
  </si>
  <si>
    <t>Outworkers</t>
  </si>
  <si>
    <t>T O T A L</t>
  </si>
  <si>
    <t>10.   Jewellery and related articles</t>
  </si>
  <si>
    <t xml:space="preserve">11.   Toys and carnival articles   </t>
  </si>
  <si>
    <t>12.   Other</t>
  </si>
  <si>
    <t>Enterprises with 10 or more employees</t>
  </si>
  <si>
    <t xml:space="preserve">   4.   Wearing apparel:</t>
  </si>
  <si>
    <t>A. Total exports ( f.o.b )</t>
  </si>
  <si>
    <t xml:space="preserve">     Raw materials</t>
  </si>
  <si>
    <t xml:space="preserve">    Machinery </t>
  </si>
  <si>
    <t>Net Exports as % of Total Exports</t>
  </si>
  <si>
    <t>Total EOE Exports</t>
  </si>
  <si>
    <t xml:space="preserve"> 0 - Food and live animals</t>
  </si>
  <si>
    <t xml:space="preserve">     of  which :</t>
  </si>
  <si>
    <t>Live animals other than fish</t>
  </si>
  <si>
    <t>Fish &amp; fish preparations</t>
  </si>
  <si>
    <t>Cereals and cereal preparations</t>
  </si>
  <si>
    <t xml:space="preserve"> 2 - Crude materials, inedible, except fuels</t>
  </si>
  <si>
    <t xml:space="preserve"> 5 - Chemicals and related products, n.e.s</t>
  </si>
  <si>
    <t>Medicaments (including Veterinary medicaments)</t>
  </si>
  <si>
    <t xml:space="preserve"> 6 - Manufactured goods classified chiefly by material </t>
  </si>
  <si>
    <t xml:space="preserve">Paper, paperboard and articles </t>
  </si>
  <si>
    <t>Textile yarn, fabrics, made up articles</t>
  </si>
  <si>
    <t>Glass</t>
  </si>
  <si>
    <t>Pearls, precious  &amp; semi-precious stones</t>
  </si>
  <si>
    <t>Iron and steel</t>
  </si>
  <si>
    <t xml:space="preserve"> 7 - Machinery and transport equipment </t>
  </si>
  <si>
    <t xml:space="preserve"> 8 - Miscellaneous manufactured articles </t>
  </si>
  <si>
    <t>Travel goods, handbags and similar containers</t>
  </si>
  <si>
    <t>Articles of apparel and clothing</t>
  </si>
  <si>
    <t>Optical goods</t>
  </si>
  <si>
    <t>Watches and clocks</t>
  </si>
  <si>
    <t>Printed matter</t>
  </si>
  <si>
    <t>Articles, n.e.s. of plastics</t>
  </si>
  <si>
    <t>Toys, games and sporting goods</t>
  </si>
  <si>
    <t>Jewellery, goldsmiths &amp; silversmiths wares</t>
  </si>
  <si>
    <t>Other sections</t>
  </si>
  <si>
    <t>Total EOE Imports</t>
  </si>
  <si>
    <t xml:space="preserve">  0 - Food and live animals</t>
  </si>
  <si>
    <t xml:space="preserve">           Meat and meat preparations</t>
  </si>
  <si>
    <t xml:space="preserve">           Fish &amp; fish preparations</t>
  </si>
  <si>
    <t xml:space="preserve">  2 - Crude materials, inedible, except fuels</t>
  </si>
  <si>
    <t xml:space="preserve">       of  which :</t>
  </si>
  <si>
    <t xml:space="preserve">          Cotton </t>
  </si>
  <si>
    <t xml:space="preserve">          Synthetic fibres suitable for spinning </t>
  </si>
  <si>
    <t xml:space="preserve">          Wool and other animal hair 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</si>
  <si>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</si>
  <si>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</si>
  <si>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</si>
  <si>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  </t>
  </si>
  <si>
    <t xml:space="preserve">          Paper, paperboard and articles </t>
  </si>
  <si>
    <t xml:space="preserve">          Textile yarn and fabrics </t>
  </si>
  <si>
    <t xml:space="preserve">          Pearls, precious and semi-precious stones  </t>
  </si>
  <si>
    <t xml:space="preserve">          Iron and steel</t>
  </si>
  <si>
    <t xml:space="preserve">          Non-ferrous metals</t>
  </si>
  <si>
    <t xml:space="preserve">  7 -  Machinery &amp; transport equipment</t>
  </si>
  <si>
    <t xml:space="preserve">          Machinery specialized for particular industries</t>
  </si>
  <si>
    <t xml:space="preserve">  8 -  Miscellaneous manufactured articles</t>
  </si>
  <si>
    <t xml:space="preserve">         Optical goods, watches &amp; clocks </t>
  </si>
  <si>
    <t xml:space="preserve">         Printed matter</t>
  </si>
  <si>
    <t xml:space="preserve">         Articles, n.e.s. of plastics</t>
  </si>
  <si>
    <t xml:space="preserve">         Jewellery, goldsmiths &amp; silversmiths wares</t>
  </si>
  <si>
    <t xml:space="preserve">         Other sections</t>
  </si>
  <si>
    <t>Country of destination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</si>
  <si>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</si>
  <si>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</si>
  <si>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</si>
  <si>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</si>
  <si>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</si>
  <si>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</si>
  <si>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Portugal</t>
  </si>
  <si>
    <t xml:space="preserve">   Spain</t>
  </si>
  <si>
    <t xml:space="preserve">   Switzerland</t>
  </si>
  <si>
    <t xml:space="preserve">   United Kingdom</t>
  </si>
  <si>
    <t xml:space="preserve">   Other </t>
  </si>
  <si>
    <t xml:space="preserve">   China</t>
  </si>
  <si>
    <t xml:space="preserve">   India</t>
  </si>
  <si>
    <t xml:space="preserve">   Japan</t>
  </si>
  <si>
    <t xml:space="preserve">   Sri Lanka</t>
  </si>
  <si>
    <t xml:space="preserve">   Other</t>
  </si>
  <si>
    <t xml:space="preserve">   Reunion</t>
  </si>
  <si>
    <t xml:space="preserve">   Seychelles</t>
  </si>
  <si>
    <t xml:space="preserve">   Canada</t>
  </si>
  <si>
    <t xml:space="preserve">   Panama</t>
  </si>
  <si>
    <t xml:space="preserve">   U.S.A</t>
  </si>
  <si>
    <t xml:space="preserve">   Australia</t>
  </si>
  <si>
    <t xml:space="preserve">   New Zealand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</si>
  <si>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</si>
  <si>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</si>
  <si>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</si>
  <si>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</si>
  <si>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</si>
  <si>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</si>
  <si>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</si>
  <si>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</si>
  <si>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</si>
  <si>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</si>
  <si>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</si>
  <si>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</si>
  <si>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</si>
  <si>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</si>
  <si>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</si>
  <si>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</si>
  <si>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</si>
  <si>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</si>
  <si>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</si>
  <si>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Thailand</t>
  </si>
  <si>
    <t xml:space="preserve">    Burkina Faso</t>
  </si>
  <si>
    <t xml:space="preserve">    Mali</t>
  </si>
  <si>
    <t xml:space="preserve">    Seychelles</t>
  </si>
  <si>
    <t xml:space="preserve">    Zambia</t>
  </si>
  <si>
    <t xml:space="preserve">    Brazil</t>
  </si>
  <si>
    <t xml:space="preserve">    U.S.A</t>
  </si>
  <si>
    <t xml:space="preserve">    Australia</t>
  </si>
  <si>
    <t xml:space="preserve">1st Qr  </t>
  </si>
  <si>
    <t xml:space="preserve">2nd Qr  </t>
  </si>
  <si>
    <t xml:space="preserve">3rd Qr  </t>
  </si>
  <si>
    <t xml:space="preserve">4th Qr  </t>
  </si>
  <si>
    <t xml:space="preserve"> Net Exports (A - B)</t>
  </si>
  <si>
    <t xml:space="preserve">   Madagascar</t>
  </si>
  <si>
    <t xml:space="preserve"> 3.  Exports (f.o.b, R million)</t>
  </si>
  <si>
    <t>5.  Net exports (R million)</t>
  </si>
  <si>
    <t>6.  Net exports to Exports (%)</t>
  </si>
  <si>
    <t xml:space="preserve"> - Share in Manufacturing (%)</t>
  </si>
  <si>
    <t xml:space="preserve">9. Investment (R million)        </t>
  </si>
  <si>
    <t xml:space="preserve"> - of which Machinery</t>
  </si>
  <si>
    <t xml:space="preserve">    Madagascar</t>
  </si>
  <si>
    <t xml:space="preserve"> 2. Employment as at December </t>
  </si>
  <si>
    <t xml:space="preserve">   Vietnam</t>
  </si>
  <si>
    <t>Number of enterprises as at</t>
  </si>
  <si>
    <t xml:space="preserve"> 4.  Imports (c.i.f, R million):</t>
  </si>
  <si>
    <t>Both sexes</t>
  </si>
  <si>
    <t>Pullovers</t>
  </si>
  <si>
    <t xml:space="preserve">Other garments </t>
  </si>
  <si>
    <t xml:space="preserve"> 12.   Other products</t>
  </si>
  <si>
    <t>Number of enterprises</t>
  </si>
  <si>
    <t>B. Total imports ( c.i.f ):</t>
  </si>
  <si>
    <t>SITC Section/Description</t>
  </si>
  <si>
    <t>Item</t>
  </si>
  <si>
    <t>Europe:</t>
  </si>
  <si>
    <t xml:space="preserve">    Canada</t>
  </si>
  <si>
    <t>Asia:</t>
  </si>
  <si>
    <t>Africa:</t>
  </si>
  <si>
    <t>America:</t>
  </si>
  <si>
    <t>Oceania:</t>
  </si>
  <si>
    <t xml:space="preserve"> - Raw materials</t>
  </si>
  <si>
    <t xml:space="preserve"> - Share in Gross value added (%)</t>
  </si>
  <si>
    <t>Value: R Million</t>
  </si>
  <si>
    <t xml:space="preserve">Value (F.o.b): R Million </t>
  </si>
  <si>
    <t xml:space="preserve">Value (C.i.f): R Million </t>
  </si>
  <si>
    <t xml:space="preserve">N.A   </t>
  </si>
  <si>
    <t xml:space="preserve">N.A  </t>
  </si>
  <si>
    <t>Mauritian</t>
  </si>
  <si>
    <t>Foreign workers (Expatriates)</t>
  </si>
  <si>
    <t>7. Value added at basic prices (R million)</t>
  </si>
  <si>
    <t>8. Annual Real Growth rate of Value added (%)</t>
  </si>
  <si>
    <t>N.A - Not applicable</t>
  </si>
  <si>
    <t xml:space="preserve">   South Africa</t>
  </si>
  <si>
    <t xml:space="preserve">Value (C.i.f) : R Million </t>
  </si>
  <si>
    <t xml:space="preserve">    South Africa</t>
  </si>
  <si>
    <r>
      <t xml:space="preserve">2018 </t>
    </r>
    <r>
      <rPr>
        <b/>
        <vertAlign val="superscript"/>
        <sz val="10.5"/>
        <rFont val="Times New Roman"/>
        <family val="1"/>
      </rPr>
      <t>1</t>
    </r>
  </si>
  <si>
    <r>
      <t>1</t>
    </r>
    <r>
      <rPr>
        <sz val="10.5"/>
        <rFont val="Times New Roman"/>
        <family val="1"/>
      </rPr>
      <t xml:space="preserve"> Provisional</t>
    </r>
  </si>
  <si>
    <r>
      <t>1</t>
    </r>
    <r>
      <rPr>
        <sz val="10.5"/>
        <rFont val="Times New Roman"/>
        <family val="1"/>
      </rPr>
      <t xml:space="preserve">  </t>
    </r>
    <r>
      <rPr>
        <sz val="10.5"/>
        <rFont val="Times New Roman"/>
        <family val="1"/>
      </rPr>
      <t>Provisional</t>
    </r>
  </si>
  <si>
    <r>
      <t xml:space="preserve">   Hong Kong (S.A.R) </t>
    </r>
    <r>
      <rPr>
        <vertAlign val="superscript"/>
        <sz val="10.5"/>
        <rFont val="Times New Roman"/>
        <family val="1"/>
      </rPr>
      <t>2</t>
    </r>
  </si>
  <si>
    <r>
      <t xml:space="preserve">    Hong Kong (S.A.R)</t>
    </r>
    <r>
      <rPr>
        <vertAlign val="superscript"/>
        <sz val="10.5"/>
        <rFont val="Times New Roman"/>
        <family val="1"/>
      </rPr>
      <t xml:space="preserve"> 2</t>
    </r>
    <r>
      <rPr>
        <sz val="10.5"/>
        <rFont val="Times New Roman"/>
        <family val="1"/>
      </rPr>
      <t xml:space="preserve"> 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</si>
  <si>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Provisional</t>
    </r>
  </si>
  <si>
    <t>Table 1 - Main economic indicators, EOE Sector, 2010 - 2018</t>
  </si>
  <si>
    <r>
      <t>1</t>
    </r>
    <r>
      <rPr>
        <sz val="10.5"/>
        <rFont val="Times New Roman"/>
        <family val="1"/>
      </rPr>
      <t xml:space="preserve">  Provisional                               </t>
    </r>
  </si>
  <si>
    <r>
      <t>1</t>
    </r>
    <r>
      <rPr>
        <sz val="11"/>
        <rFont val="Times New Roman"/>
        <family val="1"/>
      </rPr>
      <t xml:space="preserve"> Provisional               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Special Administrative Region of China                                          Note: Breakdowns may not add up to totals due to rounding</t>
    </r>
  </si>
  <si>
    <r>
      <t>1</t>
    </r>
    <r>
      <rPr>
        <sz val="11"/>
        <rFont val="Times New Roman"/>
        <family val="1"/>
      </rPr>
      <t xml:space="preserve"> Provisional               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Special Administrative Region of China                                                  Note: Breakdowns may not add up to totals due to rounding</t>
    </r>
  </si>
  <si>
    <r>
      <t>Table 6 - Net EOE Exports,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2019</t>
    </r>
  </si>
  <si>
    <r>
      <t xml:space="preserve">2019 </t>
    </r>
    <r>
      <rPr>
        <b/>
        <vertAlign val="superscript"/>
        <sz val="10.5"/>
        <rFont val="Times New Roman"/>
        <family val="1"/>
      </rPr>
      <t>1</t>
    </r>
  </si>
  <si>
    <r>
      <t>Table 7 - EOE exports of selected commodities by SITC section,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2019</t>
    </r>
  </si>
  <si>
    <r>
      <t>Table 8 - EOE imports of selected commodities by SITC section,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2019</t>
    </r>
  </si>
  <si>
    <r>
      <t>Table 9 - EOE exports by country of destination,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2019</t>
    </r>
  </si>
  <si>
    <r>
      <t>Table 10 - EOE imports by country of origin, 2017 - 1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2019</t>
    </r>
  </si>
  <si>
    <r>
      <t xml:space="preserve">2018 </t>
    </r>
    <r>
      <rPr>
        <b/>
        <vertAlign val="superscript"/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</si>
</sst>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#,##0\ \ \ \ "/>
    <numFmt numFmtId="173" formatCode="#,##0\ "/>
    <numFmt numFmtId="174" formatCode="#,##0\ \ "/>
    <numFmt numFmtId="175" formatCode="General\ \ \ \ \ \ \ \ \ \ \ \ \ \ \ \ \ \ \ \ \ \ \ \ \ \ \ \ \ \ \ \ \ \ \ \ \ \ \ \ \ \ \ \ \ \ \ \ \ \ \ \ "/>
    <numFmt numFmtId="176" formatCode="0.0\ \ "/>
    <numFmt numFmtId="177" formatCode="\+0.0\ \ "/>
    <numFmt numFmtId="178" formatCode="#,##0\ \ \ \ \ \ \ "/>
    <numFmt numFmtId="179" formatCode="#,##0\ \ \ \ \ \ "/>
    <numFmt numFmtId="180" formatCode="#,##0\ \ \ \ \ \ \ \ \ "/>
    <numFmt numFmtId="181" formatCode="mmmm\ yyyy"/>
    <numFmt numFmtId="182" formatCode="0."/>
    <numFmt numFmtId="183" formatCode="\(0\)"/>
    <numFmt numFmtId="184" formatCode="\ \ \ \-\ \ "/>
    <numFmt numFmtId="185" formatCode="\-#,##0\ \ "/>
    <numFmt numFmtId="186" formatCode="0.0"/>
    <numFmt numFmtId="187" formatCode="_(* #,##0_);_(* \(#,##0\);_(* &quot;-&quot;??_);_(@_)"/>
    <numFmt numFmtId="188" formatCode="#,##0\ \ \ "/>
    <numFmt numFmtId="189" formatCode="#,##0.0\ \ \ \ \ \ \ "/>
    <numFmt numFmtId="190" formatCode="\+#,##0\ \ "/>
    <numFmt numFmtId="191" formatCode="\ \ \ \-\ \ \ \ "/>
    <numFmt numFmtId="192" formatCode="[$-409]mmmm\ yyyy;@"/>
    <numFmt numFmtId="193" formatCode="[$-409]mmmm\ yy;@"/>
    <numFmt numFmtId="194" formatCode="[$-409]mmm\.\ yy;@"/>
    <numFmt numFmtId="195" formatCode="[$-409]dddd\,\ mmmm\ dd\,\ yyyy"/>
    <numFmt numFmtId="196" formatCode="[$-409]h:mm:ss\ AM/PM"/>
    <numFmt numFmtId="197" formatCode="yyyy"/>
    <numFmt numFmtId="198" formatCode="#,##0.000"/>
    <numFmt numFmtId="199" formatCode="\-\ \ \ \ "/>
    <numFmt numFmtId="200" formatCode="\ \ \ \ \ \ \-\ \ "/>
    <numFmt numFmtId="201" formatCode="#,##0.0000"/>
    <numFmt numFmtId="202" formatCode="#,##0.0"/>
    <numFmt numFmtId="203" formatCode="0.00000"/>
    <numFmt numFmtId="204" formatCode="0.000000"/>
    <numFmt numFmtId="205" formatCode="0.0000"/>
    <numFmt numFmtId="206" formatCode="0.000"/>
    <numFmt numFmtId="207" formatCode="##,##0,,"/>
    <numFmt numFmtId="208" formatCode="0\ \ \ \ \ \ \ \ \ \ "/>
    <numFmt numFmtId="209" formatCode="0\ \ \ \ \ \ \ \ "/>
    <numFmt numFmtId="210" formatCode="#,##0\ \ \ \ \ \ \ \ "/>
    <numFmt numFmtId="211" formatCode="\ \ \ \ \ \ \ \ \ \-\ \ \ \ "/>
  </numFmts>
  <fonts count="46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u val="single"/>
      <sz val="12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0.5"/>
      <name val="Times New Roman"/>
      <family val="1"/>
    </font>
    <font>
      <vertAlign val="superscript"/>
      <sz val="10.5"/>
      <name val="Times New Roman"/>
      <family val="1"/>
    </font>
    <font>
      <b/>
      <u val="single"/>
      <sz val="10.5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72" applyFont="1">
      <alignment/>
      <protection/>
    </xf>
    <xf numFmtId="0" fontId="3" fillId="0" borderId="0" xfId="72" applyFont="1">
      <alignment/>
      <protection/>
    </xf>
    <xf numFmtId="0" fontId="4" fillId="0" borderId="0" xfId="71" applyFont="1">
      <alignment/>
      <protection/>
    </xf>
    <xf numFmtId="0" fontId="3" fillId="0" borderId="0" xfId="71" applyFont="1">
      <alignment/>
      <protection/>
    </xf>
    <xf numFmtId="0" fontId="3" fillId="0" borderId="0" xfId="72" applyFont="1" applyAlignment="1">
      <alignment/>
      <protection/>
    </xf>
    <xf numFmtId="3" fontId="3" fillId="0" borderId="0" xfId="72" applyNumberFormat="1" applyFont="1" applyAlignment="1">
      <alignment/>
      <protection/>
    </xf>
    <xf numFmtId="179" fontId="3" fillId="0" borderId="0" xfId="72" applyNumberFormat="1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70" applyFont="1" applyAlignment="1">
      <alignment horizontal="left"/>
      <protection/>
    </xf>
    <xf numFmtId="0" fontId="2" fillId="0" borderId="0" xfId="70" applyFont="1" applyAlignment="1">
      <alignment horizontal="left"/>
      <protection/>
    </xf>
    <xf numFmtId="0" fontId="2" fillId="0" borderId="0" xfId="70" applyFont="1">
      <alignment/>
      <protection/>
    </xf>
    <xf numFmtId="0" fontId="3" fillId="0" borderId="0" xfId="70" applyFont="1" applyAlignment="1">
      <alignment horizontal="left"/>
      <protection/>
    </xf>
    <xf numFmtId="0" fontId="3" fillId="0" borderId="0" xfId="70" applyFont="1">
      <alignment/>
      <protection/>
    </xf>
    <xf numFmtId="172" fontId="3" fillId="0" borderId="0" xfId="0" applyNumberFormat="1" applyFont="1" applyAlignment="1">
      <alignment/>
    </xf>
    <xf numFmtId="180" fontId="3" fillId="0" borderId="0" xfId="71" applyNumberFormat="1" applyFont="1">
      <alignment/>
      <protection/>
    </xf>
    <xf numFmtId="179" fontId="3" fillId="0" borderId="0" xfId="71" applyNumberFormat="1" applyFont="1">
      <alignment/>
      <protection/>
    </xf>
    <xf numFmtId="179" fontId="3" fillId="0" borderId="0" xfId="72" applyNumberFormat="1" applyFont="1" applyAlignment="1">
      <alignment/>
      <protection/>
    </xf>
    <xf numFmtId="0" fontId="3" fillId="0" borderId="0" xfId="0" applyFont="1" applyAlignment="1">
      <alignment/>
    </xf>
    <xf numFmtId="0" fontId="3" fillId="0" borderId="0" xfId="71" applyFont="1" applyAlignment="1">
      <alignment/>
      <protection/>
    </xf>
    <xf numFmtId="0" fontId="2" fillId="0" borderId="0" xfId="70" applyFont="1" applyFill="1">
      <alignment/>
      <protection/>
    </xf>
    <xf numFmtId="0" fontId="3" fillId="0" borderId="0" xfId="70" applyFont="1" applyFill="1">
      <alignment/>
      <protection/>
    </xf>
    <xf numFmtId="174" fontId="30" fillId="0" borderId="10" xfId="69" applyNumberFormat="1" applyFont="1" applyFill="1" applyBorder="1" applyAlignment="1">
      <alignment horizontal="right" shrinkToFit="1"/>
      <protection/>
    </xf>
    <xf numFmtId="174" fontId="30" fillId="0" borderId="10" xfId="69" applyNumberFormat="1" applyFont="1" applyFill="1" applyBorder="1" applyAlignment="1">
      <alignment shrinkToFit="1"/>
      <protection/>
    </xf>
    <xf numFmtId="185" fontId="30" fillId="0" borderId="10" xfId="69" applyNumberFormat="1" applyFont="1" applyBorder="1" applyAlignment="1">
      <alignment horizontal="right" shrinkToFit="1"/>
      <protection/>
    </xf>
    <xf numFmtId="176" fontId="30" fillId="0" borderId="10" xfId="69" applyNumberFormat="1" applyFont="1" applyBorder="1" applyAlignment="1">
      <alignment horizontal="right" shrinkToFit="1"/>
      <protection/>
    </xf>
    <xf numFmtId="176" fontId="30" fillId="0" borderId="10" xfId="69" applyNumberFormat="1" applyFont="1" applyFill="1" applyBorder="1" applyAlignment="1">
      <alignment horizontal="right" shrinkToFit="1"/>
      <protection/>
    </xf>
    <xf numFmtId="0" fontId="3" fillId="0" borderId="0" xfId="67" applyFont="1" applyBorder="1" applyAlignment="1">
      <alignment horizontal="left" vertical="top" wrapText="1"/>
      <protection/>
    </xf>
    <xf numFmtId="0" fontId="28" fillId="0" borderId="0" xfId="62" applyFont="1" applyAlignment="1">
      <alignment horizontal="left"/>
      <protection/>
    </xf>
    <xf numFmtId="0" fontId="4" fillId="0" borderId="0" xfId="62" applyFont="1">
      <alignment/>
      <protection/>
    </xf>
    <xf numFmtId="0" fontId="3" fillId="0" borderId="0" xfId="62" applyFont="1">
      <alignment/>
      <protection/>
    </xf>
    <xf numFmtId="0" fontId="2" fillId="0" borderId="0" xfId="62" applyFo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vertical="top" wrapText="1"/>
      <protection/>
    </xf>
    <xf numFmtId="0" fontId="2" fillId="0" borderId="0" xfId="62" applyFont="1" applyAlignment="1">
      <alignment/>
      <protection/>
    </xf>
    <xf numFmtId="173" fontId="3" fillId="0" borderId="0" xfId="62" applyNumberFormat="1" applyFont="1">
      <alignment/>
      <protection/>
    </xf>
    <xf numFmtId="173" fontId="29" fillId="0" borderId="0" xfId="62" applyNumberFormat="1" applyFont="1">
      <alignment/>
      <protection/>
    </xf>
    <xf numFmtId="0" fontId="4" fillId="0" borderId="0" xfId="62" applyFont="1" applyAlignment="1">
      <alignment horizontal="left"/>
      <protection/>
    </xf>
    <xf numFmtId="174" fontId="30" fillId="0" borderId="10" xfId="70" applyNumberFormat="1" applyFont="1" applyBorder="1" applyAlignment="1">
      <alignment horizontal="right"/>
      <protection/>
    </xf>
    <xf numFmtId="0" fontId="30" fillId="0" borderId="0" xfId="70" applyFont="1">
      <alignment/>
      <protection/>
    </xf>
    <xf numFmtId="174" fontId="30" fillId="0" borderId="10" xfId="71" applyNumberFormat="1" applyFont="1" applyBorder="1" applyAlignment="1">
      <alignment/>
      <protection/>
    </xf>
    <xf numFmtId="174" fontId="32" fillId="0" borderId="10" xfId="71" applyNumberFormat="1" applyFont="1" applyBorder="1" applyAlignment="1">
      <alignment/>
      <protection/>
    </xf>
    <xf numFmtId="0" fontId="30" fillId="0" borderId="0" xfId="71" applyFont="1">
      <alignment/>
      <protection/>
    </xf>
    <xf numFmtId="179" fontId="30" fillId="0" borderId="0" xfId="71" applyNumberFormat="1" applyFont="1">
      <alignment/>
      <protection/>
    </xf>
    <xf numFmtId="172" fontId="31" fillId="0" borderId="0" xfId="0" applyNumberFormat="1" applyFont="1" applyBorder="1" applyAlignment="1">
      <alignment horizontal="center" vertical="center"/>
    </xf>
    <xf numFmtId="188" fontId="31" fillId="0" borderId="0" xfId="0" applyNumberFormat="1" applyFont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188" fontId="30" fillId="0" borderId="10" xfId="72" applyNumberFormat="1" applyFont="1" applyBorder="1" applyAlignment="1">
      <alignment/>
      <protection/>
    </xf>
    <xf numFmtId="188" fontId="32" fillId="0" borderId="10" xfId="72" applyNumberFormat="1" applyFont="1" applyBorder="1" applyAlignment="1">
      <alignment horizontal="right"/>
      <protection/>
    </xf>
    <xf numFmtId="188" fontId="32" fillId="0" borderId="10" xfId="72" applyNumberFormat="1" applyFont="1" applyBorder="1" applyAlignment="1">
      <alignment/>
      <protection/>
    </xf>
    <xf numFmtId="188" fontId="30" fillId="0" borderId="11" xfId="72" applyNumberFormat="1" applyFont="1" applyBorder="1" applyAlignment="1">
      <alignment/>
      <protection/>
    </xf>
    <xf numFmtId="188" fontId="30" fillId="0" borderId="12" xfId="72" applyNumberFormat="1" applyFont="1" applyBorder="1" applyAlignment="1">
      <alignment/>
      <protection/>
    </xf>
    <xf numFmtId="188" fontId="32" fillId="0" borderId="12" xfId="72" applyNumberFormat="1" applyFont="1" applyBorder="1" applyAlignment="1">
      <alignment horizontal="right"/>
      <protection/>
    </xf>
    <xf numFmtId="0" fontId="31" fillId="0" borderId="0" xfId="62" applyFont="1">
      <alignment/>
      <protection/>
    </xf>
    <xf numFmtId="0" fontId="31" fillId="0" borderId="13" xfId="62" applyFont="1" applyBorder="1" applyAlignment="1">
      <alignment horizontal="center" vertical="center"/>
      <protection/>
    </xf>
    <xf numFmtId="0" fontId="31" fillId="0" borderId="14" xfId="62" applyFont="1" applyBorder="1">
      <alignment/>
      <protection/>
    </xf>
    <xf numFmtId="0" fontId="31" fillId="0" borderId="15" xfId="62" applyFont="1" applyBorder="1" applyAlignment="1">
      <alignment/>
      <protection/>
    </xf>
    <xf numFmtId="0" fontId="30" fillId="0" borderId="12" xfId="62" applyFont="1" applyBorder="1" applyAlignment="1">
      <alignment/>
      <protection/>
    </xf>
    <xf numFmtId="0" fontId="30" fillId="0" borderId="15" xfId="62" applyFont="1" applyBorder="1" applyAlignment="1">
      <alignment/>
      <protection/>
    </xf>
    <xf numFmtId="0" fontId="30" fillId="0" borderId="15" xfId="62" applyFont="1" applyBorder="1">
      <alignment/>
      <protection/>
    </xf>
    <xf numFmtId="0" fontId="31" fillId="0" borderId="15" xfId="62" applyFont="1" applyBorder="1" applyAlignment="1">
      <alignment horizontal="left"/>
      <protection/>
    </xf>
    <xf numFmtId="0" fontId="30" fillId="0" borderId="15" xfId="62" applyFont="1" applyBorder="1" applyAlignment="1">
      <alignment vertical="top" wrapText="1"/>
      <protection/>
    </xf>
    <xf numFmtId="0" fontId="31" fillId="0" borderId="12" xfId="62" applyFont="1" applyBorder="1" applyAlignment="1">
      <alignment/>
      <protection/>
    </xf>
    <xf numFmtId="0" fontId="31" fillId="0" borderId="16" xfId="62" applyFont="1" applyBorder="1">
      <alignment/>
      <protection/>
    </xf>
    <xf numFmtId="0" fontId="30" fillId="0" borderId="12" xfId="62" applyFont="1" applyBorder="1" applyAlignment="1">
      <alignment horizontal="left" indent="1"/>
      <protection/>
    </xf>
    <xf numFmtId="0" fontId="36" fillId="0" borderId="0" xfId="0" applyFont="1" applyAlignment="1">
      <alignment horizontal="left"/>
    </xf>
    <xf numFmtId="190" fontId="30" fillId="0" borderId="10" xfId="69" applyNumberFormat="1" applyFont="1" applyBorder="1" applyAlignment="1">
      <alignment horizontal="right" shrinkToFit="1"/>
      <protection/>
    </xf>
    <xf numFmtId="177" fontId="30" fillId="0" borderId="10" xfId="69" applyNumberFormat="1" applyFont="1" applyBorder="1" applyAlignment="1">
      <alignment horizontal="right" shrinkToFit="1"/>
      <protection/>
    </xf>
    <xf numFmtId="0" fontId="39" fillId="0" borderId="0" xfId="70" applyFont="1">
      <alignment/>
      <protection/>
    </xf>
    <xf numFmtId="0" fontId="6" fillId="0" borderId="0" xfId="70" applyFont="1">
      <alignment/>
      <protection/>
    </xf>
    <xf numFmtId="3" fontId="30" fillId="0" borderId="10" xfId="70" applyNumberFormat="1" applyFont="1" applyFill="1" applyBorder="1" applyAlignment="1">
      <alignment horizontal="right"/>
      <protection/>
    </xf>
    <xf numFmtId="191" fontId="30" fillId="0" borderId="10" xfId="69" applyNumberFormat="1" applyFont="1" applyFill="1" applyBorder="1" applyAlignment="1">
      <alignment shrinkToFit="1"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186" fontId="30" fillId="0" borderId="0" xfId="61" applyNumberFormat="1" applyFont="1" applyFill="1" applyBorder="1" applyAlignment="1">
      <alignment horizontal="right"/>
      <protection/>
    </xf>
    <xf numFmtId="17" fontId="30" fillId="0" borderId="0" xfId="0" applyNumberFormat="1" applyFont="1" applyBorder="1" applyAlignment="1" quotePrefix="1">
      <alignment horizontal="center" vertical="center"/>
    </xf>
    <xf numFmtId="174" fontId="30" fillId="0" borderId="11" xfId="71" applyNumberFormat="1" applyFont="1" applyBorder="1" applyAlignment="1">
      <alignment/>
      <protection/>
    </xf>
    <xf numFmtId="178" fontId="31" fillId="0" borderId="17" xfId="0" applyNumberFormat="1" applyFont="1" applyBorder="1" applyAlignment="1">
      <alignment horizontal="center" vertical="distributed" shrinkToFit="1"/>
    </xf>
    <xf numFmtId="189" fontId="31" fillId="0" borderId="17" xfId="0" applyNumberFormat="1" applyFont="1" applyBorder="1" applyAlignment="1">
      <alignment horizontal="center" vertical="distributed" shrinkToFit="1"/>
    </xf>
    <xf numFmtId="0" fontId="3" fillId="0" borderId="0" xfId="70" applyFont="1" applyAlignment="1">
      <alignment horizontal="center"/>
      <protection/>
    </xf>
    <xf numFmtId="188" fontId="30" fillId="0" borderId="10" xfId="0" applyNumberFormat="1" applyFont="1" applyBorder="1" applyAlignment="1">
      <alignment horizontal="right"/>
    </xf>
    <xf numFmtId="188" fontId="32" fillId="0" borderId="10" xfId="0" applyNumberFormat="1" applyFont="1" applyBorder="1" applyAlignment="1">
      <alignment horizontal="right"/>
    </xf>
    <xf numFmtId="188" fontId="3" fillId="0" borderId="0" xfId="0" applyNumberFormat="1" applyFont="1" applyAlignment="1">
      <alignment/>
    </xf>
    <xf numFmtId="174" fontId="31" fillId="0" borderId="18" xfId="0" applyNumberFormat="1" applyFont="1" applyBorder="1" applyAlignment="1">
      <alignment horizontal="center" vertical="center" shrinkToFit="1"/>
    </xf>
    <xf numFmtId="174" fontId="31" fillId="0" borderId="10" xfId="0" applyNumberFormat="1" applyFont="1" applyBorder="1" applyAlignment="1">
      <alignment horizontal="center" vertical="center" shrinkToFit="1"/>
    </xf>
    <xf numFmtId="174" fontId="31" fillId="0" borderId="12" xfId="0" applyNumberFormat="1" applyFont="1" applyBorder="1" applyAlignment="1">
      <alignment horizontal="center" vertical="center" shrinkToFit="1"/>
    </xf>
    <xf numFmtId="179" fontId="32" fillId="0" borderId="10" xfId="0" applyNumberFormat="1" applyFont="1" applyBorder="1" applyAlignment="1" quotePrefix="1">
      <alignment horizontal="center" vertical="distributed" shrinkToFit="1"/>
    </xf>
    <xf numFmtId="179" fontId="32" fillId="0" borderId="10" xfId="0" applyNumberFormat="1" applyFont="1" applyFill="1" applyBorder="1" applyAlignment="1" quotePrefix="1">
      <alignment horizontal="center" vertical="distributed" shrinkToFit="1"/>
    </xf>
    <xf numFmtId="174" fontId="30" fillId="0" borderId="11" xfId="0" applyNumberFormat="1" applyFont="1" applyBorder="1" applyAlignment="1">
      <alignment horizontal="center" vertical="center" shrinkToFit="1"/>
    </xf>
    <xf numFmtId="174" fontId="30" fillId="0" borderId="12" xfId="0" applyNumberFormat="1" applyFont="1" applyBorder="1" applyAlignment="1">
      <alignment horizontal="center" vertical="center" shrinkToFit="1"/>
    </xf>
    <xf numFmtId="0" fontId="29" fillId="0" borderId="14" xfId="61" applyFont="1" applyFill="1" applyBorder="1" applyAlignment="1">
      <alignment vertical="center"/>
      <protection/>
    </xf>
    <xf numFmtId="0" fontId="29" fillId="0" borderId="13" xfId="61" applyFont="1" applyFill="1" applyBorder="1" applyAlignment="1">
      <alignment vertical="center"/>
      <protection/>
    </xf>
    <xf numFmtId="0" fontId="31" fillId="0" borderId="12" xfId="61" applyFont="1" applyFill="1" applyBorder="1" applyAlignment="1">
      <alignment horizontal="left"/>
      <protection/>
    </xf>
    <xf numFmtId="0" fontId="30" fillId="0" borderId="12" xfId="61" applyFont="1" applyFill="1" applyBorder="1" applyAlignment="1">
      <alignment horizontal="left"/>
      <protection/>
    </xf>
    <xf numFmtId="0" fontId="30" fillId="0" borderId="12" xfId="61" applyFont="1" applyFill="1" applyBorder="1" applyAlignment="1">
      <alignment/>
      <protection/>
    </xf>
    <xf numFmtId="0" fontId="30" fillId="0" borderId="12" xfId="61" applyFont="1" applyFill="1" applyBorder="1">
      <alignment/>
      <protection/>
    </xf>
    <xf numFmtId="0" fontId="31" fillId="0" borderId="12" xfId="61" applyFont="1" applyFill="1" applyBorder="1">
      <alignment/>
      <protection/>
    </xf>
    <xf numFmtId="0" fontId="32" fillId="0" borderId="19" xfId="61" applyFont="1" applyFill="1" applyBorder="1" applyAlignment="1">
      <alignment horizontal="left"/>
      <protection/>
    </xf>
    <xf numFmtId="0" fontId="31" fillId="0" borderId="17" xfId="69" applyFont="1" applyFill="1" applyBorder="1" applyAlignment="1" applyProtection="1">
      <alignment horizontal="center" vertical="center"/>
      <protection/>
    </xf>
    <xf numFmtId="174" fontId="30" fillId="0" borderId="12" xfId="69" applyNumberFormat="1" applyFont="1" applyFill="1" applyBorder="1" applyAlignment="1">
      <alignment shrinkToFit="1"/>
      <protection/>
    </xf>
    <xf numFmtId="174" fontId="30" fillId="0" borderId="12" xfId="69" applyNumberFormat="1" applyFont="1" applyFill="1" applyBorder="1" applyAlignment="1">
      <alignment horizontal="right" shrinkToFit="1"/>
      <protection/>
    </xf>
    <xf numFmtId="176" fontId="30" fillId="0" borderId="12" xfId="69" applyNumberFormat="1" applyFont="1" applyBorder="1" applyAlignment="1">
      <alignment horizontal="right" shrinkToFit="1"/>
      <protection/>
    </xf>
    <xf numFmtId="174" fontId="32" fillId="0" borderId="11" xfId="69" applyNumberFormat="1" applyFont="1" applyFill="1" applyBorder="1" applyAlignment="1">
      <alignment horizontal="right" shrinkToFit="1"/>
      <protection/>
    </xf>
    <xf numFmtId="3" fontId="30" fillId="0" borderId="11" xfId="70" applyNumberFormat="1" applyFont="1" applyBorder="1" applyAlignment="1">
      <alignment horizontal="right"/>
      <protection/>
    </xf>
    <xf numFmtId="0" fontId="31" fillId="0" borderId="0" xfId="70" applyFont="1" applyBorder="1" applyAlignment="1">
      <alignment/>
      <protection/>
    </xf>
    <xf numFmtId="3" fontId="30" fillId="0" borderId="0" xfId="70" applyNumberFormat="1" applyFont="1" applyBorder="1" applyAlignment="1">
      <alignment horizontal="right"/>
      <protection/>
    </xf>
    <xf numFmtId="17" fontId="31" fillId="0" borderId="17" xfId="70" applyNumberFormat="1" applyFont="1" applyBorder="1" applyAlignment="1">
      <alignment horizontal="centerContinuous" vertical="center"/>
      <protection/>
    </xf>
    <xf numFmtId="0" fontId="30" fillId="0" borderId="17" xfId="70" applyFont="1" applyBorder="1" applyAlignment="1">
      <alignment horizontal="centerContinuous"/>
      <protection/>
    </xf>
    <xf numFmtId="17" fontId="30" fillId="0" borderId="17" xfId="70" applyNumberFormat="1" applyFont="1" applyBorder="1" applyAlignment="1">
      <alignment horizontal="center" vertical="center"/>
      <protection/>
    </xf>
    <xf numFmtId="0" fontId="30" fillId="0" borderId="17" xfId="70" applyFont="1" applyBorder="1" applyAlignment="1">
      <alignment horizontal="center" vertical="center"/>
      <protection/>
    </xf>
    <xf numFmtId="0" fontId="30" fillId="0" borderId="17" xfId="70" applyFont="1" applyBorder="1" applyAlignment="1">
      <alignment horizontal="center" vertical="center" wrapText="1"/>
      <protection/>
    </xf>
    <xf numFmtId="174" fontId="30" fillId="0" borderId="13" xfId="70" applyNumberFormat="1" applyFont="1" applyBorder="1" applyAlignment="1">
      <alignment horizontal="right"/>
      <protection/>
    </xf>
    <xf numFmtId="174" fontId="30" fillId="0" borderId="12" xfId="70" applyNumberFormat="1" applyFont="1" applyBorder="1" applyAlignment="1">
      <alignment horizontal="right"/>
      <protection/>
    </xf>
    <xf numFmtId="174" fontId="31" fillId="0" borderId="12" xfId="70" applyNumberFormat="1" applyFont="1" applyFill="1" applyBorder="1" applyAlignment="1">
      <alignment horizontal="right"/>
      <protection/>
    </xf>
    <xf numFmtId="174" fontId="32" fillId="0" borderId="12" xfId="70" applyNumberFormat="1" applyFont="1" applyFill="1" applyBorder="1" applyAlignment="1">
      <alignment horizontal="right"/>
      <protection/>
    </xf>
    <xf numFmtId="174" fontId="32" fillId="0" borderId="19" xfId="70" applyNumberFormat="1" applyFont="1" applyFill="1" applyBorder="1" applyAlignment="1">
      <alignment horizontal="right"/>
      <protection/>
    </xf>
    <xf numFmtId="0" fontId="30" fillId="0" borderId="18" xfId="70" applyFont="1" applyBorder="1" applyAlignment="1">
      <alignment wrapText="1"/>
      <protection/>
    </xf>
    <xf numFmtId="0" fontId="30" fillId="0" borderId="10" xfId="70" applyFont="1" applyBorder="1" applyAlignment="1" quotePrefix="1">
      <alignment wrapText="1"/>
      <protection/>
    </xf>
    <xf numFmtId="0" fontId="30" fillId="0" borderId="10" xfId="70" applyFont="1" applyBorder="1" applyAlignment="1" quotePrefix="1">
      <alignment horizontal="left" indent="1"/>
      <protection/>
    </xf>
    <xf numFmtId="0" fontId="31" fillId="0" borderId="10" xfId="70" applyFont="1" applyBorder="1" applyAlignment="1">
      <alignment/>
      <protection/>
    </xf>
    <xf numFmtId="0" fontId="31" fillId="0" borderId="10" xfId="70" applyFont="1" applyBorder="1" applyAlignment="1">
      <alignment horizontal="left" indent="1"/>
      <protection/>
    </xf>
    <xf numFmtId="0" fontId="32" fillId="0" borderId="10" xfId="70" applyFont="1" applyBorder="1" applyAlignment="1">
      <alignment horizontal="left" indent="2"/>
      <protection/>
    </xf>
    <xf numFmtId="174" fontId="32" fillId="0" borderId="11" xfId="70" applyNumberFormat="1" applyFont="1" applyFill="1" applyBorder="1" applyAlignment="1">
      <alignment horizontal="center" wrapText="1"/>
      <protection/>
    </xf>
    <xf numFmtId="174" fontId="30" fillId="0" borderId="18" xfId="70" applyNumberFormat="1" applyFont="1" applyFill="1" applyBorder="1" applyAlignment="1">
      <alignment horizontal="right"/>
      <protection/>
    </xf>
    <xf numFmtId="174" fontId="30" fillId="0" borderId="10" xfId="70" applyNumberFormat="1" applyFont="1" applyFill="1" applyBorder="1" applyAlignment="1">
      <alignment horizontal="right"/>
      <protection/>
    </xf>
    <xf numFmtId="174" fontId="30" fillId="0" borderId="18" xfId="70" applyNumberFormat="1" applyFont="1" applyBorder="1" applyAlignment="1">
      <alignment horizontal="right"/>
      <protection/>
    </xf>
    <xf numFmtId="174" fontId="30" fillId="0" borderId="18" xfId="0" applyNumberFormat="1" applyFont="1" applyFill="1" applyBorder="1" applyAlignment="1">
      <alignment horizontal="right" indent="1"/>
    </xf>
    <xf numFmtId="174" fontId="31" fillId="0" borderId="18" xfId="70" applyNumberFormat="1" applyFont="1" applyFill="1" applyBorder="1" applyAlignment="1">
      <alignment horizontal="right"/>
      <protection/>
    </xf>
    <xf numFmtId="3" fontId="32" fillId="0" borderId="10" xfId="70" applyNumberFormat="1" applyFont="1" applyFill="1" applyBorder="1" applyAlignment="1">
      <alignment horizontal="right"/>
      <protection/>
    </xf>
    <xf numFmtId="3" fontId="32" fillId="0" borderId="11" xfId="70" applyNumberFormat="1" applyFont="1" applyFill="1" applyBorder="1" applyAlignment="1">
      <alignment horizontal="right"/>
      <protection/>
    </xf>
    <xf numFmtId="174" fontId="32" fillId="0" borderId="10" xfId="70" applyNumberFormat="1" applyFont="1" applyFill="1" applyBorder="1" applyAlignment="1">
      <alignment horizontal="right"/>
      <protection/>
    </xf>
    <xf numFmtId="174" fontId="32" fillId="0" borderId="11" xfId="70" applyNumberFormat="1" applyFont="1" applyFill="1" applyBorder="1" applyAlignment="1">
      <alignment horizontal="right"/>
      <protection/>
    </xf>
    <xf numFmtId="0" fontId="3" fillId="0" borderId="0" xfId="71" applyFont="1" applyBorder="1">
      <alignment/>
      <protection/>
    </xf>
    <xf numFmtId="17" fontId="30" fillId="0" borderId="17" xfId="71" applyNumberFormat="1" applyFont="1" applyBorder="1" applyAlignment="1">
      <alignment horizontal="center" vertical="center"/>
      <protection/>
    </xf>
    <xf numFmtId="0" fontId="30" fillId="0" borderId="17" xfId="70" applyFont="1" applyBorder="1" applyAlignment="1">
      <alignment horizontal="centerContinuous" vertical="center" wrapText="1"/>
      <protection/>
    </xf>
    <xf numFmtId="174" fontId="30" fillId="0" borderId="12" xfId="71" applyNumberFormat="1" applyFont="1" applyBorder="1" applyAlignment="1">
      <alignment/>
      <protection/>
    </xf>
    <xf numFmtId="0" fontId="4" fillId="0" borderId="0" xfId="71" applyFont="1" applyBorder="1">
      <alignment/>
      <protection/>
    </xf>
    <xf numFmtId="174" fontId="32" fillId="0" borderId="12" xfId="71" applyNumberFormat="1" applyFont="1" applyBorder="1" applyAlignment="1">
      <alignment/>
      <protection/>
    </xf>
    <xf numFmtId="0" fontId="30" fillId="0" borderId="17" xfId="71" applyFont="1" applyBorder="1" applyAlignment="1">
      <alignment horizontal="centerContinuous"/>
      <protection/>
    </xf>
    <xf numFmtId="172" fontId="31" fillId="0" borderId="17" xfId="71" applyNumberFormat="1" applyFont="1" applyBorder="1" applyAlignment="1">
      <alignment horizontal="center" vertical="center"/>
      <protection/>
    </xf>
    <xf numFmtId="174" fontId="31" fillId="0" borderId="17" xfId="71" applyNumberFormat="1" applyFont="1" applyBorder="1" applyAlignment="1">
      <alignment vertical="center"/>
      <protection/>
    </xf>
    <xf numFmtId="0" fontId="30" fillId="0" borderId="18" xfId="71" applyFont="1" applyBorder="1" applyAlignment="1">
      <alignment horizontal="left"/>
      <protection/>
    </xf>
    <xf numFmtId="0" fontId="30" fillId="0" borderId="10" xfId="71" applyFont="1" applyBorder="1" applyAlignment="1">
      <alignment horizontal="left"/>
      <protection/>
    </xf>
    <xf numFmtId="0" fontId="32" fillId="0" borderId="10" xfId="71" applyFont="1" applyBorder="1" applyAlignment="1">
      <alignment horizontal="left" indent="5"/>
      <protection/>
    </xf>
    <xf numFmtId="0" fontId="30" fillId="0" borderId="11" xfId="71" applyFont="1" applyBorder="1" applyAlignment="1">
      <alignment/>
      <protection/>
    </xf>
    <xf numFmtId="174" fontId="30" fillId="0" borderId="18" xfId="71" applyNumberFormat="1" applyFont="1" applyBorder="1" applyAlignment="1">
      <alignment/>
      <protection/>
    </xf>
    <xf numFmtId="188" fontId="30" fillId="0" borderId="12" xfId="0" applyNumberFormat="1" applyFont="1" applyBorder="1" applyAlignment="1">
      <alignment horizontal="right"/>
    </xf>
    <xf numFmtId="0" fontId="31" fillId="0" borderId="17" xfId="0" applyFont="1" applyBorder="1" applyAlignment="1">
      <alignment horizontal="centerContinuous" vertical="center"/>
    </xf>
    <xf numFmtId="0" fontId="30" fillId="0" borderId="17" xfId="0" applyFont="1" applyBorder="1" applyAlignment="1">
      <alignment horizontal="centerContinuous" vertical="center"/>
    </xf>
    <xf numFmtId="172" fontId="31" fillId="0" borderId="17" xfId="0" applyNumberFormat="1" applyFont="1" applyBorder="1" applyAlignment="1">
      <alignment horizontal="center" vertical="center"/>
    </xf>
    <xf numFmtId="188" fontId="31" fillId="0" borderId="17" xfId="0" applyNumberFormat="1" applyFont="1" applyBorder="1" applyAlignment="1">
      <alignment horizontal="right" vertical="center"/>
    </xf>
    <xf numFmtId="0" fontId="30" fillId="0" borderId="18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1" xfId="0" applyFont="1" applyBorder="1" applyAlignment="1">
      <alignment/>
    </xf>
    <xf numFmtId="188" fontId="30" fillId="0" borderId="18" xfId="0" applyNumberFormat="1" applyFont="1" applyBorder="1" applyAlignment="1">
      <alignment horizontal="right"/>
    </xf>
    <xf numFmtId="188" fontId="30" fillId="0" borderId="11" xfId="0" applyNumberFormat="1" applyFont="1" applyBorder="1" applyAlignment="1">
      <alignment horizontal="right"/>
    </xf>
    <xf numFmtId="191" fontId="30" fillId="0" borderId="12" xfId="69" applyNumberFormat="1" applyFont="1" applyFill="1" applyBorder="1" applyAlignment="1">
      <alignment shrinkToFit="1"/>
      <protection/>
    </xf>
    <xf numFmtId="17" fontId="30" fillId="0" borderId="17" xfId="72" applyNumberFormat="1" applyFont="1" applyBorder="1" applyAlignment="1">
      <alignment horizontal="center" vertical="center"/>
      <protection/>
    </xf>
    <xf numFmtId="188" fontId="31" fillId="0" borderId="17" xfId="72" applyNumberFormat="1" applyFont="1" applyBorder="1" applyAlignment="1">
      <alignment vertical="center"/>
      <protection/>
    </xf>
    <xf numFmtId="0" fontId="30" fillId="0" borderId="18" xfId="72" applyFont="1" applyBorder="1" applyAlignment="1">
      <alignment horizontal="left"/>
      <protection/>
    </xf>
    <xf numFmtId="0" fontId="30" fillId="0" borderId="10" xfId="72" applyFont="1" applyBorder="1" applyAlignment="1">
      <alignment horizontal="left"/>
      <protection/>
    </xf>
    <xf numFmtId="0" fontId="30" fillId="0" borderId="11" xfId="72" applyFont="1" applyBorder="1" applyAlignment="1">
      <alignment/>
      <protection/>
    </xf>
    <xf numFmtId="188" fontId="30" fillId="0" borderId="18" xfId="72" applyNumberFormat="1" applyFont="1" applyBorder="1" applyAlignment="1">
      <alignment/>
      <protection/>
    </xf>
    <xf numFmtId="191" fontId="30" fillId="0" borderId="10" xfId="69" applyNumberFormat="1" applyFont="1" applyFill="1" applyBorder="1" applyAlignment="1">
      <alignment horizontal="right" shrinkToFit="1"/>
      <protection/>
    </xf>
    <xf numFmtId="179" fontId="32" fillId="0" borderId="12" xfId="0" applyNumberFormat="1" applyFont="1" applyBorder="1" applyAlignment="1" quotePrefix="1">
      <alignment horizontal="center" vertical="distributed" shrinkToFit="1"/>
    </xf>
    <xf numFmtId="0" fontId="31" fillId="0" borderId="19" xfId="62" applyFont="1" applyBorder="1">
      <alignment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8" applyFont="1" applyBorder="1">
      <alignment/>
      <protection/>
    </xf>
    <xf numFmtId="0" fontId="30" fillId="0" borderId="21" xfId="62" applyFont="1" applyBorder="1" applyAlignment="1">
      <alignment/>
      <protection/>
    </xf>
    <xf numFmtId="0" fontId="30" fillId="0" borderId="21" xfId="0" applyFont="1" applyFill="1" applyBorder="1" applyAlignment="1">
      <alignment horizontal="left" wrapText="1" indent="1"/>
    </xf>
    <xf numFmtId="0" fontId="29" fillId="0" borderId="0" xfId="62" applyFont="1">
      <alignment/>
      <protection/>
    </xf>
    <xf numFmtId="174" fontId="29" fillId="0" borderId="0" xfId="62" applyNumberFormat="1" applyFont="1">
      <alignment/>
      <protection/>
    </xf>
    <xf numFmtId="0" fontId="29" fillId="0" borderId="17" xfId="62" applyFont="1" applyBorder="1" applyAlignment="1">
      <alignment horizontal="center" vertical="center"/>
      <protection/>
    </xf>
    <xf numFmtId="188" fontId="42" fillId="0" borderId="12" xfId="62" applyNumberFormat="1" applyFont="1" applyBorder="1" applyAlignment="1">
      <alignment vertical="center"/>
      <protection/>
    </xf>
    <xf numFmtId="188" fontId="5" fillId="0" borderId="10" xfId="62" applyNumberFormat="1" applyFont="1" applyBorder="1" applyAlignment="1">
      <alignment/>
      <protection/>
    </xf>
    <xf numFmtId="188" fontId="5" fillId="0" borderId="12" xfId="62" applyNumberFormat="1" applyFont="1" applyBorder="1" applyAlignment="1">
      <alignment/>
      <protection/>
    </xf>
    <xf numFmtId="188" fontId="29" fillId="0" borderId="10" xfId="62" applyNumberFormat="1" applyFont="1" applyBorder="1" applyAlignment="1">
      <alignment/>
      <protection/>
    </xf>
    <xf numFmtId="188" fontId="29" fillId="0" borderId="12" xfId="62" applyNumberFormat="1" applyFont="1" applyBorder="1" applyAlignment="1">
      <alignment/>
      <protection/>
    </xf>
    <xf numFmtId="188" fontId="29" fillId="0" borderId="10" xfId="62" applyNumberFormat="1" applyFont="1" applyBorder="1">
      <alignment/>
      <protection/>
    </xf>
    <xf numFmtId="188" fontId="29" fillId="0" borderId="12" xfId="62" applyNumberFormat="1" applyFont="1" applyBorder="1">
      <alignment/>
      <protection/>
    </xf>
    <xf numFmtId="188" fontId="5" fillId="0" borderId="11" xfId="62" applyNumberFormat="1" applyFont="1" applyBorder="1" applyAlignment="1">
      <alignment vertical="center"/>
      <protection/>
    </xf>
    <xf numFmtId="188" fontId="5" fillId="0" borderId="19" xfId="62" applyNumberFormat="1" applyFont="1" applyBorder="1" applyAlignment="1">
      <alignment vertical="center"/>
      <protection/>
    </xf>
    <xf numFmtId="174" fontId="31" fillId="0" borderId="18" xfId="69" applyNumberFormat="1" applyFont="1" applyFill="1" applyBorder="1" applyAlignment="1">
      <alignment horizontal="right" shrinkToFit="1"/>
      <protection/>
    </xf>
    <xf numFmtId="174" fontId="31" fillId="0" borderId="13" xfId="69" applyNumberFormat="1" applyFont="1" applyFill="1" applyBorder="1" applyAlignment="1">
      <alignment horizontal="right" shrinkToFit="1"/>
      <protection/>
    </xf>
    <xf numFmtId="174" fontId="31" fillId="0" borderId="10" xfId="69" applyNumberFormat="1" applyFont="1" applyFill="1" applyBorder="1" applyAlignment="1">
      <alignment horizontal="right" shrinkToFit="1"/>
      <protection/>
    </xf>
    <xf numFmtId="174" fontId="31" fillId="0" borderId="12" xfId="69" applyNumberFormat="1" applyFont="1" applyFill="1" applyBorder="1" applyAlignment="1">
      <alignment horizontal="right" shrinkToFit="1"/>
      <protection/>
    </xf>
    <xf numFmtId="174" fontId="31" fillId="0" borderId="10" xfId="69" applyNumberFormat="1" applyFont="1" applyFill="1" applyBorder="1" applyAlignment="1">
      <alignment shrinkToFit="1"/>
      <protection/>
    </xf>
    <xf numFmtId="174" fontId="31" fillId="0" borderId="10" xfId="69" applyNumberFormat="1" applyFont="1" applyBorder="1" applyAlignment="1">
      <alignment horizontal="right" shrinkToFit="1"/>
      <protection/>
    </xf>
    <xf numFmtId="176" fontId="31" fillId="0" borderId="10" xfId="69" applyNumberFormat="1" applyFont="1" applyBorder="1" applyAlignment="1">
      <alignment horizontal="right" shrinkToFit="1"/>
      <protection/>
    </xf>
    <xf numFmtId="176" fontId="31" fillId="0" borderId="12" xfId="69" applyNumberFormat="1" applyFont="1" applyFill="1" applyBorder="1" applyAlignment="1">
      <alignment horizontal="right" shrinkToFit="1"/>
      <protection/>
    </xf>
    <xf numFmtId="177" fontId="31" fillId="0" borderId="10" xfId="61" applyNumberFormat="1" applyFont="1" applyFill="1" applyBorder="1" applyAlignment="1">
      <alignment horizontal="right"/>
      <protection/>
    </xf>
    <xf numFmtId="176" fontId="31" fillId="0" borderId="10" xfId="69" applyNumberFormat="1" applyFont="1" applyFill="1" applyBorder="1" applyAlignment="1">
      <alignment horizontal="right" shrinkToFit="1"/>
      <protection/>
    </xf>
    <xf numFmtId="188" fontId="3" fillId="0" borderId="0" xfId="0" applyNumberFormat="1" applyFont="1" applyAlignment="1">
      <alignment/>
    </xf>
    <xf numFmtId="14" fontId="30" fillId="0" borderId="17" xfId="70" applyNumberFormat="1" applyFont="1" applyBorder="1" applyAlignment="1">
      <alignment horizontal="center" vertical="center"/>
      <protection/>
    </xf>
    <xf numFmtId="192" fontId="31" fillId="0" borderId="17" xfId="70" applyNumberFormat="1" applyFont="1" applyBorder="1" applyAlignment="1" quotePrefix="1">
      <alignment horizontal="centerContinuous" vertical="center"/>
      <protection/>
    </xf>
    <xf numFmtId="193" fontId="30" fillId="0" borderId="17" xfId="70" applyNumberFormat="1" applyFont="1" applyBorder="1" applyAlignment="1" quotePrefix="1">
      <alignment horizontal="center" vertical="center"/>
      <protection/>
    </xf>
    <xf numFmtId="0" fontId="3" fillId="0" borderId="0" xfId="71" applyFont="1" applyBorder="1" applyAlignment="1">
      <alignment/>
      <protection/>
    </xf>
    <xf numFmtId="192" fontId="31" fillId="0" borderId="0" xfId="70" applyNumberFormat="1" applyFont="1" applyBorder="1" applyAlignment="1" quotePrefix="1">
      <alignment horizontal="centerContinuous" vertical="center"/>
      <protection/>
    </xf>
    <xf numFmtId="194" fontId="30" fillId="0" borderId="17" xfId="70" applyNumberFormat="1" applyFont="1" applyBorder="1" applyAlignment="1" quotePrefix="1">
      <alignment horizontal="centerContinuous" vertical="center"/>
      <protection/>
    </xf>
    <xf numFmtId="188" fontId="30" fillId="0" borderId="10" xfId="69" applyNumberFormat="1" applyFont="1" applyFill="1" applyBorder="1" applyAlignment="1">
      <alignment shrinkToFit="1"/>
      <protection/>
    </xf>
    <xf numFmtId="175" fontId="4" fillId="0" borderId="0" xfId="61" applyNumberFormat="1" applyFont="1" applyFill="1" applyAlignment="1">
      <alignment vertical="top"/>
      <protection/>
    </xf>
    <xf numFmtId="0" fontId="29" fillId="0" borderId="0" xfId="61" applyFont="1" applyFill="1" applyAlignment="1">
      <alignment vertical="top"/>
      <protection/>
    </xf>
    <xf numFmtId="0" fontId="29" fillId="0" borderId="0" xfId="69" applyFont="1" applyFill="1" applyAlignment="1">
      <alignment vertical="top"/>
      <protection/>
    </xf>
    <xf numFmtId="0" fontId="29" fillId="0" borderId="0" xfId="69" applyFont="1" applyFill="1" applyAlignment="1">
      <alignment horizontal="center" vertical="top"/>
      <protection/>
    </xf>
    <xf numFmtId="0" fontId="0" fillId="0" borderId="0" xfId="61" applyAlignment="1">
      <alignment vertical="top"/>
      <protection/>
    </xf>
    <xf numFmtId="0" fontId="31" fillId="0" borderId="15" xfId="61" applyFont="1" applyFill="1" applyBorder="1" applyAlignment="1">
      <alignment horizontal="left" indent="1"/>
      <protection/>
    </xf>
    <xf numFmtId="184" fontId="30" fillId="0" borderId="10" xfId="69" applyNumberFormat="1" applyFont="1" applyFill="1" applyBorder="1" applyAlignment="1">
      <alignment shrinkToFit="1"/>
      <protection/>
    </xf>
    <xf numFmtId="176" fontId="30" fillId="0" borderId="12" xfId="69" applyNumberFormat="1" applyFont="1" applyFill="1" applyBorder="1" applyAlignment="1">
      <alignment horizontal="right" shrinkToFit="1"/>
      <protection/>
    </xf>
    <xf numFmtId="176" fontId="31" fillId="0" borderId="12" xfId="61" applyNumberFormat="1" applyFont="1" applyFill="1" applyBorder="1" applyAlignment="1">
      <alignment horizontal="right"/>
      <protection/>
    </xf>
    <xf numFmtId="0" fontId="31" fillId="0" borderId="16" xfId="61" applyFont="1" applyFill="1" applyBorder="1">
      <alignment/>
      <protection/>
    </xf>
    <xf numFmtId="174" fontId="32" fillId="0" borderId="19" xfId="69" applyNumberFormat="1" applyFont="1" applyFill="1" applyBorder="1" applyAlignment="1">
      <alignment horizontal="right" shrinkToFit="1"/>
      <protection/>
    </xf>
    <xf numFmtId="0" fontId="0" fillId="0" borderId="0" xfId="70" applyFont="1" applyAlignment="1">
      <alignment/>
      <protection/>
    </xf>
    <xf numFmtId="0" fontId="0" fillId="0" borderId="0" xfId="61" applyAlignment="1">
      <alignment/>
      <protection/>
    </xf>
    <xf numFmtId="0" fontId="4" fillId="0" borderId="0" xfId="66" applyFont="1" applyBorder="1" applyAlignment="1">
      <alignment horizontal="left"/>
      <protection/>
    </xf>
    <xf numFmtId="0" fontId="40" fillId="0" borderId="0" xfId="66" applyFont="1" applyBorder="1">
      <alignment/>
      <protection/>
    </xf>
    <xf numFmtId="0" fontId="41" fillId="0" borderId="0" xfId="66" applyFont="1">
      <alignment/>
      <protection/>
    </xf>
    <xf numFmtId="0" fontId="3" fillId="0" borderId="0" xfId="66" applyFont="1">
      <alignment/>
      <protection/>
    </xf>
    <xf numFmtId="0" fontId="33" fillId="0" borderId="0" xfId="66" applyFont="1" applyBorder="1">
      <alignment/>
      <protection/>
    </xf>
    <xf numFmtId="0" fontId="31" fillId="0" borderId="0" xfId="66" applyFont="1" applyAlignment="1">
      <alignment horizontal="right"/>
      <protection/>
    </xf>
    <xf numFmtId="0" fontId="29" fillId="0" borderId="0" xfId="66" applyFont="1">
      <alignment/>
      <protection/>
    </xf>
    <xf numFmtId="0" fontId="28" fillId="0" borderId="0" xfId="66" applyFont="1" applyBorder="1" applyAlignment="1">
      <alignment horizontal="left"/>
      <protection/>
    </xf>
    <xf numFmtId="0" fontId="30" fillId="0" borderId="17" xfId="66" applyFont="1" applyBorder="1" applyAlignment="1">
      <alignment horizontal="center" vertical="center"/>
      <protection/>
    </xf>
    <xf numFmtId="0" fontId="31" fillId="0" borderId="18" xfId="66" applyFont="1" applyBorder="1" applyAlignment="1">
      <alignment horizontal="left" vertical="center"/>
      <protection/>
    </xf>
    <xf numFmtId="174" fontId="29" fillId="0" borderId="0" xfId="66" applyNumberFormat="1" applyFont="1">
      <alignment/>
      <protection/>
    </xf>
    <xf numFmtId="0" fontId="30" fillId="0" borderId="10" xfId="66" applyFont="1" applyBorder="1" applyAlignment="1">
      <alignment vertical="center"/>
      <protection/>
    </xf>
    <xf numFmtId="0" fontId="31" fillId="0" borderId="10" xfId="66" applyFont="1" applyBorder="1" applyAlignment="1">
      <alignment horizontal="left" vertical="center"/>
      <protection/>
    </xf>
    <xf numFmtId="174" fontId="31" fillId="0" borderId="10" xfId="0" applyNumberFormat="1" applyFont="1" applyFill="1" applyBorder="1" applyAlignment="1">
      <alignment horizontal="center" vertical="center" shrinkToFit="1"/>
    </xf>
    <xf numFmtId="0" fontId="32" fillId="0" borderId="10" xfId="66" applyFont="1" applyBorder="1" applyAlignment="1">
      <alignment horizontal="left" vertical="center" indent="3"/>
      <protection/>
    </xf>
    <xf numFmtId="183" fontId="32" fillId="0" borderId="10" xfId="66" applyNumberFormat="1" applyFont="1" applyFill="1" applyBorder="1" applyAlignment="1">
      <alignment horizontal="left" vertical="center" indent="3"/>
      <protection/>
    </xf>
    <xf numFmtId="0" fontId="30" fillId="0" borderId="11" xfId="66" applyFont="1" applyBorder="1" applyAlignment="1">
      <alignment horizontal="left" vertical="center"/>
      <protection/>
    </xf>
    <xf numFmtId="0" fontId="31" fillId="0" borderId="17" xfId="66" applyFont="1" applyBorder="1" applyAlignment="1">
      <alignment horizontal="left" vertical="center"/>
      <protection/>
    </xf>
    <xf numFmtId="0" fontId="31" fillId="0" borderId="17" xfId="66" applyFont="1" applyBorder="1" applyAlignment="1">
      <alignment horizontal="left" vertical="center" wrapText="1"/>
      <protection/>
    </xf>
    <xf numFmtId="174" fontId="41" fillId="0" borderId="0" xfId="66" applyNumberFormat="1" applyFont="1">
      <alignment/>
      <protection/>
    </xf>
    <xf numFmtId="0" fontId="29" fillId="0" borderId="0" xfId="66" applyFont="1" applyBorder="1" applyAlignment="1">
      <alignment horizontal="right"/>
      <protection/>
    </xf>
    <xf numFmtId="188" fontId="42" fillId="0" borderId="18" xfId="66" applyNumberFormat="1" applyFont="1" applyBorder="1" applyAlignment="1">
      <alignment vertical="center"/>
      <protection/>
    </xf>
    <xf numFmtId="188" fontId="2" fillId="0" borderId="0" xfId="62" applyNumberFormat="1" applyFont="1">
      <alignment/>
      <protection/>
    </xf>
    <xf numFmtId="188" fontId="5" fillId="0" borderId="10" xfId="66" applyNumberFormat="1" applyFont="1" applyBorder="1">
      <alignment/>
      <protection/>
    </xf>
    <xf numFmtId="188" fontId="5" fillId="0" borderId="10" xfId="66" applyNumberFormat="1" applyFont="1" applyBorder="1" applyAlignment="1">
      <alignment vertical="center"/>
      <protection/>
    </xf>
    <xf numFmtId="188" fontId="29" fillId="0" borderId="10" xfId="66" applyNumberFormat="1" applyFont="1" applyBorder="1">
      <alignment/>
      <protection/>
    </xf>
    <xf numFmtId="0" fontId="30" fillId="0" borderId="12" xfId="66" applyFont="1" applyBorder="1">
      <alignment/>
      <protection/>
    </xf>
    <xf numFmtId="0" fontId="30" fillId="0" borderId="12" xfId="66" applyFont="1" applyBorder="1" applyAlignment="1">
      <alignment horizontal="left" indent="1"/>
      <protection/>
    </xf>
    <xf numFmtId="191" fontId="29" fillId="0" borderId="10" xfId="66" applyNumberFormat="1" applyFont="1" applyFill="1" applyBorder="1" applyAlignment="1">
      <alignment/>
      <protection/>
    </xf>
    <xf numFmtId="191" fontId="29" fillId="0" borderId="10" xfId="66" applyNumberFormat="1" applyFont="1" applyFill="1" applyBorder="1" applyAlignment="1" quotePrefix="1">
      <alignment horizontal="right"/>
      <protection/>
    </xf>
    <xf numFmtId="191" fontId="29" fillId="0" borderId="12" xfId="66" applyNumberFormat="1" applyFont="1" applyFill="1" applyBorder="1" applyAlignment="1" quotePrefix="1">
      <alignment horizontal="right"/>
      <protection/>
    </xf>
    <xf numFmtId="188" fontId="29" fillId="0" borderId="10" xfId="66" applyNumberFormat="1" applyFont="1" applyFill="1" applyBorder="1">
      <alignment/>
      <protection/>
    </xf>
    <xf numFmtId="188" fontId="5" fillId="0" borderId="11" xfId="66" applyNumberFormat="1" applyFont="1" applyBorder="1" applyAlignment="1">
      <alignment vertical="center"/>
      <protection/>
    </xf>
    <xf numFmtId="173" fontId="30" fillId="0" borderId="0" xfId="62" applyNumberFormat="1" applyFont="1" applyBorder="1" applyAlignment="1">
      <alignment/>
      <protection/>
    </xf>
    <xf numFmtId="0" fontId="29" fillId="0" borderId="0" xfId="66" applyFont="1" applyAlignment="1">
      <alignment/>
      <protection/>
    </xf>
    <xf numFmtId="173" fontId="29" fillId="0" borderId="0" xfId="62" applyNumberFormat="1" applyFont="1" applyAlignment="1">
      <alignment/>
      <protection/>
    </xf>
    <xf numFmtId="173" fontId="3" fillId="0" borderId="0" xfId="62" applyNumberFormat="1" applyFont="1" applyAlignment="1">
      <alignment/>
      <protection/>
    </xf>
    <xf numFmtId="0" fontId="4" fillId="0" borderId="0" xfId="66" applyFont="1" applyAlignment="1">
      <alignment horizontal="left"/>
      <protection/>
    </xf>
    <xf numFmtId="0" fontId="3" fillId="0" borderId="0" xfId="66" applyFont="1" applyAlignment="1">
      <alignment/>
      <protection/>
    </xf>
    <xf numFmtId="0" fontId="28" fillId="0" borderId="0" xfId="66" applyFont="1" applyAlignment="1">
      <alignment horizontal="left"/>
      <protection/>
    </xf>
    <xf numFmtId="174" fontId="3" fillId="0" borderId="0" xfId="66" applyNumberFormat="1" applyFont="1">
      <alignment/>
      <protection/>
    </xf>
    <xf numFmtId="0" fontId="3" fillId="0" borderId="0" xfId="66" applyFont="1" applyAlignment="1">
      <alignment vertical="top" wrapText="1"/>
      <protection/>
    </xf>
    <xf numFmtId="0" fontId="3" fillId="0" borderId="0" xfId="66" applyFont="1" applyBorder="1" applyAlignment="1">
      <alignment vertical="top" wrapText="1"/>
      <protection/>
    </xf>
    <xf numFmtId="0" fontId="31" fillId="0" borderId="22" xfId="66" applyFont="1" applyBorder="1" applyAlignment="1">
      <alignment horizontal="centerContinuous" vertical="center"/>
      <protection/>
    </xf>
    <xf numFmtId="174" fontId="37" fillId="0" borderId="22" xfId="66" applyNumberFormat="1" applyFont="1" applyBorder="1" applyAlignment="1">
      <alignment horizontal="right" vertical="center"/>
      <protection/>
    </xf>
    <xf numFmtId="174" fontId="37" fillId="0" borderId="23" xfId="66" applyNumberFormat="1" applyFont="1" applyBorder="1" applyAlignment="1">
      <alignment horizontal="right" vertical="center"/>
      <protection/>
    </xf>
    <xf numFmtId="174" fontId="43" fillId="0" borderId="0" xfId="0" applyNumberFormat="1" applyFont="1" applyFill="1" applyBorder="1" applyAlignment="1">
      <alignment horizontal="center" vertical="center"/>
    </xf>
    <xf numFmtId="174" fontId="2" fillId="0" borderId="0" xfId="66" applyNumberFormat="1" applyFont="1" applyBorder="1">
      <alignment/>
      <protection/>
    </xf>
    <xf numFmtId="0" fontId="2" fillId="0" borderId="0" xfId="66" applyFont="1">
      <alignment/>
      <protection/>
    </xf>
    <xf numFmtId="0" fontId="31" fillId="0" borderId="21" xfId="66" applyFont="1" applyBorder="1">
      <alignment/>
      <protection/>
    </xf>
    <xf numFmtId="174" fontId="31" fillId="0" borderId="21" xfId="66" applyNumberFormat="1" applyFont="1" applyBorder="1" applyAlignment="1">
      <alignment horizontal="right"/>
      <protection/>
    </xf>
    <xf numFmtId="174" fontId="31" fillId="0" borderId="23" xfId="66" applyNumberFormat="1" applyFont="1" applyBorder="1" applyAlignment="1">
      <alignment horizontal="right"/>
      <protection/>
    </xf>
    <xf numFmtId="174" fontId="2" fillId="0" borderId="0" xfId="66" applyNumberFormat="1" applyFont="1" applyFill="1">
      <alignment/>
      <protection/>
    </xf>
    <xf numFmtId="0" fontId="3" fillId="0" borderId="0" xfId="66" applyFont="1" applyBorder="1">
      <alignment/>
      <protection/>
    </xf>
    <xf numFmtId="0" fontId="30" fillId="0" borderId="21" xfId="66" applyFont="1" applyBorder="1">
      <alignment/>
      <protection/>
    </xf>
    <xf numFmtId="0" fontId="3" fillId="0" borderId="0" xfId="66" applyFont="1" applyFill="1" applyBorder="1" applyAlignment="1">
      <alignment/>
      <protection/>
    </xf>
    <xf numFmtId="0" fontId="3" fillId="0" borderId="0" xfId="66" applyFont="1" applyBorder="1" applyAlignment="1">
      <alignment/>
      <protection/>
    </xf>
    <xf numFmtId="174" fontId="30" fillId="0" borderId="21" xfId="66" applyNumberFormat="1" applyFont="1" applyBorder="1" applyAlignment="1">
      <alignment horizontal="right"/>
      <protection/>
    </xf>
    <xf numFmtId="174" fontId="30" fillId="0" borderId="23" xfId="66" applyNumberFormat="1" applyFont="1" applyBorder="1" applyAlignment="1">
      <alignment horizontal="right"/>
      <protection/>
    </xf>
    <xf numFmtId="0" fontId="31" fillId="0" borderId="21" xfId="66" applyFont="1" applyBorder="1" applyAlignment="1">
      <alignment wrapText="1"/>
      <protection/>
    </xf>
    <xf numFmtId="184" fontId="31" fillId="0" borderId="21" xfId="66" applyNumberFormat="1" applyFont="1" applyBorder="1" applyAlignment="1" quotePrefix="1">
      <alignment horizontal="right"/>
      <protection/>
    </xf>
    <xf numFmtId="174" fontId="31" fillId="0" borderId="23" xfId="66" applyNumberFormat="1" applyFont="1" applyBorder="1" applyAlignment="1" quotePrefix="1">
      <alignment horizontal="right"/>
      <protection/>
    </xf>
    <xf numFmtId="0" fontId="30" fillId="0" borderId="21" xfId="66" applyFont="1" applyBorder="1" applyAlignment="1">
      <alignment/>
      <protection/>
    </xf>
    <xf numFmtId="0" fontId="31" fillId="0" borderId="21" xfId="66" applyFont="1" applyBorder="1" applyAlignment="1">
      <alignment/>
      <protection/>
    </xf>
    <xf numFmtId="0" fontId="31" fillId="0" borderId="24" xfId="66" applyFont="1" applyBorder="1" applyAlignment="1">
      <alignment horizontal="left" vertical="center"/>
      <protection/>
    </xf>
    <xf numFmtId="174" fontId="31" fillId="0" borderId="24" xfId="66" applyNumberFormat="1" applyFont="1" applyBorder="1" applyAlignment="1">
      <alignment horizontal="right" vertical="center"/>
      <protection/>
    </xf>
    <xf numFmtId="174" fontId="31" fillId="0" borderId="25" xfId="66" applyNumberFormat="1" applyFont="1" applyBorder="1" applyAlignment="1">
      <alignment horizontal="right" vertical="center"/>
      <protection/>
    </xf>
    <xf numFmtId="0" fontId="3" fillId="0" borderId="0" xfId="66" applyFont="1" applyFill="1">
      <alignment/>
      <protection/>
    </xf>
    <xf numFmtId="0" fontId="3" fillId="0" borderId="0" xfId="66" applyFont="1" applyFill="1" applyBorder="1">
      <alignment/>
      <protection/>
    </xf>
    <xf numFmtId="0" fontId="4" fillId="0" borderId="0" xfId="66" applyFont="1" applyFill="1" applyAlignment="1" quotePrefix="1">
      <alignment horizontal="left"/>
      <protection/>
    </xf>
    <xf numFmtId="0" fontId="28" fillId="0" borderId="0" xfId="66" applyFont="1" applyFill="1">
      <alignment/>
      <protection/>
    </xf>
    <xf numFmtId="0" fontId="31" fillId="0" borderId="0" xfId="66" applyFont="1" applyFill="1" applyAlignment="1" quotePrefix="1">
      <alignment horizontal="left"/>
      <protection/>
    </xf>
    <xf numFmtId="174" fontId="30" fillId="0" borderId="0" xfId="66" applyNumberFormat="1" applyFont="1" applyFill="1">
      <alignment/>
      <protection/>
    </xf>
    <xf numFmtId="0" fontId="30" fillId="0" borderId="0" xfId="66" applyFont="1" applyFill="1">
      <alignment/>
      <protection/>
    </xf>
    <xf numFmtId="0" fontId="31" fillId="0" borderId="0" xfId="66" applyFont="1" applyFill="1" applyAlignment="1">
      <alignment horizontal="right"/>
      <protection/>
    </xf>
    <xf numFmtId="0" fontId="31" fillId="0" borderId="22" xfId="66" applyFont="1" applyFill="1" applyBorder="1" applyAlignment="1">
      <alignment horizontal="center"/>
      <protection/>
    </xf>
    <xf numFmtId="174" fontId="37" fillId="0" borderId="22" xfId="66" applyNumberFormat="1" applyFont="1" applyFill="1" applyBorder="1">
      <alignment/>
      <protection/>
    </xf>
    <xf numFmtId="0" fontId="2" fillId="0" borderId="0" xfId="66" applyFont="1" applyFill="1">
      <alignment/>
      <protection/>
    </xf>
    <xf numFmtId="174" fontId="31" fillId="0" borderId="21" xfId="66" applyNumberFormat="1" applyFont="1" applyFill="1" applyBorder="1" applyAlignment="1">
      <alignment/>
      <protection/>
    </xf>
    <xf numFmtId="182" fontId="30" fillId="0" borderId="21" xfId="66" applyNumberFormat="1" applyFont="1" applyFill="1" applyBorder="1" applyAlignment="1">
      <alignment horizontal="left" wrapText="1" indent="1"/>
      <protection/>
    </xf>
    <xf numFmtId="174" fontId="30" fillId="0" borderId="21" xfId="66" applyNumberFormat="1" applyFont="1" applyFill="1" applyBorder="1" applyAlignment="1">
      <alignment/>
      <protection/>
    </xf>
    <xf numFmtId="174" fontId="30" fillId="0" borderId="21" xfId="66" applyNumberFormat="1" applyFont="1" applyFill="1" applyBorder="1">
      <alignment/>
      <protection/>
    </xf>
    <xf numFmtId="0" fontId="6" fillId="0" borderId="0" xfId="66" applyFont="1" applyFill="1">
      <alignment/>
      <protection/>
    </xf>
    <xf numFmtId="0" fontId="30" fillId="0" borderId="21" xfId="66" applyFont="1" applyFill="1" applyBorder="1" applyAlignment="1">
      <alignment horizontal="left" wrapText="1" indent="1"/>
      <protection/>
    </xf>
    <xf numFmtId="0" fontId="31" fillId="0" borderId="21" xfId="66" applyFont="1" applyFill="1" applyBorder="1" applyAlignment="1">
      <alignment/>
      <protection/>
    </xf>
    <xf numFmtId="0" fontId="30" fillId="0" borderId="21" xfId="66" applyFont="1" applyFill="1" applyBorder="1" applyAlignment="1">
      <alignment horizontal="left" indent="1"/>
      <protection/>
    </xf>
    <xf numFmtId="0" fontId="31" fillId="0" borderId="21" xfId="66" applyFont="1" applyFill="1" applyBorder="1">
      <alignment/>
      <protection/>
    </xf>
    <xf numFmtId="0" fontId="31" fillId="0" borderId="21" xfId="66" applyFont="1" applyFill="1" applyBorder="1" applyAlignment="1">
      <alignment wrapText="1"/>
      <protection/>
    </xf>
    <xf numFmtId="0" fontId="30" fillId="0" borderId="24" xfId="66" applyFont="1" applyFill="1" applyBorder="1" applyAlignment="1">
      <alignment horizontal="left" indent="1"/>
      <protection/>
    </xf>
    <xf numFmtId="184" fontId="30" fillId="0" borderId="24" xfId="66" applyNumberFormat="1" applyFont="1" applyFill="1" applyBorder="1" applyAlignment="1">
      <alignment/>
      <protection/>
    </xf>
    <xf numFmtId="174" fontId="30" fillId="0" borderId="0" xfId="66" applyNumberFormat="1" applyFont="1" applyFill="1" applyAlignment="1">
      <alignment/>
      <protection/>
    </xf>
    <xf numFmtId="184" fontId="30" fillId="0" borderId="0" xfId="66" applyNumberFormat="1" applyFont="1" applyFill="1">
      <alignment/>
      <protection/>
    </xf>
    <xf numFmtId="0" fontId="29" fillId="0" borderId="0" xfId="66" applyFont="1" applyFill="1" applyAlignment="1">
      <alignment/>
      <protection/>
    </xf>
    <xf numFmtId="0" fontId="3" fillId="0" borderId="0" xfId="66" applyFont="1" applyFill="1" applyAlignment="1">
      <alignment/>
      <protection/>
    </xf>
    <xf numFmtId="174" fontId="3" fillId="0" borderId="0" xfId="66" applyNumberFormat="1" applyFont="1" applyFill="1" applyAlignment="1">
      <alignment/>
      <protection/>
    </xf>
    <xf numFmtId="0" fontId="4" fillId="0" borderId="0" xfId="66" applyFont="1" applyFill="1" applyBorder="1" applyAlignment="1">
      <alignment horizontal="left" vertical="center"/>
      <protection/>
    </xf>
    <xf numFmtId="0" fontId="28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0" fillId="0" borderId="0" xfId="66" applyFont="1" applyFill="1" applyBorder="1" applyAlignment="1">
      <alignment vertical="center"/>
      <protection/>
    </xf>
    <xf numFmtId="0" fontId="30" fillId="0" borderId="0" xfId="66" applyFont="1" applyFill="1" applyBorder="1" applyAlignment="1">
      <alignment horizontal="right" vertical="center"/>
      <protection/>
    </xf>
    <xf numFmtId="0" fontId="31" fillId="0" borderId="0" xfId="68" applyFont="1" applyBorder="1" applyAlignment="1">
      <alignment horizontal="right" vertical="center"/>
      <protection/>
    </xf>
    <xf numFmtId="0" fontId="30" fillId="0" borderId="0" xfId="66" applyFont="1" applyFill="1" applyBorder="1" applyAlignment="1">
      <alignment/>
      <protection/>
    </xf>
    <xf numFmtId="0" fontId="30" fillId="0" borderId="0" xfId="66" applyFont="1" applyFill="1" applyBorder="1" applyAlignment="1">
      <alignment horizontal="right"/>
      <protection/>
    </xf>
    <xf numFmtId="0" fontId="30" fillId="0" borderId="17" xfId="66" applyFont="1" applyFill="1" applyBorder="1" applyAlignment="1">
      <alignment horizontal="center" vertical="center"/>
      <protection/>
    </xf>
    <xf numFmtId="0" fontId="31" fillId="0" borderId="18" xfId="66" applyFont="1" applyFill="1" applyBorder="1" applyAlignment="1">
      <alignment horizontal="centerContinuous" wrapText="1"/>
      <protection/>
    </xf>
    <xf numFmtId="174" fontId="37" fillId="0" borderId="18" xfId="66" applyNumberFormat="1" applyFont="1" applyFill="1" applyBorder="1">
      <alignment/>
      <protection/>
    </xf>
    <xf numFmtId="174" fontId="37" fillId="0" borderId="12" xfId="66" applyNumberFormat="1" applyFont="1" applyFill="1" applyBorder="1">
      <alignment/>
      <protection/>
    </xf>
    <xf numFmtId="174" fontId="3" fillId="0" borderId="0" xfId="66" applyNumberFormat="1" applyFont="1" applyFill="1" applyBorder="1">
      <alignment/>
      <protection/>
    </xf>
    <xf numFmtId="0" fontId="31" fillId="0" borderId="10" xfId="66" applyFont="1" applyFill="1" applyBorder="1" applyAlignment="1">
      <alignment horizontal="left"/>
      <protection/>
    </xf>
    <xf numFmtId="173" fontId="31" fillId="0" borderId="10" xfId="66" applyNumberFormat="1" applyFont="1" applyFill="1" applyBorder="1" applyAlignment="1">
      <alignment/>
      <protection/>
    </xf>
    <xf numFmtId="174" fontId="31" fillId="0" borderId="10" xfId="66" applyNumberFormat="1" applyFont="1" applyFill="1" applyBorder="1" applyAlignment="1">
      <alignment/>
      <protection/>
    </xf>
    <xf numFmtId="174" fontId="31" fillId="0" borderId="12" xfId="66" applyNumberFormat="1" applyFont="1" applyFill="1" applyBorder="1" applyAlignment="1">
      <alignment/>
      <protection/>
    </xf>
    <xf numFmtId="182" fontId="30" fillId="0" borderId="10" xfId="66" applyNumberFormat="1" applyFont="1" applyFill="1" applyBorder="1" applyAlignment="1">
      <alignment horizontal="left" indent="1"/>
      <protection/>
    </xf>
    <xf numFmtId="173" fontId="30" fillId="0" borderId="10" xfId="66" applyNumberFormat="1" applyFont="1" applyFill="1" applyBorder="1" applyAlignment="1">
      <alignment/>
      <protection/>
    </xf>
    <xf numFmtId="174" fontId="30" fillId="0" borderId="10" xfId="66" applyNumberFormat="1" applyFont="1" applyFill="1" applyBorder="1">
      <alignment/>
      <protection/>
    </xf>
    <xf numFmtId="174" fontId="30" fillId="0" borderId="10" xfId="66" applyNumberFormat="1" applyFont="1" applyFill="1" applyBorder="1" applyAlignment="1">
      <alignment/>
      <protection/>
    </xf>
    <xf numFmtId="174" fontId="30" fillId="0" borderId="12" xfId="66" applyNumberFormat="1" applyFont="1" applyFill="1" applyBorder="1" applyAlignment="1">
      <alignment/>
      <protection/>
    </xf>
    <xf numFmtId="0" fontId="30" fillId="0" borderId="10" xfId="66" applyFont="1" applyFill="1" applyBorder="1" applyAlignment="1">
      <alignment horizontal="left" indent="1"/>
      <protection/>
    </xf>
    <xf numFmtId="186" fontId="3" fillId="0" borderId="0" xfId="66" applyNumberFormat="1" applyFont="1" applyFill="1" applyBorder="1">
      <alignment/>
      <protection/>
    </xf>
    <xf numFmtId="184" fontId="30" fillId="0" borderId="10" xfId="66" applyNumberFormat="1" applyFont="1" applyFill="1" applyBorder="1">
      <alignment/>
      <protection/>
    </xf>
    <xf numFmtId="0" fontId="31" fillId="0" borderId="10" xfId="66" applyFont="1" applyFill="1" applyBorder="1" applyAlignment="1">
      <alignment wrapText="1"/>
      <protection/>
    </xf>
    <xf numFmtId="174" fontId="30" fillId="0" borderId="12" xfId="66" applyNumberFormat="1" applyFont="1" applyFill="1" applyBorder="1">
      <alignment/>
      <protection/>
    </xf>
    <xf numFmtId="184" fontId="30" fillId="0" borderId="12" xfId="66" applyNumberFormat="1" applyFont="1" applyFill="1" applyBorder="1">
      <alignment/>
      <protection/>
    </xf>
    <xf numFmtId="0" fontId="31" fillId="0" borderId="10" xfId="66" applyFont="1" applyFill="1" applyBorder="1" applyAlignment="1">
      <alignment/>
      <protection/>
    </xf>
    <xf numFmtId="0" fontId="30" fillId="0" borderId="10" xfId="0" applyFont="1" applyFill="1" applyBorder="1" applyAlignment="1">
      <alignment horizontal="left" indent="1"/>
    </xf>
    <xf numFmtId="0" fontId="30" fillId="0" borderId="11" xfId="66" applyFont="1" applyFill="1" applyBorder="1" applyAlignment="1">
      <alignment horizontal="left" indent="1"/>
      <protection/>
    </xf>
    <xf numFmtId="174" fontId="30" fillId="0" borderId="11" xfId="66" applyNumberFormat="1" applyFont="1" applyFill="1" applyBorder="1" applyAlignment="1">
      <alignment/>
      <protection/>
    </xf>
    <xf numFmtId="174" fontId="30" fillId="0" borderId="19" xfId="66" applyNumberFormat="1" applyFont="1" applyFill="1" applyBorder="1" applyAlignment="1">
      <alignment/>
      <protection/>
    </xf>
    <xf numFmtId="0" fontId="30" fillId="0" borderId="0" xfId="66" applyFont="1" applyFill="1" applyBorder="1">
      <alignment/>
      <protection/>
    </xf>
    <xf numFmtId="0" fontId="3" fillId="0" borderId="0" xfId="70" applyFont="1" applyBorder="1">
      <alignment/>
      <protection/>
    </xf>
    <xf numFmtId="0" fontId="3" fillId="0" borderId="0" xfId="66" applyFont="1" applyAlignment="1">
      <alignment horizontal="right"/>
      <protection/>
    </xf>
    <xf numFmtId="174" fontId="30" fillId="0" borderId="0" xfId="66" applyNumberFormat="1" applyFont="1" applyFill="1" applyBorder="1" applyAlignment="1">
      <alignment/>
      <protection/>
    </xf>
    <xf numFmtId="174" fontId="2" fillId="0" borderId="0" xfId="66" applyNumberFormat="1" applyFont="1" applyFill="1" applyBorder="1">
      <alignment/>
      <protection/>
    </xf>
    <xf numFmtId="174" fontId="37" fillId="0" borderId="10" xfId="62" applyNumberFormat="1" applyFont="1" applyFill="1" applyBorder="1">
      <alignment/>
      <protection/>
    </xf>
    <xf numFmtId="173" fontId="3" fillId="0" borderId="0" xfId="66" applyNumberFormat="1" applyFont="1" applyFill="1" applyBorder="1">
      <alignment/>
      <protection/>
    </xf>
    <xf numFmtId="174" fontId="31" fillId="0" borderId="10" xfId="62" applyNumberFormat="1" applyFont="1" applyFill="1" applyBorder="1">
      <alignment/>
      <protection/>
    </xf>
    <xf numFmtId="174" fontId="3" fillId="0" borderId="10" xfId="62" applyNumberFormat="1" applyFont="1" applyFill="1" applyBorder="1">
      <alignment/>
      <protection/>
    </xf>
    <xf numFmtId="184" fontId="39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1" fillId="0" borderId="10" xfId="0" applyNumberFormat="1" applyFont="1" applyFill="1" applyBorder="1" applyAlignment="1">
      <alignment/>
    </xf>
    <xf numFmtId="174" fontId="3" fillId="0" borderId="11" xfId="0" applyNumberFormat="1" applyFont="1" applyFill="1" applyBorder="1" applyAlignment="1">
      <alignment/>
    </xf>
    <xf numFmtId="0" fontId="0" fillId="0" borderId="0" xfId="61" quotePrefix="1">
      <alignment/>
      <protection/>
    </xf>
    <xf numFmtId="186" fontId="0" fillId="0" borderId="0" xfId="61" applyNumberFormat="1">
      <alignment/>
      <protection/>
    </xf>
    <xf numFmtId="174" fontId="30" fillId="0" borderId="18" xfId="71" applyNumberFormat="1" applyFont="1" applyFill="1" applyBorder="1" applyAlignment="1">
      <alignment/>
      <protection/>
    </xf>
    <xf numFmtId="174" fontId="30" fillId="0" borderId="10" xfId="71" applyNumberFormat="1" applyFont="1" applyFill="1" applyBorder="1" applyAlignment="1">
      <alignment/>
      <protection/>
    </xf>
    <xf numFmtId="174" fontId="32" fillId="0" borderId="10" xfId="71" applyNumberFormat="1" applyFont="1" applyFill="1" applyBorder="1" applyAlignment="1">
      <alignment/>
      <protection/>
    </xf>
    <xf numFmtId="174" fontId="30" fillId="0" borderId="11" xfId="71" applyNumberFormat="1" applyFont="1" applyFill="1" applyBorder="1" applyAlignment="1">
      <alignment/>
      <protection/>
    </xf>
    <xf numFmtId="174" fontId="31" fillId="0" borderId="17" xfId="71" applyNumberFormat="1" applyFont="1" applyFill="1" applyBorder="1" applyAlignment="1">
      <alignment vertical="center"/>
      <protection/>
    </xf>
    <xf numFmtId="0" fontId="34" fillId="0" borderId="0" xfId="66" applyFont="1">
      <alignment/>
      <protection/>
    </xf>
    <xf numFmtId="0" fontId="31" fillId="0" borderId="0" xfId="66" applyFont="1" applyBorder="1" applyAlignment="1">
      <alignment horizontal="right"/>
      <protection/>
    </xf>
    <xf numFmtId="0" fontId="34" fillId="0" borderId="15" xfId="62" applyFont="1" applyBorder="1" applyAlignment="1">
      <alignment/>
      <protection/>
    </xf>
    <xf numFmtId="188" fontId="31" fillId="0" borderId="17" xfId="0" applyNumberFormat="1" applyFont="1" applyFill="1" applyBorder="1" applyAlignment="1">
      <alignment horizontal="right" vertical="center"/>
    </xf>
    <xf numFmtId="188" fontId="31" fillId="0" borderId="17" xfId="72" applyNumberFormat="1" applyFont="1" applyFill="1" applyBorder="1" applyAlignment="1">
      <alignment vertical="center"/>
      <protection/>
    </xf>
    <xf numFmtId="184" fontId="30" fillId="0" borderId="21" xfId="66" applyNumberFormat="1" applyFont="1" applyFill="1" applyBorder="1" applyAlignment="1">
      <alignment/>
      <protection/>
    </xf>
    <xf numFmtId="0" fontId="31" fillId="0" borderId="17" xfId="66" applyFont="1" applyBorder="1" applyAlignment="1">
      <alignment horizontal="center" vertical="center"/>
      <protection/>
    </xf>
    <xf numFmtId="0" fontId="30" fillId="0" borderId="20" xfId="66" applyFont="1" applyBorder="1" applyAlignment="1">
      <alignment horizontal="center" vertical="center"/>
      <protection/>
    </xf>
    <xf numFmtId="3" fontId="29" fillId="0" borderId="0" xfId="66" applyNumberFormat="1" applyFont="1">
      <alignment/>
      <protection/>
    </xf>
    <xf numFmtId="0" fontId="3" fillId="0" borderId="0" xfId="62" applyFont="1" applyFill="1">
      <alignment/>
      <protection/>
    </xf>
    <xf numFmtId="188" fontId="42" fillId="0" borderId="18" xfId="66" applyNumberFormat="1" applyFont="1" applyFill="1" applyBorder="1" applyAlignment="1">
      <alignment vertical="center"/>
      <protection/>
    </xf>
    <xf numFmtId="188" fontId="42" fillId="0" borderId="12" xfId="62" applyNumberFormat="1" applyFont="1" applyFill="1" applyBorder="1" applyAlignment="1">
      <alignment vertical="center"/>
      <protection/>
    </xf>
    <xf numFmtId="174" fontId="43" fillId="0" borderId="0" xfId="62" applyNumberFormat="1" applyFont="1" applyFill="1" applyBorder="1" applyAlignment="1">
      <alignment vertical="center"/>
      <protection/>
    </xf>
    <xf numFmtId="188" fontId="0" fillId="0" borderId="0" xfId="0" applyNumberFormat="1" applyFill="1" applyAlignment="1">
      <alignment/>
    </xf>
    <xf numFmtId="188" fontId="2" fillId="0" borderId="0" xfId="62" applyNumberFormat="1" applyFont="1" applyFill="1">
      <alignment/>
      <protection/>
    </xf>
    <xf numFmtId="188" fontId="5" fillId="0" borderId="10" xfId="66" applyNumberFormat="1" applyFont="1" applyFill="1" applyBorder="1" applyAlignment="1">
      <alignment vertical="center"/>
      <protection/>
    </xf>
    <xf numFmtId="0" fontId="3" fillId="0" borderId="0" xfId="62" applyFont="1" applyFill="1" applyBorder="1" applyAlignment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Border="1" applyAlignment="1">
      <alignment vertical="top" wrapText="1"/>
      <protection/>
    </xf>
    <xf numFmtId="188" fontId="5" fillId="0" borderId="11" xfId="66" applyNumberFormat="1" applyFont="1" applyBorder="1">
      <alignment/>
      <protection/>
    </xf>
    <xf numFmtId="0" fontId="2" fillId="0" borderId="0" xfId="62" applyFont="1" applyFill="1" applyBorder="1" applyAlignment="1">
      <alignment/>
      <protection/>
    </xf>
    <xf numFmtId="173" fontId="3" fillId="0" borderId="0" xfId="62" applyNumberFormat="1" applyFont="1" applyFill="1" applyBorder="1" applyAlignment="1">
      <alignment/>
      <protection/>
    </xf>
    <xf numFmtId="173" fontId="3" fillId="0" borderId="0" xfId="62" applyNumberFormat="1" applyFont="1" applyFill="1" applyAlignment="1">
      <alignment/>
      <protection/>
    </xf>
    <xf numFmtId="173" fontId="3" fillId="0" borderId="0" xfId="62" applyNumberFormat="1" applyFont="1" applyFill="1" applyBorder="1">
      <alignment/>
      <protection/>
    </xf>
    <xf numFmtId="173" fontId="3" fillId="0" borderId="0" xfId="62" applyNumberFormat="1" applyFont="1" applyFill="1">
      <alignment/>
      <protection/>
    </xf>
    <xf numFmtId="174" fontId="37" fillId="0" borderId="22" xfId="66" applyNumberFormat="1" applyFont="1" applyFill="1" applyBorder="1" applyAlignment="1">
      <alignment horizontal="right" vertical="center"/>
      <protection/>
    </xf>
    <xf numFmtId="174" fontId="31" fillId="0" borderId="24" xfId="66" applyNumberFormat="1" applyFont="1" applyFill="1" applyBorder="1" applyAlignment="1">
      <alignment horizontal="right" vertical="center"/>
      <protection/>
    </xf>
    <xf numFmtId="174" fontId="0" fillId="0" borderId="0" xfId="0" applyNumberFormat="1" applyFill="1" applyAlignment="1">
      <alignment/>
    </xf>
    <xf numFmtId="174" fontId="3" fillId="0" borderId="0" xfId="66" applyNumberFormat="1" applyFont="1" applyFill="1">
      <alignment/>
      <protection/>
    </xf>
    <xf numFmtId="0" fontId="38" fillId="0" borderId="0" xfId="0" applyFont="1" applyFill="1" applyAlignment="1">
      <alignment/>
    </xf>
    <xf numFmtId="173" fontId="30" fillId="0" borderId="11" xfId="66" applyNumberFormat="1" applyFont="1" applyFill="1" applyBorder="1" applyAlignment="1">
      <alignment/>
      <protection/>
    </xf>
    <xf numFmtId="188" fontId="42" fillId="0" borderId="18" xfId="62" applyNumberFormat="1" applyFont="1" applyFill="1" applyBorder="1" applyAlignment="1">
      <alignment vertical="center"/>
      <protection/>
    </xf>
    <xf numFmtId="174" fontId="37" fillId="0" borderId="0" xfId="66" applyNumberFormat="1" applyFont="1" applyBorder="1" applyAlignment="1">
      <alignment horizontal="right" vertical="center"/>
      <protection/>
    </xf>
    <xf numFmtId="174" fontId="31" fillId="0" borderId="0" xfId="66" applyNumberFormat="1" applyFont="1" applyBorder="1" applyAlignment="1">
      <alignment horizontal="right"/>
      <protection/>
    </xf>
    <xf numFmtId="174" fontId="30" fillId="0" borderId="0" xfId="66" applyNumberFormat="1" applyFont="1" applyBorder="1" applyAlignment="1">
      <alignment horizontal="right"/>
      <protection/>
    </xf>
    <xf numFmtId="174" fontId="31" fillId="0" borderId="0" xfId="66" applyNumberFormat="1" applyFont="1" applyBorder="1" applyAlignment="1" quotePrefix="1">
      <alignment horizontal="right"/>
      <protection/>
    </xf>
    <xf numFmtId="174" fontId="31" fillId="0" borderId="26" xfId="66" applyNumberFormat="1" applyFont="1" applyFill="1" applyBorder="1" applyAlignment="1">
      <alignment horizontal="right" vertical="center"/>
      <protection/>
    </xf>
    <xf numFmtId="174" fontId="37" fillId="0" borderId="18" xfId="66" applyNumberFormat="1" applyFont="1" applyBorder="1" applyAlignment="1">
      <alignment horizontal="right" vertical="center"/>
      <protection/>
    </xf>
    <xf numFmtId="174" fontId="31" fillId="0" borderId="10" xfId="66" applyNumberFormat="1" applyFont="1" applyBorder="1" applyAlignment="1">
      <alignment horizontal="right"/>
      <protection/>
    </xf>
    <xf numFmtId="174" fontId="30" fillId="0" borderId="10" xfId="66" applyNumberFormat="1" applyFont="1" applyBorder="1" applyAlignment="1">
      <alignment horizontal="right"/>
      <protection/>
    </xf>
    <xf numFmtId="174" fontId="31" fillId="0" borderId="10" xfId="66" applyNumberFormat="1" applyFont="1" applyBorder="1" applyAlignment="1" quotePrefix="1">
      <alignment horizontal="right"/>
      <protection/>
    </xf>
    <xf numFmtId="174" fontId="31" fillId="0" borderId="11" xfId="66" applyNumberFormat="1" applyFont="1" applyFill="1" applyBorder="1" applyAlignment="1">
      <alignment horizontal="right" vertical="center"/>
      <protection/>
    </xf>
    <xf numFmtId="0" fontId="30" fillId="0" borderId="27" xfId="66" applyFont="1" applyFill="1" applyBorder="1" applyAlignment="1">
      <alignment horizontal="center" vertical="center"/>
      <protection/>
    </xf>
    <xf numFmtId="174" fontId="37" fillId="0" borderId="28" xfId="66" applyNumberFormat="1" applyFont="1" applyFill="1" applyBorder="1">
      <alignment/>
      <protection/>
    </xf>
    <xf numFmtId="174" fontId="31" fillId="0" borderId="29" xfId="66" applyNumberFormat="1" applyFont="1" applyFill="1" applyBorder="1" applyAlignment="1">
      <alignment/>
      <protection/>
    </xf>
    <xf numFmtId="174" fontId="30" fillId="0" borderId="29" xfId="66" applyNumberFormat="1" applyFont="1" applyFill="1" applyBorder="1">
      <alignment/>
      <protection/>
    </xf>
    <xf numFmtId="174" fontId="30" fillId="0" borderId="29" xfId="66" applyNumberFormat="1" applyFont="1" applyFill="1" applyBorder="1" applyAlignment="1">
      <alignment/>
      <protection/>
    </xf>
    <xf numFmtId="184" fontId="30" fillId="0" borderId="30" xfId="66" applyNumberFormat="1" applyFont="1" applyFill="1" applyBorder="1" applyAlignment="1">
      <alignment/>
      <protection/>
    </xf>
    <xf numFmtId="174" fontId="37" fillId="0" borderId="10" xfId="66" applyNumberFormat="1" applyFont="1" applyFill="1" applyBorder="1">
      <alignment/>
      <protection/>
    </xf>
    <xf numFmtId="184" fontId="30" fillId="0" borderId="11" xfId="66" applyNumberFormat="1" applyFont="1" applyFill="1" applyBorder="1" applyAlignment="1">
      <alignment/>
      <protection/>
    </xf>
    <xf numFmtId="174" fontId="37" fillId="0" borderId="18" xfId="62" applyNumberFormat="1" applyFont="1" applyFill="1" applyBorder="1">
      <alignment/>
      <protection/>
    </xf>
    <xf numFmtId="174" fontId="3" fillId="0" borderId="0" xfId="62" applyNumberFormat="1" applyFont="1" applyFill="1" applyBorder="1">
      <alignment/>
      <protection/>
    </xf>
    <xf numFmtId="174" fontId="0" fillId="0" borderId="0" xfId="0" applyNumberFormat="1" applyFont="1" applyFill="1" applyAlignment="1">
      <alignment/>
    </xf>
    <xf numFmtId="188" fontId="3" fillId="0" borderId="0" xfId="62" applyNumberFormat="1" applyFont="1" applyFill="1">
      <alignment/>
      <protection/>
    </xf>
    <xf numFmtId="174" fontId="3" fillId="0" borderId="0" xfId="62" applyNumberFormat="1" applyFont="1" applyFill="1" applyBorder="1" applyAlignment="1">
      <alignment vertical="center"/>
      <protection/>
    </xf>
    <xf numFmtId="174" fontId="44" fillId="0" borderId="0" xfId="0" applyNumberFormat="1" applyFont="1" applyFill="1" applyAlignment="1">
      <alignment/>
    </xf>
    <xf numFmtId="173" fontId="2" fillId="0" borderId="0" xfId="66" applyNumberFormat="1" applyFont="1" applyFill="1" applyBorder="1">
      <alignment/>
      <protection/>
    </xf>
    <xf numFmtId="174" fontId="2" fillId="0" borderId="0" xfId="70" applyNumberFormat="1" applyFont="1">
      <alignment/>
      <protection/>
    </xf>
    <xf numFmtId="174" fontId="39" fillId="0" borderId="0" xfId="70" applyNumberFormat="1" applyFont="1">
      <alignment/>
      <protection/>
    </xf>
    <xf numFmtId="174" fontId="6" fillId="0" borderId="0" xfId="70" applyNumberFormat="1" applyFont="1">
      <alignment/>
      <protection/>
    </xf>
    <xf numFmtId="186" fontId="39" fillId="0" borderId="0" xfId="70" applyNumberFormat="1" applyFont="1">
      <alignment/>
      <protection/>
    </xf>
    <xf numFmtId="174" fontId="3" fillId="0" borderId="0" xfId="70" applyNumberFormat="1" applyFont="1">
      <alignment/>
      <protection/>
    </xf>
    <xf numFmtId="202" fontId="29" fillId="0" borderId="0" xfId="66" applyNumberFormat="1" applyFont="1">
      <alignment/>
      <protection/>
    </xf>
    <xf numFmtId="174" fontId="2" fillId="0" borderId="0" xfId="62" applyNumberFormat="1" applyFont="1" applyFill="1" applyBorder="1" applyAlignment="1">
      <alignment vertical="center"/>
      <protection/>
    </xf>
    <xf numFmtId="202" fontId="2" fillId="0" borderId="0" xfId="62" applyNumberFormat="1" applyFont="1" applyFill="1">
      <alignment/>
      <protection/>
    </xf>
    <xf numFmtId="202" fontId="2" fillId="0" borderId="0" xfId="66" applyNumberFormat="1" applyFont="1" applyFill="1">
      <alignment/>
      <protection/>
    </xf>
    <xf numFmtId="188" fontId="30" fillId="0" borderId="10" xfId="0" applyNumberFormat="1" applyFont="1" applyFill="1" applyBorder="1" applyAlignment="1">
      <alignment horizontal="right"/>
    </xf>
    <xf numFmtId="186" fontId="3" fillId="0" borderId="0" xfId="66" applyNumberFormat="1" applyFont="1" applyFill="1">
      <alignment/>
      <protection/>
    </xf>
    <xf numFmtId="186" fontId="2" fillId="0" borderId="0" xfId="66" applyNumberFormat="1" applyFont="1" applyFill="1">
      <alignment/>
      <protection/>
    </xf>
    <xf numFmtId="186" fontId="0" fillId="0" borderId="0" xfId="0" applyNumberFormat="1" applyFill="1" applyAlignment="1">
      <alignment/>
    </xf>
    <xf numFmtId="202" fontId="3" fillId="0" borderId="0" xfId="0" applyNumberFormat="1" applyFont="1" applyFill="1" applyBorder="1" applyAlignment="1">
      <alignment horizontal="center" vertical="center"/>
    </xf>
    <xf numFmtId="188" fontId="3" fillId="0" borderId="0" xfId="72" applyNumberFormat="1" applyFont="1">
      <alignment/>
      <protection/>
    </xf>
    <xf numFmtId="174" fontId="3" fillId="0" borderId="0" xfId="66" applyNumberFormat="1" applyFont="1" applyFill="1" applyBorder="1" applyAlignment="1">
      <alignment vertical="top" wrapText="1"/>
      <protection/>
    </xf>
    <xf numFmtId="0" fontId="3" fillId="0" borderId="0" xfId="66" applyFont="1" applyFill="1" applyBorder="1" applyAlignment="1">
      <alignment vertical="top" wrapText="1"/>
      <protection/>
    </xf>
    <xf numFmtId="176" fontId="2" fillId="0" borderId="0" xfId="66" applyNumberFormat="1" applyFont="1" applyFill="1" applyBorder="1">
      <alignment/>
      <protection/>
    </xf>
    <xf numFmtId="0" fontId="0" fillId="0" borderId="0" xfId="61" applyFont="1" applyAlignment="1" quotePrefix="1">
      <alignment horizontal="center" vertical="center" textRotation="180"/>
      <protection/>
    </xf>
    <xf numFmtId="0" fontId="31" fillId="0" borderId="17" xfId="70" applyFont="1" applyBorder="1" applyAlignment="1">
      <alignment horizontal="center" vertical="center"/>
      <protection/>
    </xf>
    <xf numFmtId="0" fontId="31" fillId="0" borderId="17" xfId="70" applyNumberFormat="1" applyFont="1" applyBorder="1" applyAlignment="1">
      <alignment horizontal="center" vertical="center"/>
      <protection/>
    </xf>
    <xf numFmtId="0" fontId="3" fillId="0" borderId="0" xfId="70" applyFont="1" applyAlignment="1" quotePrefix="1">
      <alignment horizontal="center" vertical="center" textRotation="180"/>
      <protection/>
    </xf>
    <xf numFmtId="17" fontId="31" fillId="0" borderId="17" xfId="71" applyNumberFormat="1" applyFont="1" applyBorder="1" applyAlignment="1">
      <alignment horizontal="center" vertical="center"/>
      <protection/>
    </xf>
    <xf numFmtId="0" fontId="31" fillId="0" borderId="17" xfId="71" applyFont="1" applyBorder="1" applyAlignment="1">
      <alignment horizontal="center" vertical="center"/>
      <protection/>
    </xf>
    <xf numFmtId="17" fontId="31" fillId="0" borderId="17" xfId="71" applyNumberFormat="1" applyFont="1" applyBorder="1" applyAlignment="1">
      <alignment horizontal="center" vertical="center" wrapText="1"/>
      <protection/>
    </xf>
    <xf numFmtId="0" fontId="3" fillId="0" borderId="0" xfId="70" applyFont="1" applyBorder="1" applyAlignment="1" quotePrefix="1">
      <alignment horizontal="center" vertical="center" textRotation="180"/>
      <protection/>
    </xf>
    <xf numFmtId="0" fontId="0" fillId="0" borderId="0" xfId="0" applyFont="1" applyBorder="1" applyAlignment="1">
      <alignment horizontal="center" vertical="center" textRotation="180"/>
    </xf>
    <xf numFmtId="17" fontId="3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180"/>
    </xf>
    <xf numFmtId="181" fontId="31" fillId="0" borderId="17" xfId="71" applyNumberFormat="1" applyFont="1" applyFill="1" applyBorder="1" applyAlignment="1" quotePrefix="1">
      <alignment horizontal="center" vertical="center"/>
      <protection/>
    </xf>
    <xf numFmtId="181" fontId="31" fillId="0" borderId="17" xfId="71" applyNumberFormat="1" applyFont="1" applyFill="1" applyBorder="1" applyAlignment="1">
      <alignment horizontal="center" vertical="center"/>
      <protection/>
    </xf>
    <xf numFmtId="0" fontId="31" fillId="0" borderId="17" xfId="72" applyFont="1" applyBorder="1" applyAlignment="1">
      <alignment horizontal="center" vertical="center"/>
      <protection/>
    </xf>
    <xf numFmtId="0" fontId="31" fillId="0" borderId="17" xfId="66" applyFont="1" applyBorder="1" applyAlignment="1">
      <alignment horizontal="center" vertical="center"/>
      <protection/>
    </xf>
    <xf numFmtId="0" fontId="31" fillId="0" borderId="18" xfId="66" applyFont="1" applyBorder="1" applyAlignment="1">
      <alignment horizontal="center" vertical="center"/>
      <protection/>
    </xf>
    <xf numFmtId="0" fontId="31" fillId="0" borderId="11" xfId="66" applyFont="1" applyBorder="1" applyAlignment="1">
      <alignment horizontal="center" vertical="center"/>
      <protection/>
    </xf>
    <xf numFmtId="0" fontId="31" fillId="0" borderId="31" xfId="66" applyFont="1" applyBorder="1" applyAlignment="1">
      <alignment horizontal="center" vertical="center"/>
      <protection/>
    </xf>
    <xf numFmtId="0" fontId="31" fillId="0" borderId="32" xfId="66" applyFont="1" applyBorder="1" applyAlignment="1">
      <alignment horizontal="center" vertical="center"/>
      <protection/>
    </xf>
    <xf numFmtId="0" fontId="31" fillId="0" borderId="33" xfId="66" applyFont="1" applyBorder="1" applyAlignment="1">
      <alignment horizontal="center" vertical="center"/>
      <protection/>
    </xf>
    <xf numFmtId="0" fontId="31" fillId="0" borderId="17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vertical="center"/>
      <protection/>
    </xf>
    <xf numFmtId="0" fontId="5" fillId="0" borderId="31" xfId="66" applyFont="1" applyBorder="1" applyAlignment="1">
      <alignment horizontal="center" vertical="center"/>
      <protection/>
    </xf>
    <xf numFmtId="0" fontId="5" fillId="0" borderId="32" xfId="66" applyFont="1" applyBorder="1" applyAlignment="1">
      <alignment horizontal="center" vertical="center"/>
      <protection/>
    </xf>
    <xf numFmtId="0" fontId="5" fillId="0" borderId="33" xfId="66" applyFont="1" applyBorder="1" applyAlignment="1">
      <alignment horizontal="center" vertical="center"/>
      <protection/>
    </xf>
    <xf numFmtId="0" fontId="31" fillId="0" borderId="15" xfId="62" applyFont="1" applyBorder="1" applyAlignment="1">
      <alignment horizontal="left"/>
      <protection/>
    </xf>
    <xf numFmtId="0" fontId="31" fillId="0" borderId="12" xfId="62" applyFont="1" applyBorder="1" applyAlignment="1">
      <alignment horizontal="left"/>
      <protection/>
    </xf>
    <xf numFmtId="0" fontId="31" fillId="0" borderId="20" xfId="66" applyFont="1" applyBorder="1" applyAlignment="1">
      <alignment horizontal="center" vertical="center"/>
      <protection/>
    </xf>
    <xf numFmtId="0" fontId="30" fillId="0" borderId="20" xfId="66" applyFont="1" applyBorder="1" applyAlignment="1">
      <alignment horizontal="center" vertical="center"/>
      <protection/>
    </xf>
    <xf numFmtId="0" fontId="5" fillId="0" borderId="34" xfId="66" applyFont="1" applyBorder="1" applyAlignment="1">
      <alignment horizontal="center" vertical="center"/>
      <protection/>
    </xf>
    <xf numFmtId="0" fontId="5" fillId="0" borderId="35" xfId="66" applyFont="1" applyBorder="1" applyAlignment="1">
      <alignment horizontal="center" vertical="center"/>
      <protection/>
    </xf>
    <xf numFmtId="0" fontId="5" fillId="0" borderId="36" xfId="66" applyFont="1" applyBorder="1" applyAlignment="1">
      <alignment horizontal="center" vertical="center"/>
      <protection/>
    </xf>
    <xf numFmtId="0" fontId="31" fillId="0" borderId="20" xfId="66" applyFont="1" applyFill="1" applyBorder="1" applyAlignment="1">
      <alignment horizontal="center" vertical="center"/>
      <protection/>
    </xf>
    <xf numFmtId="0" fontId="31" fillId="0" borderId="17" xfId="66" applyFont="1" applyFill="1" applyBorder="1" applyAlignment="1">
      <alignment horizontal="center" vertical="center"/>
      <protection/>
    </xf>
    <xf numFmtId="0" fontId="30" fillId="0" borderId="17" xfId="66" applyFont="1" applyFill="1" applyBorder="1" applyAlignment="1">
      <alignment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2 3" xfId="62"/>
    <cellStyle name="Normal 3" xfId="63"/>
    <cellStyle name="Normal 4" xfId="64"/>
    <cellStyle name="Normal 5" xfId="65"/>
    <cellStyle name="Normal 5 2" xfId="66"/>
    <cellStyle name="Normal_Aimee 3 2" xfId="67"/>
    <cellStyle name="Normal_EOE Tables 2010-2011(Qr4)01Mar2012" xfId="68"/>
    <cellStyle name="Normal_June 2000" xfId="69"/>
    <cellStyle name="Normal_TAB1-4" xfId="70"/>
    <cellStyle name="Normal_TAB1-6" xfId="71"/>
    <cellStyle name="Normal_TAB1-8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Table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lanah\Desktop\Indicator%20Q4%202011\Trade%20Indicator\2009\indicator%20qr109\BOM1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Indicator\2009\indicator%20qr109\BOM1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y\Historical%20series\EOE\Q3%202014\EOE-%20Q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%202010(Trade)\digest%202007\digest2007-%20280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Explanations "/>
      <sheetName val="Tab1 "/>
      <sheetName val="Tab 2"/>
      <sheetName val="Tab 3"/>
      <sheetName val="Tab 4"/>
      <sheetName val="Tab 5"/>
      <sheetName val="Tab 6"/>
      <sheetName val="Tab 7"/>
      <sheetName val="Tab 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9.8515625" style="73" customWidth="1"/>
    <col min="2" max="2" width="36.8515625" style="73" customWidth="1"/>
    <col min="3" max="11" width="9.57421875" style="73" customWidth="1"/>
    <col min="12" max="12" width="7.7109375" style="73" customWidth="1"/>
    <col min="13" max="13" width="10.140625" style="73" bestFit="1" customWidth="1"/>
    <col min="14" max="16384" width="9.140625" style="73" customWidth="1"/>
  </cols>
  <sheetData>
    <row r="1" spans="1:12" s="205" customFormat="1" ht="24.75" customHeight="1">
      <c r="A1" s="201" t="s">
        <v>191</v>
      </c>
      <c r="B1" s="202"/>
      <c r="C1" s="203"/>
      <c r="D1" s="203"/>
      <c r="E1" s="203"/>
      <c r="F1" s="203"/>
      <c r="G1" s="204"/>
      <c r="H1" s="204"/>
      <c r="I1" s="204"/>
      <c r="J1" s="204"/>
      <c r="K1" s="204"/>
      <c r="L1" s="437">
        <v>4</v>
      </c>
    </row>
    <row r="2" spans="1:12" ht="24.75" customHeight="1">
      <c r="A2" s="91"/>
      <c r="B2" s="92"/>
      <c r="C2" s="99">
        <v>2010</v>
      </c>
      <c r="D2" s="99">
        <v>2011</v>
      </c>
      <c r="E2" s="99">
        <v>2012</v>
      </c>
      <c r="F2" s="99">
        <v>2013</v>
      </c>
      <c r="G2" s="99">
        <v>2014</v>
      </c>
      <c r="H2" s="99">
        <v>2015</v>
      </c>
      <c r="I2" s="99">
        <v>2016</v>
      </c>
      <c r="J2" s="99">
        <v>2017</v>
      </c>
      <c r="K2" s="99" t="s">
        <v>185</v>
      </c>
      <c r="L2" s="437"/>
    </row>
    <row r="3" spans="1:12" ht="24.75" customHeight="1">
      <c r="A3" s="206" t="s">
        <v>14</v>
      </c>
      <c r="B3" s="93"/>
      <c r="C3" s="183">
        <v>370</v>
      </c>
      <c r="D3" s="183">
        <v>352</v>
      </c>
      <c r="E3" s="183">
        <v>330</v>
      </c>
      <c r="F3" s="183">
        <v>309</v>
      </c>
      <c r="G3" s="183">
        <v>300</v>
      </c>
      <c r="H3" s="183">
        <v>284</v>
      </c>
      <c r="I3" s="184">
        <v>282</v>
      </c>
      <c r="J3" s="185">
        <v>280</v>
      </c>
      <c r="K3" s="185">
        <v>263</v>
      </c>
      <c r="L3" s="437"/>
    </row>
    <row r="4" spans="1:12" ht="23.25" customHeight="1">
      <c r="A4" s="206" t="s">
        <v>13</v>
      </c>
      <c r="B4" s="94" t="s">
        <v>15</v>
      </c>
      <c r="C4" s="24">
        <v>7</v>
      </c>
      <c r="D4" s="24">
        <v>15</v>
      </c>
      <c r="E4" s="24">
        <v>1</v>
      </c>
      <c r="F4" s="24">
        <v>2</v>
      </c>
      <c r="G4" s="24">
        <v>8</v>
      </c>
      <c r="H4" s="24">
        <v>1</v>
      </c>
      <c r="I4" s="24">
        <v>2</v>
      </c>
      <c r="J4" s="207">
        <v>0</v>
      </c>
      <c r="K4" s="207">
        <v>0</v>
      </c>
      <c r="L4" s="437"/>
    </row>
    <row r="5" spans="1:12" ht="23.25" customHeight="1">
      <c r="A5" s="206" t="s">
        <v>13</v>
      </c>
      <c r="B5" s="95" t="s">
        <v>16</v>
      </c>
      <c r="C5" s="24">
        <v>48</v>
      </c>
      <c r="D5" s="24">
        <v>33</v>
      </c>
      <c r="E5" s="24">
        <v>23</v>
      </c>
      <c r="F5" s="24">
        <v>23</v>
      </c>
      <c r="G5" s="24">
        <v>17</v>
      </c>
      <c r="H5" s="24">
        <v>17</v>
      </c>
      <c r="I5" s="100">
        <v>4</v>
      </c>
      <c r="J5" s="24">
        <v>2</v>
      </c>
      <c r="K5" s="24">
        <v>17</v>
      </c>
      <c r="L5" s="437"/>
    </row>
    <row r="6" spans="1:12" ht="24.75" customHeight="1">
      <c r="A6" s="206" t="s">
        <v>152</v>
      </c>
      <c r="B6" s="93"/>
      <c r="C6" s="185">
        <v>55826</v>
      </c>
      <c r="D6" s="185">
        <v>55646</v>
      </c>
      <c r="E6" s="185">
        <v>54583</v>
      </c>
      <c r="F6" s="185">
        <v>53663</v>
      </c>
      <c r="G6" s="185">
        <v>54813</v>
      </c>
      <c r="H6" s="185">
        <v>53601</v>
      </c>
      <c r="I6" s="186">
        <v>52602</v>
      </c>
      <c r="J6" s="185">
        <v>52172</v>
      </c>
      <c r="K6" s="185">
        <v>49866</v>
      </c>
      <c r="L6" s="437"/>
    </row>
    <row r="7" spans="1:12" ht="23.25" customHeight="1">
      <c r="A7" s="206"/>
      <c r="B7" s="96" t="s">
        <v>17</v>
      </c>
      <c r="C7" s="25">
        <v>2738</v>
      </c>
      <c r="D7" s="25">
        <v>180</v>
      </c>
      <c r="E7" s="25">
        <v>1063</v>
      </c>
      <c r="F7" s="25">
        <v>920</v>
      </c>
      <c r="G7" s="67">
        <v>1150</v>
      </c>
      <c r="H7" s="25">
        <v>1212</v>
      </c>
      <c r="I7" s="101">
        <v>-999</v>
      </c>
      <c r="J7" s="101">
        <v>-430</v>
      </c>
      <c r="K7" s="23">
        <v>-2306</v>
      </c>
      <c r="L7" s="437"/>
    </row>
    <row r="8" spans="1:12" ht="23.25" customHeight="1">
      <c r="A8" s="206"/>
      <c r="B8" s="96" t="s">
        <v>18</v>
      </c>
      <c r="C8" s="26">
        <v>-4.675067445275416</v>
      </c>
      <c r="D8" s="26">
        <v>-0.3</v>
      </c>
      <c r="E8" s="26">
        <v>-1.9</v>
      </c>
      <c r="F8" s="26">
        <v>-1.7</v>
      </c>
      <c r="G8" s="68">
        <v>2.1</v>
      </c>
      <c r="H8" s="68">
        <v>2.2</v>
      </c>
      <c r="I8" s="102">
        <v>-1.863771198298536</v>
      </c>
      <c r="J8" s="102">
        <v>-0.8174594121896472</v>
      </c>
      <c r="K8" s="26">
        <v>-4.419995399831322</v>
      </c>
      <c r="L8" s="437"/>
    </row>
    <row r="9" spans="1:12" ht="24.75" customHeight="1">
      <c r="A9" s="206" t="s">
        <v>145</v>
      </c>
      <c r="B9" s="97"/>
      <c r="C9" s="187">
        <v>41622</v>
      </c>
      <c r="D9" s="187">
        <v>43100</v>
      </c>
      <c r="E9" s="187">
        <v>45606</v>
      </c>
      <c r="F9" s="187">
        <v>46778</v>
      </c>
      <c r="G9" s="187">
        <v>49069</v>
      </c>
      <c r="H9" s="187">
        <v>48487</v>
      </c>
      <c r="I9" s="187">
        <v>44422</v>
      </c>
      <c r="J9" s="187">
        <v>43027</v>
      </c>
      <c r="K9" s="187">
        <v>43518.088368</v>
      </c>
      <c r="L9" s="437"/>
    </row>
    <row r="10" spans="1:12" ht="24.75" customHeight="1">
      <c r="A10" s="206" t="s">
        <v>155</v>
      </c>
      <c r="B10" s="93"/>
      <c r="C10" s="185">
        <v>23007</v>
      </c>
      <c r="D10" s="185">
        <v>27025</v>
      </c>
      <c r="E10" s="185">
        <v>26665</v>
      </c>
      <c r="F10" s="185">
        <v>29340</v>
      </c>
      <c r="G10" s="185">
        <v>28596</v>
      </c>
      <c r="H10" s="185">
        <v>27312</v>
      </c>
      <c r="I10" s="185">
        <v>25638</v>
      </c>
      <c r="J10" s="185">
        <v>27094</v>
      </c>
      <c r="K10" s="185">
        <v>26044.038305000002</v>
      </c>
      <c r="L10" s="437"/>
    </row>
    <row r="11" spans="1:12" s="74" customFormat="1" ht="23.25" customHeight="1">
      <c r="A11" s="206" t="s">
        <v>13</v>
      </c>
      <c r="B11" s="94" t="s">
        <v>170</v>
      </c>
      <c r="C11" s="23">
        <v>22081</v>
      </c>
      <c r="D11" s="23">
        <v>25994</v>
      </c>
      <c r="E11" s="23">
        <v>25435</v>
      </c>
      <c r="F11" s="23">
        <v>27850</v>
      </c>
      <c r="G11" s="23">
        <v>27001</v>
      </c>
      <c r="H11" s="23">
        <v>25835</v>
      </c>
      <c r="I11" s="23">
        <v>24254</v>
      </c>
      <c r="J11" s="23">
        <v>25891</v>
      </c>
      <c r="K11" s="23">
        <v>24711.150571</v>
      </c>
      <c r="L11" s="437"/>
    </row>
    <row r="12" spans="1:12" s="74" customFormat="1" ht="23.25" customHeight="1">
      <c r="A12" s="206" t="s">
        <v>13</v>
      </c>
      <c r="B12" s="94" t="s">
        <v>19</v>
      </c>
      <c r="C12" s="23">
        <v>926</v>
      </c>
      <c r="D12" s="23">
        <v>1031</v>
      </c>
      <c r="E12" s="23">
        <v>1230</v>
      </c>
      <c r="F12" s="23">
        <v>1490</v>
      </c>
      <c r="G12" s="23">
        <v>1595</v>
      </c>
      <c r="H12" s="23">
        <v>1477</v>
      </c>
      <c r="I12" s="23">
        <v>1384</v>
      </c>
      <c r="J12" s="23">
        <v>1203</v>
      </c>
      <c r="K12" s="23">
        <v>1332.887734</v>
      </c>
      <c r="L12" s="437"/>
    </row>
    <row r="13" spans="1:12" ht="24.75" customHeight="1">
      <c r="A13" s="206" t="s">
        <v>146</v>
      </c>
      <c r="B13" s="94"/>
      <c r="C13" s="188">
        <v>18615</v>
      </c>
      <c r="D13" s="188">
        <v>16075</v>
      </c>
      <c r="E13" s="188">
        <v>18941</v>
      </c>
      <c r="F13" s="188">
        <v>17438</v>
      </c>
      <c r="G13" s="188">
        <v>20473</v>
      </c>
      <c r="H13" s="188">
        <v>21175</v>
      </c>
      <c r="I13" s="186">
        <v>18784</v>
      </c>
      <c r="J13" s="186">
        <v>15933</v>
      </c>
      <c r="K13" s="185">
        <v>17474.050062999995</v>
      </c>
      <c r="L13" s="437"/>
    </row>
    <row r="14" spans="1:12" ht="24.75" customHeight="1">
      <c r="A14" s="206" t="s">
        <v>147</v>
      </c>
      <c r="B14" s="94"/>
      <c r="C14" s="189">
        <v>44.72394406804094</v>
      </c>
      <c r="D14" s="189">
        <v>37.3</v>
      </c>
      <c r="E14" s="189">
        <v>41.5</v>
      </c>
      <c r="F14" s="189">
        <v>37.3</v>
      </c>
      <c r="G14" s="189">
        <v>41.7</v>
      </c>
      <c r="H14" s="189">
        <v>43.7</v>
      </c>
      <c r="I14" s="190">
        <v>42.28535410382243</v>
      </c>
      <c r="J14" s="190">
        <v>37.03023682803821</v>
      </c>
      <c r="K14" s="192">
        <v>40.15353320493997</v>
      </c>
      <c r="L14" s="437"/>
    </row>
    <row r="15" spans="1:12" ht="24.75" customHeight="1">
      <c r="A15" s="206" t="s">
        <v>179</v>
      </c>
      <c r="B15" s="94"/>
      <c r="C15" s="185">
        <v>17359</v>
      </c>
      <c r="D15" s="185">
        <v>18088</v>
      </c>
      <c r="E15" s="185">
        <v>19157</v>
      </c>
      <c r="F15" s="185">
        <v>20328</v>
      </c>
      <c r="G15" s="185">
        <v>20704</v>
      </c>
      <c r="H15" s="185">
        <v>20968</v>
      </c>
      <c r="I15" s="186">
        <v>20125</v>
      </c>
      <c r="J15" s="186">
        <v>19867</v>
      </c>
      <c r="K15" s="186">
        <v>19607</v>
      </c>
      <c r="L15" s="437"/>
    </row>
    <row r="16" spans="1:13" ht="23.25" customHeight="1">
      <c r="A16" s="206"/>
      <c r="B16" s="96" t="s">
        <v>148</v>
      </c>
      <c r="C16" s="27">
        <v>39.8</v>
      </c>
      <c r="D16" s="27">
        <v>39.5</v>
      </c>
      <c r="E16" s="27">
        <v>40</v>
      </c>
      <c r="F16" s="27">
        <v>39.3</v>
      </c>
      <c r="G16" s="27">
        <v>38.9</v>
      </c>
      <c r="H16" s="27">
        <v>39</v>
      </c>
      <c r="I16" s="208">
        <v>37.3</v>
      </c>
      <c r="J16" s="208">
        <v>36.814602056888724</v>
      </c>
      <c r="K16" s="208">
        <v>35.9</v>
      </c>
      <c r="L16" s="437"/>
      <c r="M16" s="356"/>
    </row>
    <row r="17" spans="1:12" ht="23.25" customHeight="1">
      <c r="A17" s="206"/>
      <c r="B17" s="94" t="s">
        <v>171</v>
      </c>
      <c r="C17" s="27">
        <v>6.3</v>
      </c>
      <c r="D17" s="27">
        <v>6.2</v>
      </c>
      <c r="E17" s="27">
        <v>6.2</v>
      </c>
      <c r="F17" s="27">
        <v>6.2</v>
      </c>
      <c r="G17" s="27">
        <v>5.9</v>
      </c>
      <c r="H17" s="27">
        <v>5.8</v>
      </c>
      <c r="I17" s="208">
        <v>5.2</v>
      </c>
      <c r="J17" s="27">
        <v>4.9</v>
      </c>
      <c r="K17" s="27">
        <v>4.6</v>
      </c>
      <c r="L17" s="437"/>
    </row>
    <row r="18" spans="1:15" ht="24.75" customHeight="1">
      <c r="A18" s="206" t="s">
        <v>180</v>
      </c>
      <c r="B18" s="94"/>
      <c r="C18" s="191">
        <v>6.4</v>
      </c>
      <c r="D18" s="191">
        <v>6.1</v>
      </c>
      <c r="E18" s="191">
        <v>1.4</v>
      </c>
      <c r="F18" s="192">
        <v>-3</v>
      </c>
      <c r="G18" s="191">
        <v>2.5</v>
      </c>
      <c r="H18" s="192">
        <v>-3.1</v>
      </c>
      <c r="I18" s="209">
        <v>-5.1</v>
      </c>
      <c r="J18" s="209">
        <v>0.3</v>
      </c>
      <c r="K18" s="209">
        <v>-4.5</v>
      </c>
      <c r="L18" s="437"/>
      <c r="M18" s="355"/>
      <c r="O18" s="75"/>
    </row>
    <row r="19" spans="1:12" ht="24.75" customHeight="1">
      <c r="A19" s="206" t="s">
        <v>149</v>
      </c>
      <c r="B19" s="97"/>
      <c r="C19" s="185">
        <v>913</v>
      </c>
      <c r="D19" s="185">
        <v>1140</v>
      </c>
      <c r="E19" s="185">
        <v>1066</v>
      </c>
      <c r="F19" s="185">
        <v>1930</v>
      </c>
      <c r="G19" s="185">
        <v>2700</v>
      </c>
      <c r="H19" s="185">
        <v>1140</v>
      </c>
      <c r="I19" s="186">
        <v>1254</v>
      </c>
      <c r="J19" s="185">
        <v>1291</v>
      </c>
      <c r="K19" s="185">
        <v>1101</v>
      </c>
      <c r="L19" s="437"/>
    </row>
    <row r="20" spans="1:12" ht="23.25" customHeight="1">
      <c r="A20" s="210" t="s">
        <v>13</v>
      </c>
      <c r="B20" s="98" t="s">
        <v>150</v>
      </c>
      <c r="C20" s="103">
        <v>795</v>
      </c>
      <c r="D20" s="103">
        <v>986</v>
      </c>
      <c r="E20" s="103">
        <v>988</v>
      </c>
      <c r="F20" s="103">
        <v>1101</v>
      </c>
      <c r="G20" s="103">
        <v>1686</v>
      </c>
      <c r="H20" s="103">
        <v>636</v>
      </c>
      <c r="I20" s="211">
        <v>750</v>
      </c>
      <c r="J20" s="103">
        <v>745</v>
      </c>
      <c r="K20" s="103">
        <v>760</v>
      </c>
      <c r="L20" s="437"/>
    </row>
    <row r="21" spans="1:12" s="213" customFormat="1" ht="24.75" customHeight="1">
      <c r="A21" s="212" t="s">
        <v>190</v>
      </c>
      <c r="L21" s="437"/>
    </row>
  </sheetData>
  <sheetProtection/>
  <mergeCells count="1">
    <mergeCell ref="L1:L21"/>
  </mergeCells>
  <printOptions/>
  <pageMargins left="0.65" right="0.25" top="0.53" bottom="0.54" header="0" footer="0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7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25.7109375" style="282" customWidth="1"/>
    <col min="2" max="8" width="15.421875" style="282" customWidth="1"/>
    <col min="9" max="9" width="7.7109375" style="343" customWidth="1"/>
    <col min="10" max="14" width="9.140625" style="282" customWidth="1"/>
    <col min="15" max="16384" width="9.140625" style="282" customWidth="1"/>
  </cols>
  <sheetData>
    <row r="1" spans="1:9" s="311" customFormat="1" ht="18" customHeight="1">
      <c r="A1" s="309" t="s">
        <v>200</v>
      </c>
      <c r="B1" s="310"/>
      <c r="C1" s="310"/>
      <c r="I1" s="444">
        <v>13</v>
      </c>
    </row>
    <row r="2" spans="1:9" s="311" customFormat="1" ht="13.5">
      <c r="A2" s="312"/>
      <c r="B2" s="312"/>
      <c r="C2" s="312"/>
      <c r="D2" s="313"/>
      <c r="E2" s="313"/>
      <c r="F2" s="313"/>
      <c r="H2" s="314" t="s">
        <v>183</v>
      </c>
      <c r="I2" s="445"/>
    </row>
    <row r="3" spans="1:9" s="269" customFormat="1" ht="4.5" customHeight="1">
      <c r="A3" s="315"/>
      <c r="B3" s="315"/>
      <c r="C3" s="315"/>
      <c r="D3" s="316"/>
      <c r="E3" s="316"/>
      <c r="F3" s="316"/>
      <c r="G3" s="316"/>
      <c r="H3" s="316"/>
      <c r="I3" s="445"/>
    </row>
    <row r="4" spans="1:9" ht="17.25" customHeight="1">
      <c r="A4" s="470" t="s">
        <v>112</v>
      </c>
      <c r="B4" s="452">
        <v>2017</v>
      </c>
      <c r="C4" s="452" t="s">
        <v>185</v>
      </c>
      <c r="D4" s="459" t="s">
        <v>201</v>
      </c>
      <c r="E4" s="460"/>
      <c r="F4" s="460"/>
      <c r="G4" s="461"/>
      <c r="H4" s="368" t="s">
        <v>196</v>
      </c>
      <c r="I4" s="445"/>
    </row>
    <row r="5" spans="1:10" ht="16.5" customHeight="1">
      <c r="A5" s="471"/>
      <c r="B5" s="453"/>
      <c r="C5" s="453"/>
      <c r="D5" s="317" t="s">
        <v>139</v>
      </c>
      <c r="E5" s="317" t="s">
        <v>140</v>
      </c>
      <c r="F5" s="317" t="s">
        <v>141</v>
      </c>
      <c r="G5" s="317" t="s">
        <v>142</v>
      </c>
      <c r="H5" s="222" t="s">
        <v>139</v>
      </c>
      <c r="I5" s="445"/>
      <c r="J5" s="321"/>
    </row>
    <row r="6" spans="1:18" ht="14.25" customHeight="1">
      <c r="A6" s="318" t="s">
        <v>62</v>
      </c>
      <c r="B6" s="319">
        <v>27094</v>
      </c>
      <c r="C6" s="319">
        <v>26044.038305000002</v>
      </c>
      <c r="D6" s="347">
        <v>5911</v>
      </c>
      <c r="E6" s="320">
        <v>6867</v>
      </c>
      <c r="F6" s="320">
        <v>6667</v>
      </c>
      <c r="G6" s="347">
        <v>6599.038305</v>
      </c>
      <c r="H6" s="412">
        <v>6327.999463</v>
      </c>
      <c r="I6" s="445"/>
      <c r="J6" s="348"/>
      <c r="K6" s="348"/>
      <c r="L6" s="348"/>
      <c r="M6" s="348"/>
      <c r="N6" s="348"/>
      <c r="O6" s="348"/>
      <c r="P6" s="348"/>
      <c r="Q6" s="348"/>
      <c r="R6" s="348"/>
    </row>
    <row r="7" spans="1:18" ht="12" customHeight="1">
      <c r="A7" s="322" t="s">
        <v>164</v>
      </c>
      <c r="B7" s="323">
        <v>12041</v>
      </c>
      <c r="C7" s="323">
        <v>12050.200091</v>
      </c>
      <c r="D7" s="349">
        <v>2780</v>
      </c>
      <c r="E7" s="325">
        <v>3338</v>
      </c>
      <c r="F7" s="323">
        <v>2871</v>
      </c>
      <c r="G7" s="349">
        <v>3061.200091</v>
      </c>
      <c r="H7" s="349">
        <v>2978.878585</v>
      </c>
      <c r="I7" s="445"/>
      <c r="J7" s="346"/>
      <c r="K7" s="321"/>
      <c r="L7" s="321"/>
      <c r="M7" s="321"/>
      <c r="N7" s="321"/>
      <c r="O7" s="321"/>
      <c r="P7" s="321"/>
      <c r="Q7" s="321"/>
      <c r="R7" s="321"/>
    </row>
    <row r="8" spans="1:17" ht="12" customHeight="1">
      <c r="A8" s="326" t="s">
        <v>113</v>
      </c>
      <c r="B8" s="327">
        <v>1650</v>
      </c>
      <c r="C8" s="327">
        <v>3059.313208</v>
      </c>
      <c r="D8" s="350">
        <v>694</v>
      </c>
      <c r="E8" s="330">
        <v>706</v>
      </c>
      <c r="F8" s="330">
        <v>806</v>
      </c>
      <c r="G8" s="350">
        <v>853.313208</v>
      </c>
      <c r="H8" s="350">
        <v>748.462772</v>
      </c>
      <c r="I8" s="445"/>
      <c r="K8" s="321"/>
      <c r="L8" s="321"/>
      <c r="M8" s="321"/>
      <c r="N8" s="321"/>
      <c r="O8" s="321"/>
      <c r="P8" s="321"/>
      <c r="Q8" s="321"/>
    </row>
    <row r="9" spans="1:17" ht="12" customHeight="1">
      <c r="A9" s="331" t="s">
        <v>114</v>
      </c>
      <c r="B9" s="327">
        <v>4365</v>
      </c>
      <c r="C9" s="327">
        <v>4381.331484</v>
      </c>
      <c r="D9" s="350">
        <v>1168</v>
      </c>
      <c r="E9" s="330">
        <v>1209</v>
      </c>
      <c r="F9" s="330">
        <v>831</v>
      </c>
      <c r="G9" s="350">
        <v>1173.331484</v>
      </c>
      <c r="H9" s="350">
        <v>1114.960158</v>
      </c>
      <c r="I9" s="445"/>
      <c r="J9" s="332"/>
      <c r="K9" s="321"/>
      <c r="L9" s="321"/>
      <c r="M9" s="321"/>
      <c r="N9" s="321"/>
      <c r="O9" s="321"/>
      <c r="P9" s="321"/>
      <c r="Q9" s="321"/>
    </row>
    <row r="10" spans="1:17" ht="12" customHeight="1">
      <c r="A10" s="331" t="s">
        <v>115</v>
      </c>
      <c r="B10" s="327">
        <v>288</v>
      </c>
      <c r="C10" s="327">
        <v>416.590713</v>
      </c>
      <c r="D10" s="350">
        <v>118</v>
      </c>
      <c r="E10" s="330">
        <v>145</v>
      </c>
      <c r="F10" s="330">
        <v>81</v>
      </c>
      <c r="G10" s="350">
        <v>72.590713</v>
      </c>
      <c r="H10" s="350">
        <v>93.229095</v>
      </c>
      <c r="I10" s="445"/>
      <c r="K10" s="321"/>
      <c r="L10" s="321"/>
      <c r="M10" s="321"/>
      <c r="N10" s="321"/>
      <c r="O10" s="321"/>
      <c r="P10" s="321"/>
      <c r="Q10" s="321"/>
    </row>
    <row r="11" spans="1:17" ht="12" customHeight="1">
      <c r="A11" s="331" t="s">
        <v>116</v>
      </c>
      <c r="B11" s="327">
        <v>977</v>
      </c>
      <c r="C11" s="327">
        <v>1027.422301</v>
      </c>
      <c r="D11" s="350">
        <v>188</v>
      </c>
      <c r="E11" s="330">
        <v>322</v>
      </c>
      <c r="F11" s="330">
        <v>260</v>
      </c>
      <c r="G11" s="350">
        <v>257.422301</v>
      </c>
      <c r="H11" s="350">
        <v>201.783335</v>
      </c>
      <c r="I11" s="445"/>
      <c r="K11" s="321"/>
      <c r="L11" s="321"/>
      <c r="M11" s="321"/>
      <c r="N11" s="321"/>
      <c r="O11" s="321"/>
      <c r="P11" s="321"/>
      <c r="Q11" s="321"/>
    </row>
    <row r="12" spans="1:17" ht="12" customHeight="1">
      <c r="A12" s="331" t="s">
        <v>117</v>
      </c>
      <c r="B12" s="327">
        <v>41</v>
      </c>
      <c r="C12" s="327">
        <v>39.084334</v>
      </c>
      <c r="D12" s="350">
        <v>7</v>
      </c>
      <c r="E12" s="330">
        <v>8</v>
      </c>
      <c r="F12" s="330">
        <v>5</v>
      </c>
      <c r="G12" s="350">
        <v>19.084334</v>
      </c>
      <c r="H12" s="350">
        <v>7.596632</v>
      </c>
      <c r="I12" s="445"/>
      <c r="K12" s="321"/>
      <c r="L12" s="321"/>
      <c r="M12" s="321"/>
      <c r="N12" s="321"/>
      <c r="O12" s="321"/>
      <c r="P12" s="321"/>
      <c r="Q12" s="321"/>
    </row>
    <row r="13" spans="1:17" ht="12" customHeight="1">
      <c r="A13" s="331" t="s">
        <v>118</v>
      </c>
      <c r="B13" s="327">
        <v>3575</v>
      </c>
      <c r="C13" s="327">
        <v>1836.643383</v>
      </c>
      <c r="D13" s="350">
        <v>345</v>
      </c>
      <c r="E13" s="330">
        <v>554</v>
      </c>
      <c r="F13" s="330">
        <v>552</v>
      </c>
      <c r="G13" s="350">
        <v>385.643383</v>
      </c>
      <c r="H13" s="350">
        <v>484.357719</v>
      </c>
      <c r="I13" s="445"/>
      <c r="K13" s="321"/>
      <c r="L13" s="321"/>
      <c r="M13" s="321"/>
      <c r="N13" s="321"/>
      <c r="O13" s="321"/>
      <c r="P13" s="321"/>
      <c r="Q13" s="321"/>
    </row>
    <row r="14" spans="1:17" ht="12" customHeight="1">
      <c r="A14" s="331" t="s">
        <v>119</v>
      </c>
      <c r="B14" s="327">
        <v>4</v>
      </c>
      <c r="C14" s="329">
        <v>4.030761</v>
      </c>
      <c r="D14" s="350">
        <v>1</v>
      </c>
      <c r="E14" s="328">
        <v>1</v>
      </c>
      <c r="F14" s="328">
        <v>1</v>
      </c>
      <c r="G14" s="350">
        <v>1.030761</v>
      </c>
      <c r="H14" s="350">
        <v>4.83687</v>
      </c>
      <c r="I14" s="445"/>
      <c r="K14" s="321"/>
      <c r="L14" s="321"/>
      <c r="M14" s="321"/>
      <c r="N14" s="321"/>
      <c r="O14" s="321"/>
      <c r="P14" s="321"/>
      <c r="Q14" s="321"/>
    </row>
    <row r="15" spans="1:17" ht="12" customHeight="1">
      <c r="A15" s="331" t="s">
        <v>120</v>
      </c>
      <c r="B15" s="327">
        <v>308</v>
      </c>
      <c r="C15" s="327">
        <v>468.635681</v>
      </c>
      <c r="D15" s="350">
        <v>85</v>
      </c>
      <c r="E15" s="330">
        <v>191</v>
      </c>
      <c r="F15" s="330">
        <v>95</v>
      </c>
      <c r="G15" s="350">
        <v>97.635681</v>
      </c>
      <c r="H15" s="350">
        <v>110.664438</v>
      </c>
      <c r="I15" s="445"/>
      <c r="K15" s="321"/>
      <c r="L15" s="321"/>
      <c r="M15" s="321"/>
      <c r="N15" s="321"/>
      <c r="O15" s="321"/>
      <c r="P15" s="321"/>
      <c r="Q15" s="321"/>
    </row>
    <row r="16" spans="1:17" ht="12" customHeight="1">
      <c r="A16" s="331" t="s">
        <v>121</v>
      </c>
      <c r="B16" s="327">
        <v>257</v>
      </c>
      <c r="C16" s="327">
        <v>270.392401</v>
      </c>
      <c r="D16" s="350">
        <v>64</v>
      </c>
      <c r="E16" s="330">
        <v>66</v>
      </c>
      <c r="F16" s="330">
        <v>75</v>
      </c>
      <c r="G16" s="350">
        <v>65.392401</v>
      </c>
      <c r="H16" s="350">
        <v>68.514959</v>
      </c>
      <c r="I16" s="445"/>
      <c r="K16" s="321"/>
      <c r="L16" s="321"/>
      <c r="M16" s="321"/>
      <c r="N16" s="321"/>
      <c r="O16" s="321"/>
      <c r="P16" s="321"/>
      <c r="Q16" s="321"/>
    </row>
    <row r="17" spans="1:17" ht="12" customHeight="1">
      <c r="A17" s="331" t="s">
        <v>122</v>
      </c>
      <c r="B17" s="327">
        <v>576</v>
      </c>
      <c r="C17" s="327">
        <v>546.7558249999997</v>
      </c>
      <c r="D17" s="350">
        <v>110</v>
      </c>
      <c r="E17" s="330">
        <v>136</v>
      </c>
      <c r="F17" s="330">
        <v>165</v>
      </c>
      <c r="G17" s="350">
        <v>135.75582499999973</v>
      </c>
      <c r="H17" s="350">
        <v>145</v>
      </c>
      <c r="I17" s="445"/>
      <c r="K17" s="321"/>
      <c r="L17" s="321"/>
      <c r="M17" s="321"/>
      <c r="N17" s="321"/>
      <c r="O17" s="321"/>
      <c r="P17" s="321"/>
      <c r="Q17" s="321"/>
    </row>
    <row r="18" spans="1:18" ht="12" customHeight="1">
      <c r="A18" s="334" t="s">
        <v>166</v>
      </c>
      <c r="B18" s="323">
        <v>9173</v>
      </c>
      <c r="C18" s="323">
        <v>9352.709415</v>
      </c>
      <c r="D18" s="349">
        <v>2134</v>
      </c>
      <c r="E18" s="325">
        <v>2357</v>
      </c>
      <c r="F18" s="323">
        <v>2558</v>
      </c>
      <c r="G18" s="349">
        <v>2303.709415</v>
      </c>
      <c r="H18" s="349">
        <v>1895.560844</v>
      </c>
      <c r="I18" s="445"/>
      <c r="J18" s="346"/>
      <c r="K18" s="321"/>
      <c r="L18" s="321"/>
      <c r="M18" s="321"/>
      <c r="N18" s="321"/>
      <c r="O18" s="321"/>
      <c r="P18" s="321"/>
      <c r="Q18" s="321"/>
      <c r="R18" s="321"/>
    </row>
    <row r="19" spans="1:17" ht="12" customHeight="1">
      <c r="A19" s="331" t="s">
        <v>123</v>
      </c>
      <c r="B19" s="327">
        <v>3852</v>
      </c>
      <c r="C19" s="327">
        <v>3728.70898</v>
      </c>
      <c r="D19" s="350">
        <v>818</v>
      </c>
      <c r="E19" s="330">
        <v>953</v>
      </c>
      <c r="F19" s="330">
        <v>1033</v>
      </c>
      <c r="G19" s="350">
        <v>924.70898</v>
      </c>
      <c r="H19" s="350">
        <v>762.923772</v>
      </c>
      <c r="I19" s="445"/>
      <c r="K19" s="321"/>
      <c r="L19" s="321"/>
      <c r="M19" s="321"/>
      <c r="N19" s="321"/>
      <c r="O19" s="321"/>
      <c r="P19" s="321"/>
      <c r="Q19" s="321"/>
    </row>
    <row r="20" spans="1:17" ht="14.25" customHeight="1">
      <c r="A20" s="331" t="s">
        <v>189</v>
      </c>
      <c r="B20" s="327">
        <v>300</v>
      </c>
      <c r="C20" s="327">
        <v>376.676982</v>
      </c>
      <c r="D20" s="350">
        <v>62</v>
      </c>
      <c r="E20" s="330">
        <v>112</v>
      </c>
      <c r="F20" s="330">
        <v>103</v>
      </c>
      <c r="G20" s="350">
        <v>99.676982</v>
      </c>
      <c r="H20" s="350">
        <v>72.115447</v>
      </c>
      <c r="I20" s="445"/>
      <c r="K20" s="321"/>
      <c r="L20" s="321"/>
      <c r="M20" s="321"/>
      <c r="N20" s="321"/>
      <c r="O20" s="321"/>
      <c r="P20" s="321"/>
      <c r="Q20" s="321"/>
    </row>
    <row r="21" spans="1:17" ht="12" customHeight="1">
      <c r="A21" s="331" t="s">
        <v>124</v>
      </c>
      <c r="B21" s="327">
        <v>2648</v>
      </c>
      <c r="C21" s="327">
        <v>2945.854267</v>
      </c>
      <c r="D21" s="350">
        <v>818</v>
      </c>
      <c r="E21" s="330">
        <v>729</v>
      </c>
      <c r="F21" s="330">
        <v>734</v>
      </c>
      <c r="G21" s="350">
        <v>664.854267</v>
      </c>
      <c r="H21" s="350">
        <v>529.229112</v>
      </c>
      <c r="I21" s="445"/>
      <c r="K21" s="321"/>
      <c r="L21" s="321"/>
      <c r="M21" s="321"/>
      <c r="N21" s="321"/>
      <c r="O21" s="321"/>
      <c r="P21" s="321"/>
      <c r="Q21" s="321"/>
    </row>
    <row r="22" spans="1:17" ht="12" customHeight="1">
      <c r="A22" s="331" t="s">
        <v>125</v>
      </c>
      <c r="B22" s="327">
        <v>525</v>
      </c>
      <c r="C22" s="327">
        <v>647.3342250000001</v>
      </c>
      <c r="D22" s="350">
        <v>118</v>
      </c>
      <c r="E22" s="330">
        <v>128</v>
      </c>
      <c r="F22" s="330">
        <v>213</v>
      </c>
      <c r="G22" s="350">
        <v>188.334225</v>
      </c>
      <c r="H22" s="350">
        <v>171.407958</v>
      </c>
      <c r="I22" s="445"/>
      <c r="K22" s="321"/>
      <c r="L22" s="321"/>
      <c r="M22" s="321"/>
      <c r="N22" s="321"/>
      <c r="O22" s="321"/>
      <c r="P22" s="321"/>
      <c r="Q22" s="321"/>
    </row>
    <row r="23" spans="1:17" ht="12" customHeight="1">
      <c r="A23" s="331" t="s">
        <v>126</v>
      </c>
      <c r="B23" s="327">
        <v>118</v>
      </c>
      <c r="C23" s="327">
        <v>89.508886</v>
      </c>
      <c r="D23" s="350">
        <v>18</v>
      </c>
      <c r="E23" s="330">
        <v>40</v>
      </c>
      <c r="F23" s="330">
        <v>18</v>
      </c>
      <c r="G23" s="350">
        <v>13.508886</v>
      </c>
      <c r="H23" s="350">
        <v>21.376843</v>
      </c>
      <c r="I23" s="445"/>
      <c r="K23" s="321"/>
      <c r="L23" s="321"/>
      <c r="M23" s="321"/>
      <c r="N23" s="321"/>
      <c r="O23" s="321"/>
      <c r="P23" s="321"/>
      <c r="Q23" s="321"/>
    </row>
    <row r="24" spans="1:17" ht="12" customHeight="1">
      <c r="A24" s="331" t="s">
        <v>127</v>
      </c>
      <c r="B24" s="327">
        <v>135</v>
      </c>
      <c r="C24" s="327">
        <v>115.439216</v>
      </c>
      <c r="D24" s="350">
        <v>16</v>
      </c>
      <c r="E24" s="330">
        <v>22</v>
      </c>
      <c r="F24" s="330">
        <v>40</v>
      </c>
      <c r="G24" s="350">
        <v>37.439216</v>
      </c>
      <c r="H24" s="350">
        <v>19.665738</v>
      </c>
      <c r="I24" s="445"/>
      <c r="K24" s="321"/>
      <c r="L24" s="321"/>
      <c r="M24" s="321"/>
      <c r="N24" s="321"/>
      <c r="O24" s="321"/>
      <c r="P24" s="321"/>
      <c r="Q24" s="321"/>
    </row>
    <row r="25" spans="1:17" ht="12" customHeight="1">
      <c r="A25" s="331" t="s">
        <v>128</v>
      </c>
      <c r="B25" s="327">
        <v>218</v>
      </c>
      <c r="C25" s="327">
        <v>179.237852</v>
      </c>
      <c r="D25" s="350">
        <v>39</v>
      </c>
      <c r="E25" s="330">
        <v>45</v>
      </c>
      <c r="F25" s="330">
        <v>47</v>
      </c>
      <c r="G25" s="350">
        <v>48.237852</v>
      </c>
      <c r="H25" s="350">
        <v>52.078683</v>
      </c>
      <c r="I25" s="445"/>
      <c r="K25" s="321"/>
      <c r="L25" s="321"/>
      <c r="M25" s="321"/>
      <c r="N25" s="321"/>
      <c r="O25" s="321"/>
      <c r="P25" s="321"/>
      <c r="Q25" s="321"/>
    </row>
    <row r="26" spans="1:17" ht="12" customHeight="1">
      <c r="A26" s="331" t="s">
        <v>129</v>
      </c>
      <c r="B26" s="327">
        <v>231</v>
      </c>
      <c r="C26" s="327">
        <v>138.423927</v>
      </c>
      <c r="D26" s="350">
        <v>40</v>
      </c>
      <c r="E26" s="330">
        <v>41</v>
      </c>
      <c r="F26" s="330">
        <v>36</v>
      </c>
      <c r="G26" s="350">
        <v>21.423927</v>
      </c>
      <c r="H26" s="350">
        <v>18.713234</v>
      </c>
      <c r="I26" s="445"/>
      <c r="K26" s="321"/>
      <c r="L26" s="321"/>
      <c r="M26" s="321"/>
      <c r="N26" s="321"/>
      <c r="O26" s="321"/>
      <c r="P26" s="321"/>
      <c r="Q26" s="321"/>
    </row>
    <row r="27" spans="1:17" ht="12" customHeight="1">
      <c r="A27" s="331" t="s">
        <v>130</v>
      </c>
      <c r="B27" s="327">
        <v>116</v>
      </c>
      <c r="C27" s="327">
        <v>90.907039</v>
      </c>
      <c r="D27" s="350">
        <v>17</v>
      </c>
      <c r="E27" s="330">
        <v>24</v>
      </c>
      <c r="F27" s="330">
        <v>15</v>
      </c>
      <c r="G27" s="350">
        <v>34.907039</v>
      </c>
      <c r="H27" s="350">
        <v>28.440983</v>
      </c>
      <c r="I27" s="445"/>
      <c r="K27" s="321"/>
      <c r="L27" s="321"/>
      <c r="M27" s="321"/>
      <c r="N27" s="321"/>
      <c r="O27" s="321"/>
      <c r="P27" s="321"/>
      <c r="Q27" s="321"/>
    </row>
    <row r="28" spans="1:17" ht="12" customHeight="1">
      <c r="A28" s="331" t="s">
        <v>131</v>
      </c>
      <c r="B28" s="327">
        <v>441</v>
      </c>
      <c r="C28" s="327">
        <v>592.87914</v>
      </c>
      <c r="D28" s="350">
        <v>112</v>
      </c>
      <c r="E28" s="330">
        <v>146</v>
      </c>
      <c r="F28" s="330">
        <v>176</v>
      </c>
      <c r="G28" s="350">
        <v>158.87914</v>
      </c>
      <c r="H28" s="350">
        <v>110.591781</v>
      </c>
      <c r="I28" s="445"/>
      <c r="K28" s="321"/>
      <c r="L28" s="321"/>
      <c r="M28" s="321"/>
      <c r="N28" s="321"/>
      <c r="O28" s="321"/>
      <c r="P28" s="321"/>
      <c r="Q28" s="321"/>
    </row>
    <row r="29" spans="1:17" ht="12" customHeight="1">
      <c r="A29" s="331" t="s">
        <v>122</v>
      </c>
      <c r="B29" s="327">
        <v>589</v>
      </c>
      <c r="C29" s="327">
        <v>447.7389009999997</v>
      </c>
      <c r="D29" s="350">
        <v>76</v>
      </c>
      <c r="E29" s="335">
        <v>117</v>
      </c>
      <c r="F29" s="335">
        <v>143</v>
      </c>
      <c r="G29" s="350">
        <v>111.73890099999971</v>
      </c>
      <c r="H29" s="350">
        <v>109</v>
      </c>
      <c r="I29" s="445"/>
      <c r="K29" s="413"/>
      <c r="L29" s="321"/>
      <c r="M29" s="321"/>
      <c r="N29" s="321"/>
      <c r="O29" s="321"/>
      <c r="P29" s="321"/>
      <c r="Q29" s="321"/>
    </row>
    <row r="30" spans="1:18" ht="12" customHeight="1">
      <c r="A30" s="334" t="s">
        <v>167</v>
      </c>
      <c r="B30" s="323">
        <v>4716</v>
      </c>
      <c r="C30" s="323">
        <v>3474.0697259999997</v>
      </c>
      <c r="D30" s="349">
        <v>773</v>
      </c>
      <c r="E30" s="325">
        <v>719</v>
      </c>
      <c r="F30" s="323">
        <v>991</v>
      </c>
      <c r="G30" s="349">
        <v>991.069726</v>
      </c>
      <c r="H30" s="349">
        <v>1209.900826</v>
      </c>
      <c r="I30" s="445"/>
      <c r="J30" s="418"/>
      <c r="K30" s="348"/>
      <c r="L30" s="348"/>
      <c r="M30" s="348"/>
      <c r="N30" s="348"/>
      <c r="O30" s="348"/>
      <c r="P30" s="348"/>
      <c r="Q30" s="348"/>
      <c r="R30" s="348"/>
    </row>
    <row r="31" spans="1:17" ht="12" customHeight="1">
      <c r="A31" s="331" t="s">
        <v>132</v>
      </c>
      <c r="B31" s="333">
        <v>0</v>
      </c>
      <c r="C31" s="333">
        <v>0.0841</v>
      </c>
      <c r="D31" s="336">
        <v>0</v>
      </c>
      <c r="E31" s="336">
        <v>0</v>
      </c>
      <c r="F31" s="336">
        <v>0</v>
      </c>
      <c r="G31" s="336">
        <v>0.0841</v>
      </c>
      <c r="H31" s="350">
        <v>0.794176</v>
      </c>
      <c r="I31" s="445"/>
      <c r="K31" s="321"/>
      <c r="L31" s="321"/>
      <c r="M31" s="321"/>
      <c r="N31" s="321"/>
      <c r="O31" s="321"/>
      <c r="P31" s="321"/>
      <c r="Q31" s="321"/>
    </row>
    <row r="32" spans="1:17" ht="12" customHeight="1">
      <c r="A32" s="331" t="s">
        <v>151</v>
      </c>
      <c r="B32" s="327">
        <v>267</v>
      </c>
      <c r="C32" s="327">
        <v>140.831362</v>
      </c>
      <c r="D32" s="350">
        <v>31</v>
      </c>
      <c r="E32" s="330">
        <v>33</v>
      </c>
      <c r="F32" s="330">
        <v>46</v>
      </c>
      <c r="G32" s="350">
        <v>30.831362</v>
      </c>
      <c r="H32" s="350">
        <v>48.331484</v>
      </c>
      <c r="I32" s="445"/>
      <c r="K32" s="321"/>
      <c r="L32" s="321"/>
      <c r="M32" s="321"/>
      <c r="N32" s="321"/>
      <c r="O32" s="321"/>
      <c r="P32" s="321"/>
      <c r="Q32" s="321"/>
    </row>
    <row r="33" spans="1:17" ht="12" customHeight="1">
      <c r="A33" s="331" t="s">
        <v>133</v>
      </c>
      <c r="B33" s="327">
        <v>20</v>
      </c>
      <c r="C33" s="333">
        <v>0</v>
      </c>
      <c r="D33" s="336">
        <v>0</v>
      </c>
      <c r="E33" s="336">
        <v>0</v>
      </c>
      <c r="F33" s="336">
        <v>0</v>
      </c>
      <c r="G33" s="336">
        <v>0</v>
      </c>
      <c r="H33" s="333">
        <v>0</v>
      </c>
      <c r="I33" s="445"/>
      <c r="K33" s="321"/>
      <c r="L33" s="321"/>
      <c r="M33" s="321"/>
      <c r="N33" s="321"/>
      <c r="O33" s="321"/>
      <c r="P33" s="321"/>
      <c r="Q33" s="321"/>
    </row>
    <row r="34" spans="1:17" ht="12" customHeight="1">
      <c r="A34" s="331" t="s">
        <v>134</v>
      </c>
      <c r="B34" s="327">
        <v>2600</v>
      </c>
      <c r="C34" s="327">
        <v>1815.177863</v>
      </c>
      <c r="D34" s="350">
        <v>534</v>
      </c>
      <c r="E34" s="330">
        <v>458</v>
      </c>
      <c r="F34" s="330">
        <v>401</v>
      </c>
      <c r="G34" s="350">
        <v>422.177863</v>
      </c>
      <c r="H34" s="350">
        <v>387.152891</v>
      </c>
      <c r="I34" s="445"/>
      <c r="K34" s="321"/>
      <c r="L34" s="321"/>
      <c r="M34" s="321"/>
      <c r="N34" s="321"/>
      <c r="O34" s="321"/>
      <c r="P34" s="321"/>
      <c r="Q34" s="321"/>
    </row>
    <row r="35" spans="1:17" ht="12" customHeight="1">
      <c r="A35" s="331" t="s">
        <v>184</v>
      </c>
      <c r="B35" s="327">
        <v>456</v>
      </c>
      <c r="C35" s="327">
        <v>500.613887</v>
      </c>
      <c r="D35" s="350">
        <v>64</v>
      </c>
      <c r="E35" s="330">
        <v>87</v>
      </c>
      <c r="F35" s="330">
        <v>152</v>
      </c>
      <c r="G35" s="350">
        <v>197.613887</v>
      </c>
      <c r="H35" s="350">
        <v>242.411569</v>
      </c>
      <c r="I35" s="445"/>
      <c r="K35" s="321"/>
      <c r="L35" s="321"/>
      <c r="M35" s="321"/>
      <c r="N35" s="321"/>
      <c r="O35" s="321"/>
      <c r="P35" s="321"/>
      <c r="Q35" s="321"/>
    </row>
    <row r="36" spans="1:17" ht="12" customHeight="1">
      <c r="A36" s="331" t="s">
        <v>135</v>
      </c>
      <c r="B36" s="327">
        <v>203</v>
      </c>
      <c r="C36" s="328">
        <v>135.374351</v>
      </c>
      <c r="D36" s="351">
        <v>0</v>
      </c>
      <c r="E36" s="335">
        <v>5</v>
      </c>
      <c r="F36" s="335">
        <v>102</v>
      </c>
      <c r="G36" s="335">
        <v>28.374351</v>
      </c>
      <c r="H36" s="328">
        <v>191.422587</v>
      </c>
      <c r="I36" s="445"/>
      <c r="K36" s="321"/>
      <c r="L36" s="321"/>
      <c r="M36" s="321"/>
      <c r="N36" s="321"/>
      <c r="O36" s="321"/>
      <c r="P36" s="321"/>
      <c r="Q36" s="321"/>
    </row>
    <row r="37" spans="1:17" ht="12" customHeight="1">
      <c r="A37" s="331" t="s">
        <v>122</v>
      </c>
      <c r="B37" s="327">
        <v>1170</v>
      </c>
      <c r="C37" s="327">
        <v>881.9881629999999</v>
      </c>
      <c r="D37" s="350">
        <v>144</v>
      </c>
      <c r="E37" s="335">
        <v>136</v>
      </c>
      <c r="F37" s="335">
        <v>290</v>
      </c>
      <c r="G37" s="350">
        <v>311.9881629999999</v>
      </c>
      <c r="H37" s="350">
        <v>340</v>
      </c>
      <c r="I37" s="445"/>
      <c r="K37" s="321"/>
      <c r="L37" s="321"/>
      <c r="M37" s="321"/>
      <c r="N37" s="321"/>
      <c r="O37" s="321"/>
      <c r="P37" s="321"/>
      <c r="Q37" s="321"/>
    </row>
    <row r="38" spans="1:17" ht="12" customHeight="1">
      <c r="A38" s="337" t="s">
        <v>168</v>
      </c>
      <c r="B38" s="323">
        <v>654</v>
      </c>
      <c r="C38" s="324">
        <v>608.618408</v>
      </c>
      <c r="D38" s="349">
        <v>123</v>
      </c>
      <c r="E38" s="325">
        <v>253</v>
      </c>
      <c r="F38" s="324">
        <v>94</v>
      </c>
      <c r="G38" s="349">
        <v>138.618408</v>
      </c>
      <c r="H38" s="349">
        <v>126.630683</v>
      </c>
      <c r="I38" s="445"/>
      <c r="J38" s="346"/>
      <c r="K38" s="321"/>
      <c r="L38" s="321"/>
      <c r="M38" s="321"/>
      <c r="N38" s="321"/>
      <c r="O38" s="321"/>
      <c r="P38" s="321"/>
      <c r="Q38" s="321"/>
    </row>
    <row r="39" spans="1:17" ht="12" customHeight="1">
      <c r="A39" s="331" t="s">
        <v>136</v>
      </c>
      <c r="B39" s="327">
        <v>39</v>
      </c>
      <c r="C39" s="329">
        <v>59.996584</v>
      </c>
      <c r="D39" s="350">
        <v>12</v>
      </c>
      <c r="E39" s="330">
        <v>13</v>
      </c>
      <c r="F39" s="330">
        <v>21</v>
      </c>
      <c r="G39" s="350">
        <v>13.996584</v>
      </c>
      <c r="H39" s="350">
        <v>5.41861</v>
      </c>
      <c r="I39" s="445"/>
      <c r="K39" s="321"/>
      <c r="L39" s="321"/>
      <c r="M39" s="321"/>
      <c r="N39" s="321"/>
      <c r="O39" s="321"/>
      <c r="P39" s="321"/>
      <c r="Q39" s="321"/>
    </row>
    <row r="40" spans="1:17" ht="12" customHeight="1">
      <c r="A40" s="331" t="s">
        <v>137</v>
      </c>
      <c r="B40" s="327">
        <v>154</v>
      </c>
      <c r="C40" s="327">
        <v>194.011677</v>
      </c>
      <c r="D40" s="350">
        <v>44</v>
      </c>
      <c r="E40" s="330">
        <v>55</v>
      </c>
      <c r="F40" s="330">
        <v>37</v>
      </c>
      <c r="G40" s="350">
        <v>58.011677</v>
      </c>
      <c r="H40" s="350">
        <v>46.225546</v>
      </c>
      <c r="I40" s="445"/>
      <c r="K40" s="321"/>
      <c r="L40" s="321"/>
      <c r="M40" s="321"/>
      <c r="N40" s="321"/>
      <c r="O40" s="321"/>
      <c r="P40" s="321"/>
      <c r="Q40" s="321"/>
    </row>
    <row r="41" spans="1:17" ht="12" customHeight="1">
      <c r="A41" s="338" t="s">
        <v>165</v>
      </c>
      <c r="B41" s="327">
        <v>282</v>
      </c>
      <c r="C41" s="327">
        <v>11.427627000000001</v>
      </c>
      <c r="D41" s="350">
        <v>1</v>
      </c>
      <c r="E41" s="330">
        <v>3</v>
      </c>
      <c r="F41" s="330">
        <v>3</v>
      </c>
      <c r="G41" s="350">
        <v>4.427627</v>
      </c>
      <c r="H41" s="333">
        <v>0.130995</v>
      </c>
      <c r="I41" s="445"/>
      <c r="K41" s="321"/>
      <c r="L41" s="321"/>
      <c r="M41" s="321"/>
      <c r="N41" s="321"/>
      <c r="O41" s="321"/>
      <c r="P41" s="321"/>
      <c r="Q41" s="321"/>
    </row>
    <row r="42" spans="1:17" ht="12" customHeight="1">
      <c r="A42" s="331" t="s">
        <v>122</v>
      </c>
      <c r="B42" s="327">
        <v>179</v>
      </c>
      <c r="C42" s="327">
        <v>343.5</v>
      </c>
      <c r="D42" s="352">
        <v>66</v>
      </c>
      <c r="E42" s="335">
        <v>182</v>
      </c>
      <c r="F42" s="335">
        <v>33</v>
      </c>
      <c r="G42" s="352">
        <v>62.5</v>
      </c>
      <c r="H42" s="352">
        <v>75</v>
      </c>
      <c r="I42" s="445"/>
      <c r="K42" s="321"/>
      <c r="L42" s="321"/>
      <c r="M42" s="321"/>
      <c r="N42" s="321"/>
      <c r="O42" s="321"/>
      <c r="P42" s="321"/>
      <c r="Q42" s="321"/>
    </row>
    <row r="43" spans="1:17" ht="12" customHeight="1">
      <c r="A43" s="337" t="s">
        <v>169</v>
      </c>
      <c r="B43" s="323">
        <v>511</v>
      </c>
      <c r="C43" s="324">
        <v>558.440665</v>
      </c>
      <c r="D43" s="353">
        <v>101</v>
      </c>
      <c r="E43" s="325">
        <v>200</v>
      </c>
      <c r="F43" s="324">
        <v>153</v>
      </c>
      <c r="G43" s="353">
        <v>104.440665</v>
      </c>
      <c r="H43" s="353">
        <v>117.028525</v>
      </c>
      <c r="I43" s="445"/>
      <c r="J43" s="321"/>
      <c r="K43" s="321"/>
      <c r="L43" s="321"/>
      <c r="M43" s="321"/>
      <c r="N43" s="321"/>
      <c r="O43" s="321"/>
      <c r="P43" s="321"/>
      <c r="Q43" s="321"/>
    </row>
    <row r="44" spans="1:17" ht="12" customHeight="1">
      <c r="A44" s="331" t="s">
        <v>138</v>
      </c>
      <c r="B44" s="327">
        <v>227</v>
      </c>
      <c r="C44" s="329">
        <v>293.27439</v>
      </c>
      <c r="D44" s="352">
        <v>65</v>
      </c>
      <c r="E44" s="330">
        <v>72</v>
      </c>
      <c r="F44" s="330">
        <v>84</v>
      </c>
      <c r="G44" s="352">
        <v>72.27439</v>
      </c>
      <c r="H44" s="352">
        <v>70.145058</v>
      </c>
      <c r="I44" s="445"/>
      <c r="K44" s="321"/>
      <c r="L44" s="321"/>
      <c r="M44" s="321"/>
      <c r="N44" s="321"/>
      <c r="O44" s="321"/>
      <c r="P44" s="321"/>
      <c r="Q44" s="321"/>
    </row>
    <row r="45" spans="1:17" ht="12" customHeight="1">
      <c r="A45" s="339" t="s">
        <v>122</v>
      </c>
      <c r="B45" s="392">
        <v>284</v>
      </c>
      <c r="C45" s="340">
        <v>265.166275</v>
      </c>
      <c r="D45" s="354">
        <v>36</v>
      </c>
      <c r="E45" s="341">
        <v>128</v>
      </c>
      <c r="F45" s="341">
        <v>69</v>
      </c>
      <c r="G45" s="354">
        <v>32.166275</v>
      </c>
      <c r="H45" s="354">
        <v>47</v>
      </c>
      <c r="I45" s="445"/>
      <c r="K45" s="321"/>
      <c r="L45" s="321"/>
      <c r="M45" s="321"/>
      <c r="N45" s="321"/>
      <c r="O45" s="321"/>
      <c r="P45" s="321"/>
      <c r="Q45" s="321"/>
    </row>
    <row r="46" spans="1:9" ht="24" customHeight="1">
      <c r="A46" s="391" t="s">
        <v>194</v>
      </c>
      <c r="B46" s="342"/>
      <c r="C46" s="342"/>
      <c r="D46" s="342"/>
      <c r="E46" s="342"/>
      <c r="F46" s="342"/>
      <c r="G46" s="342"/>
      <c r="H46" s="342"/>
      <c r="I46" s="445"/>
    </row>
    <row r="47" spans="2:3" ht="12.75">
      <c r="B47" s="321"/>
      <c r="C47" s="321"/>
    </row>
  </sheetData>
  <sheetProtection/>
  <mergeCells count="5">
    <mergeCell ref="I1:I46"/>
    <mergeCell ref="A4:A5"/>
    <mergeCell ref="B4:B5"/>
    <mergeCell ref="C4:C5"/>
    <mergeCell ref="D4:G4"/>
  </mergeCells>
  <printOptions/>
  <pageMargins left="0.65" right="0.25" top="0.32" bottom="0" header="0" footer="0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7.140625" style="14" customWidth="1"/>
    <col min="2" max="4" width="12.28125" style="14" customWidth="1"/>
    <col min="5" max="7" width="8.7109375" style="14" customWidth="1"/>
    <col min="8" max="10" width="8.7109375" style="22" customWidth="1"/>
    <col min="11" max="13" width="8.7109375" style="14" customWidth="1"/>
    <col min="14" max="14" width="7.7109375" style="14" customWidth="1"/>
    <col min="15" max="16" width="9.140625" style="14" customWidth="1"/>
    <col min="17" max="18" width="9.421875" style="14" bestFit="1" customWidth="1"/>
    <col min="19" max="21" width="9.140625" style="14" customWidth="1"/>
    <col min="22" max="22" width="9.421875" style="14" bestFit="1" customWidth="1"/>
    <col min="23" max="16384" width="9.140625" style="14" customWidth="1"/>
  </cols>
  <sheetData>
    <row r="1" spans="1:14" s="12" customFormat="1" ht="21" customHeight="1">
      <c r="A1" s="3" t="str">
        <f>"Table 2 - Employment by size of enterprise and sex, EOE Sector, "&amp;TEXT(E4,"MMMM YYYY")&amp;" - "&amp;TEXT(K4,"MMMM YYYY")</f>
        <v>Table 2 - Employment by size of enterprise and sex, EOE Sector, March 2018 - March 2019</v>
      </c>
      <c r="B1" s="10"/>
      <c r="C1" s="11"/>
      <c r="D1" s="11"/>
      <c r="E1" s="11"/>
      <c r="F1" s="11"/>
      <c r="G1" s="11"/>
      <c r="H1" s="21"/>
      <c r="I1" s="21"/>
      <c r="J1" s="21"/>
      <c r="N1" s="440">
        <v>5</v>
      </c>
    </row>
    <row r="2" spans="2:14" ht="18.75" customHeight="1">
      <c r="B2" s="13"/>
      <c r="C2" s="13"/>
      <c r="D2" s="13"/>
      <c r="E2" s="13"/>
      <c r="F2" s="13"/>
      <c r="G2" s="13"/>
      <c r="N2" s="440"/>
    </row>
    <row r="3" spans="1:14" ht="30.75" customHeight="1">
      <c r="A3" s="438" t="s">
        <v>21</v>
      </c>
      <c r="B3" s="438" t="s">
        <v>154</v>
      </c>
      <c r="C3" s="438"/>
      <c r="D3" s="438"/>
      <c r="E3" s="439" t="s">
        <v>20</v>
      </c>
      <c r="F3" s="439"/>
      <c r="G3" s="439"/>
      <c r="H3" s="439"/>
      <c r="I3" s="439"/>
      <c r="J3" s="439"/>
      <c r="K3" s="439"/>
      <c r="L3" s="439"/>
      <c r="M3" s="439"/>
      <c r="N3" s="440"/>
    </row>
    <row r="4" spans="1:14" ht="31.5" customHeight="1">
      <c r="A4" s="438"/>
      <c r="B4" s="438"/>
      <c r="C4" s="438"/>
      <c r="D4" s="438"/>
      <c r="E4" s="195">
        <f>EDATE(K4,-12)</f>
        <v>43160</v>
      </c>
      <c r="F4" s="107"/>
      <c r="G4" s="108"/>
      <c r="H4" s="195">
        <f>EDATE(K4,-3)</f>
        <v>43435</v>
      </c>
      <c r="I4" s="107"/>
      <c r="J4" s="108"/>
      <c r="K4" s="195">
        <v>43525</v>
      </c>
      <c r="L4" s="107"/>
      <c r="M4" s="108"/>
      <c r="N4" s="440"/>
    </row>
    <row r="5" spans="1:14" ht="38.25" customHeight="1">
      <c r="A5" s="438"/>
      <c r="B5" s="196">
        <f>E4</f>
        <v>43160</v>
      </c>
      <c r="C5" s="196">
        <f>H4</f>
        <v>43435</v>
      </c>
      <c r="D5" s="196">
        <f>K4</f>
        <v>43525</v>
      </c>
      <c r="E5" s="109" t="s">
        <v>22</v>
      </c>
      <c r="F5" s="110" t="s">
        <v>23</v>
      </c>
      <c r="G5" s="111" t="s">
        <v>156</v>
      </c>
      <c r="H5" s="109" t="s">
        <v>22</v>
      </c>
      <c r="I5" s="194" t="s">
        <v>23</v>
      </c>
      <c r="J5" s="111" t="s">
        <v>156</v>
      </c>
      <c r="K5" s="109" t="s">
        <v>22</v>
      </c>
      <c r="L5" s="110" t="s">
        <v>23</v>
      </c>
      <c r="M5" s="111" t="s">
        <v>156</v>
      </c>
      <c r="N5" s="440"/>
    </row>
    <row r="6" spans="1:14" ht="60" customHeight="1">
      <c r="A6" s="117" t="s">
        <v>24</v>
      </c>
      <c r="B6" s="124">
        <v>60</v>
      </c>
      <c r="C6" s="126">
        <v>55</v>
      </c>
      <c r="D6" s="126">
        <v>52</v>
      </c>
      <c r="E6" s="126">
        <v>111</v>
      </c>
      <c r="F6" s="126">
        <v>110</v>
      </c>
      <c r="G6" s="126">
        <v>221</v>
      </c>
      <c r="H6" s="127">
        <v>95</v>
      </c>
      <c r="I6" s="127">
        <v>89</v>
      </c>
      <c r="J6" s="127">
        <v>184</v>
      </c>
      <c r="K6" s="127">
        <v>91</v>
      </c>
      <c r="L6" s="127">
        <v>86</v>
      </c>
      <c r="M6" s="112">
        <v>177</v>
      </c>
      <c r="N6" s="440"/>
    </row>
    <row r="7" spans="1:14" ht="71.25" customHeight="1">
      <c r="A7" s="118" t="s">
        <v>30</v>
      </c>
      <c r="B7" s="125">
        <v>215</v>
      </c>
      <c r="C7" s="39">
        <v>208</v>
      </c>
      <c r="D7" s="39">
        <v>206</v>
      </c>
      <c r="E7" s="39">
        <v>25738</v>
      </c>
      <c r="F7" s="39">
        <v>24960</v>
      </c>
      <c r="G7" s="39">
        <v>50698</v>
      </c>
      <c r="H7" s="39">
        <v>26075</v>
      </c>
      <c r="I7" s="39">
        <v>23407</v>
      </c>
      <c r="J7" s="39">
        <v>49482</v>
      </c>
      <c r="K7" s="39">
        <v>25777</v>
      </c>
      <c r="L7" s="39">
        <v>22548</v>
      </c>
      <c r="M7" s="113">
        <v>48325</v>
      </c>
      <c r="N7" s="440"/>
    </row>
    <row r="8" spans="1:14" ht="71.25" customHeight="1">
      <c r="A8" s="119" t="s">
        <v>25</v>
      </c>
      <c r="B8" s="71" t="s">
        <v>176</v>
      </c>
      <c r="C8" s="71" t="s">
        <v>176</v>
      </c>
      <c r="D8" s="71" t="s">
        <v>176</v>
      </c>
      <c r="E8" s="39">
        <v>25</v>
      </c>
      <c r="F8" s="39">
        <v>194</v>
      </c>
      <c r="G8" s="39">
        <v>219</v>
      </c>
      <c r="H8" s="39">
        <v>20</v>
      </c>
      <c r="I8" s="39">
        <v>180</v>
      </c>
      <c r="J8" s="39">
        <v>200</v>
      </c>
      <c r="K8" s="39">
        <v>22</v>
      </c>
      <c r="L8" s="39">
        <v>175</v>
      </c>
      <c r="M8" s="113">
        <v>197</v>
      </c>
      <c r="N8" s="440"/>
    </row>
    <row r="9" spans="1:14" ht="8.25" customHeight="1">
      <c r="A9" s="120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440"/>
    </row>
    <row r="10" spans="1:21" s="12" customFormat="1" ht="43.5" customHeight="1">
      <c r="A10" s="121" t="s">
        <v>26</v>
      </c>
      <c r="B10" s="128">
        <v>275</v>
      </c>
      <c r="C10" s="128">
        <v>263</v>
      </c>
      <c r="D10" s="128">
        <v>258</v>
      </c>
      <c r="E10" s="128">
        <v>25874</v>
      </c>
      <c r="F10" s="128">
        <v>25264</v>
      </c>
      <c r="G10" s="128">
        <v>51138</v>
      </c>
      <c r="H10" s="128">
        <v>26190</v>
      </c>
      <c r="I10" s="128">
        <v>23676</v>
      </c>
      <c r="J10" s="128">
        <v>49866</v>
      </c>
      <c r="K10" s="128">
        <v>25890</v>
      </c>
      <c r="L10" s="128">
        <v>22809</v>
      </c>
      <c r="M10" s="114">
        <v>48699</v>
      </c>
      <c r="N10" s="440"/>
      <c r="O10" s="419"/>
      <c r="P10" s="419"/>
      <c r="Q10" s="419"/>
      <c r="R10" s="419"/>
      <c r="S10" s="419"/>
      <c r="U10" s="419"/>
    </row>
    <row r="11" spans="1:21" s="69" customFormat="1" ht="43.5" customHeight="1">
      <c r="A11" s="122" t="s">
        <v>177</v>
      </c>
      <c r="B11" s="129" t="s">
        <v>175</v>
      </c>
      <c r="C11" s="129" t="s">
        <v>176</v>
      </c>
      <c r="D11" s="129" t="s">
        <v>176</v>
      </c>
      <c r="E11" s="131">
        <v>10535</v>
      </c>
      <c r="F11" s="131">
        <v>17859</v>
      </c>
      <c r="G11" s="131">
        <v>28394</v>
      </c>
      <c r="H11" s="131">
        <v>10207</v>
      </c>
      <c r="I11" s="131">
        <v>17050</v>
      </c>
      <c r="J11" s="131">
        <v>27257</v>
      </c>
      <c r="K11" s="131">
        <v>10017</v>
      </c>
      <c r="L11" s="131">
        <v>16694</v>
      </c>
      <c r="M11" s="115">
        <v>26711</v>
      </c>
      <c r="N11" s="440"/>
      <c r="O11" s="420"/>
      <c r="P11" s="420"/>
      <c r="Q11" s="420"/>
      <c r="R11" s="422"/>
      <c r="S11" s="420"/>
      <c r="T11" s="420"/>
      <c r="U11" s="420"/>
    </row>
    <row r="12" spans="1:21" s="70" customFormat="1" ht="36" customHeight="1">
      <c r="A12" s="123" t="s">
        <v>178</v>
      </c>
      <c r="B12" s="130" t="s">
        <v>175</v>
      </c>
      <c r="C12" s="130" t="s">
        <v>176</v>
      </c>
      <c r="D12" s="130" t="s">
        <v>176</v>
      </c>
      <c r="E12" s="132">
        <v>15339</v>
      </c>
      <c r="F12" s="132">
        <v>7405</v>
      </c>
      <c r="G12" s="132">
        <v>22744</v>
      </c>
      <c r="H12" s="132">
        <v>15983</v>
      </c>
      <c r="I12" s="132">
        <v>6626</v>
      </c>
      <c r="J12" s="132">
        <v>22609</v>
      </c>
      <c r="K12" s="132">
        <v>15873</v>
      </c>
      <c r="L12" s="132">
        <v>6115</v>
      </c>
      <c r="M12" s="116">
        <v>21988</v>
      </c>
      <c r="N12" s="440"/>
      <c r="O12" s="421"/>
      <c r="P12" s="421"/>
      <c r="Q12" s="421"/>
      <c r="R12" s="422"/>
      <c r="S12" s="421"/>
      <c r="T12" s="421"/>
      <c r="U12" s="421"/>
    </row>
    <row r="13" spans="1:14" ht="8.25" customHeight="1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440"/>
    </row>
    <row r="14" ht="11.25" customHeight="1">
      <c r="N14" s="440"/>
    </row>
    <row r="15" spans="1:12" ht="12.75">
      <c r="A15" s="70" t="s">
        <v>181</v>
      </c>
      <c r="K15" s="423"/>
      <c r="L15" s="423"/>
    </row>
  </sheetData>
  <sheetProtection/>
  <mergeCells count="4">
    <mergeCell ref="B3:D4"/>
    <mergeCell ref="E3:M3"/>
    <mergeCell ref="N1:N14"/>
    <mergeCell ref="A3:A5"/>
  </mergeCells>
  <printOptions horizontalCentered="1" verticalCentered="1"/>
  <pageMargins left="0.65" right="0.25" top="0.75" bottom="0.590551181102362" header="0.51" footer="0.354330708661417"/>
  <pageSetup horizontalDpi="600" verticalDpi="600" orientation="landscape" paperSize="9" r:id="rId1"/>
  <headerFooter alignWithMargins="0">
    <oddHeader xml:space="preserve">&amp;C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28125" style="4" customWidth="1"/>
    <col min="2" max="9" width="11.57421875" style="4" customWidth="1"/>
    <col min="10" max="10" width="7.7109375" style="14" customWidth="1"/>
    <col min="11" max="11" width="9.140625" style="4" customWidth="1"/>
    <col min="12" max="12" width="8.7109375" style="4" customWidth="1"/>
    <col min="13" max="16384" width="9.140625" style="4" customWidth="1"/>
  </cols>
  <sheetData>
    <row r="1" spans="1:10" ht="21" customHeight="1">
      <c r="A1" s="3" t="str">
        <f>"Table 3 - Employment by product group and sex, EOE Sector, "&amp;TEXT(B3,"MMMM YYYY")&amp;" - "&amp;TEXT(F3,"MMMM YYYY")</f>
        <v>Table 3 - Employment by product group and sex, EOE Sector, March 2018 - March 2019</v>
      </c>
      <c r="J1" s="444">
        <v>6</v>
      </c>
    </row>
    <row r="2" spans="1:10" ht="15.75">
      <c r="A2" s="137"/>
      <c r="C2" s="133"/>
      <c r="D2" s="133"/>
      <c r="E2" s="133"/>
      <c r="F2" s="133"/>
      <c r="G2" s="133"/>
      <c r="I2" s="133"/>
      <c r="J2" s="445"/>
    </row>
    <row r="3" spans="1:10" ht="27.75" customHeight="1">
      <c r="A3" s="442" t="s">
        <v>1</v>
      </c>
      <c r="B3" s="195">
        <f>EDATE(F3,-12)</f>
        <v>43160</v>
      </c>
      <c r="C3" s="139"/>
      <c r="D3" s="139"/>
      <c r="E3" s="139"/>
      <c r="F3" s="195">
        <f>'TAB 2 '!K4</f>
        <v>43525</v>
      </c>
      <c r="G3" s="139"/>
      <c r="H3" s="139"/>
      <c r="I3" s="139"/>
      <c r="J3" s="445"/>
    </row>
    <row r="4" spans="1:15" ht="27.75" customHeight="1">
      <c r="A4" s="442"/>
      <c r="B4" s="443" t="s">
        <v>160</v>
      </c>
      <c r="C4" s="441" t="s">
        <v>20</v>
      </c>
      <c r="D4" s="441"/>
      <c r="E4" s="441"/>
      <c r="F4" s="443" t="s">
        <v>160</v>
      </c>
      <c r="G4" s="441" t="s">
        <v>20</v>
      </c>
      <c r="H4" s="441"/>
      <c r="I4" s="441"/>
      <c r="J4" s="445"/>
      <c r="K4" s="20"/>
      <c r="L4" s="20"/>
      <c r="M4" s="20"/>
      <c r="N4" s="20"/>
      <c r="O4" s="20"/>
    </row>
    <row r="5" spans="1:15" ht="27.75" customHeight="1">
      <c r="A5" s="442"/>
      <c r="B5" s="443"/>
      <c r="C5" s="134" t="s">
        <v>22</v>
      </c>
      <c r="D5" s="134" t="s">
        <v>23</v>
      </c>
      <c r="E5" s="135" t="s">
        <v>156</v>
      </c>
      <c r="F5" s="443"/>
      <c r="G5" s="134" t="s">
        <v>22</v>
      </c>
      <c r="H5" s="134" t="s">
        <v>23</v>
      </c>
      <c r="I5" s="135" t="s">
        <v>156</v>
      </c>
      <c r="J5" s="445"/>
      <c r="K5" s="20"/>
      <c r="L5" s="20"/>
      <c r="M5" s="20"/>
      <c r="N5" s="20"/>
      <c r="O5" s="20"/>
    </row>
    <row r="6" spans="1:15" ht="23.25" customHeight="1">
      <c r="A6" s="142" t="s">
        <v>2</v>
      </c>
      <c r="B6" s="146">
        <v>22</v>
      </c>
      <c r="C6" s="146">
        <v>2095</v>
      </c>
      <c r="D6" s="146">
        <v>3321</v>
      </c>
      <c r="E6" s="146">
        <v>5416</v>
      </c>
      <c r="F6" s="357">
        <v>21</v>
      </c>
      <c r="G6" s="146">
        <v>2043</v>
      </c>
      <c r="H6" s="146">
        <v>3353</v>
      </c>
      <c r="I6" s="136">
        <v>5396</v>
      </c>
      <c r="J6" s="445"/>
      <c r="K6" s="20"/>
      <c r="L6" s="20"/>
      <c r="M6" s="20"/>
      <c r="N6" s="20"/>
      <c r="O6" s="20"/>
    </row>
    <row r="7" spans="1:15" ht="23.25" customHeight="1">
      <c r="A7" s="143" t="s">
        <v>3</v>
      </c>
      <c r="B7" s="41">
        <v>4</v>
      </c>
      <c r="C7" s="41">
        <v>36</v>
      </c>
      <c r="D7" s="41">
        <v>38</v>
      </c>
      <c r="E7" s="41">
        <v>74</v>
      </c>
      <c r="F7" s="358">
        <v>2</v>
      </c>
      <c r="G7" s="41">
        <v>31</v>
      </c>
      <c r="H7" s="41">
        <v>40</v>
      </c>
      <c r="I7" s="136">
        <v>71</v>
      </c>
      <c r="J7" s="445"/>
      <c r="K7" s="20"/>
      <c r="L7" s="197"/>
      <c r="M7" s="198"/>
      <c r="N7" s="20"/>
      <c r="O7" s="20"/>
    </row>
    <row r="8" spans="1:15" ht="23.25" customHeight="1">
      <c r="A8" s="143" t="s">
        <v>4</v>
      </c>
      <c r="B8" s="41">
        <v>23</v>
      </c>
      <c r="C8" s="41">
        <v>3003</v>
      </c>
      <c r="D8" s="41">
        <v>461</v>
      </c>
      <c r="E8" s="41">
        <v>3464</v>
      </c>
      <c r="F8" s="358">
        <v>24</v>
      </c>
      <c r="G8" s="41">
        <v>3138</v>
      </c>
      <c r="H8" s="41">
        <v>467</v>
      </c>
      <c r="I8" s="136">
        <v>3605</v>
      </c>
      <c r="J8" s="445"/>
      <c r="K8" s="20"/>
      <c r="L8" s="198"/>
      <c r="M8" s="197"/>
      <c r="N8" s="20"/>
      <c r="O8" s="20"/>
    </row>
    <row r="9" spans="1:15" ht="23.25" customHeight="1">
      <c r="A9" s="143" t="s">
        <v>31</v>
      </c>
      <c r="B9" s="41">
        <v>104</v>
      </c>
      <c r="C9" s="41">
        <v>17058</v>
      </c>
      <c r="D9" s="41">
        <v>17138</v>
      </c>
      <c r="E9" s="41">
        <v>34196</v>
      </c>
      <c r="F9" s="358">
        <v>95</v>
      </c>
      <c r="G9" s="41">
        <v>16971</v>
      </c>
      <c r="H9" s="41">
        <v>14576</v>
      </c>
      <c r="I9" s="136">
        <v>31547</v>
      </c>
      <c r="J9" s="445"/>
      <c r="K9" s="20"/>
      <c r="L9" s="20"/>
      <c r="M9" s="20"/>
      <c r="N9" s="20"/>
      <c r="O9" s="20"/>
    </row>
    <row r="10" spans="1:15" ht="23.25" customHeight="1">
      <c r="A10" s="144" t="s">
        <v>157</v>
      </c>
      <c r="B10" s="42">
        <v>15</v>
      </c>
      <c r="C10" s="42">
        <v>1029</v>
      </c>
      <c r="D10" s="42">
        <v>717</v>
      </c>
      <c r="E10" s="42">
        <v>1746</v>
      </c>
      <c r="F10" s="359">
        <v>13</v>
      </c>
      <c r="G10" s="42">
        <v>809</v>
      </c>
      <c r="H10" s="42">
        <v>601</v>
      </c>
      <c r="I10" s="138">
        <v>1410</v>
      </c>
      <c r="J10" s="445"/>
      <c r="K10" s="20"/>
      <c r="L10" s="20"/>
      <c r="M10" s="20"/>
      <c r="N10" s="20"/>
      <c r="O10" s="20"/>
    </row>
    <row r="11" spans="1:15" ht="23.25" customHeight="1">
      <c r="A11" s="144" t="s">
        <v>158</v>
      </c>
      <c r="B11" s="42">
        <v>89</v>
      </c>
      <c r="C11" s="42">
        <v>16029</v>
      </c>
      <c r="D11" s="42">
        <v>16421</v>
      </c>
      <c r="E11" s="42">
        <v>32450</v>
      </c>
      <c r="F11" s="359">
        <v>82</v>
      </c>
      <c r="G11" s="42">
        <v>16162</v>
      </c>
      <c r="H11" s="42">
        <v>13975</v>
      </c>
      <c r="I11" s="138">
        <v>30137</v>
      </c>
      <c r="J11" s="445"/>
      <c r="K11" s="20"/>
      <c r="L11" s="20"/>
      <c r="M11" s="20"/>
      <c r="N11" s="20"/>
      <c r="O11" s="20"/>
    </row>
    <row r="12" spans="1:15" ht="23.25" customHeight="1">
      <c r="A12" s="143" t="s">
        <v>5</v>
      </c>
      <c r="B12" s="41">
        <v>5</v>
      </c>
      <c r="C12" s="41">
        <v>181</v>
      </c>
      <c r="D12" s="41">
        <v>519</v>
      </c>
      <c r="E12" s="41">
        <v>700</v>
      </c>
      <c r="F12" s="358">
        <v>5</v>
      </c>
      <c r="G12" s="41">
        <v>237</v>
      </c>
      <c r="H12" s="41">
        <v>418</v>
      </c>
      <c r="I12" s="136">
        <v>655</v>
      </c>
      <c r="J12" s="445"/>
      <c r="K12" s="20"/>
      <c r="L12" s="20"/>
      <c r="M12" s="20"/>
      <c r="N12" s="20"/>
      <c r="O12" s="20"/>
    </row>
    <row r="13" spans="1:15" ht="23.25" customHeight="1">
      <c r="A13" s="143" t="s">
        <v>6</v>
      </c>
      <c r="B13" s="41">
        <v>10</v>
      </c>
      <c r="C13" s="41">
        <v>285</v>
      </c>
      <c r="D13" s="41">
        <v>280</v>
      </c>
      <c r="E13" s="41">
        <v>565</v>
      </c>
      <c r="F13" s="358">
        <v>10</v>
      </c>
      <c r="G13" s="41">
        <v>265</v>
      </c>
      <c r="H13" s="41">
        <v>309</v>
      </c>
      <c r="I13" s="136">
        <v>574</v>
      </c>
      <c r="J13" s="445"/>
      <c r="K13" s="20"/>
      <c r="L13" s="20"/>
      <c r="M13" s="20"/>
      <c r="N13" s="20"/>
      <c r="O13" s="20"/>
    </row>
    <row r="14" spans="1:15" ht="23.25" customHeight="1">
      <c r="A14" s="143" t="s">
        <v>7</v>
      </c>
      <c r="B14" s="41">
        <v>2</v>
      </c>
      <c r="C14" s="41">
        <v>198</v>
      </c>
      <c r="D14" s="41">
        <v>201</v>
      </c>
      <c r="E14" s="41">
        <v>399</v>
      </c>
      <c r="F14" s="358">
        <v>2</v>
      </c>
      <c r="G14" s="41">
        <v>211</v>
      </c>
      <c r="H14" s="41">
        <v>190</v>
      </c>
      <c r="I14" s="136">
        <v>401</v>
      </c>
      <c r="J14" s="445"/>
      <c r="K14" s="20"/>
      <c r="L14" s="20"/>
      <c r="M14" s="20"/>
      <c r="N14" s="20"/>
      <c r="O14" s="20"/>
    </row>
    <row r="15" spans="1:15" ht="23.25" customHeight="1">
      <c r="A15" s="143" t="s">
        <v>8</v>
      </c>
      <c r="B15" s="41">
        <v>5</v>
      </c>
      <c r="C15" s="41">
        <v>230</v>
      </c>
      <c r="D15" s="41">
        <v>293</v>
      </c>
      <c r="E15" s="41">
        <v>523</v>
      </c>
      <c r="F15" s="358">
        <v>5</v>
      </c>
      <c r="G15" s="41">
        <v>247</v>
      </c>
      <c r="H15" s="41">
        <v>332</v>
      </c>
      <c r="I15" s="136">
        <v>579</v>
      </c>
      <c r="J15" s="445"/>
      <c r="K15" s="20"/>
      <c r="L15" s="20"/>
      <c r="M15" s="20"/>
      <c r="N15" s="20"/>
      <c r="O15" s="20"/>
    </row>
    <row r="16" spans="1:15" ht="23.25" customHeight="1">
      <c r="A16" s="143" t="s">
        <v>9</v>
      </c>
      <c r="B16" s="41">
        <v>5</v>
      </c>
      <c r="C16" s="41">
        <v>65</v>
      </c>
      <c r="D16" s="41">
        <v>117</v>
      </c>
      <c r="E16" s="41">
        <v>182</v>
      </c>
      <c r="F16" s="358">
        <v>5</v>
      </c>
      <c r="G16" s="41">
        <v>63</v>
      </c>
      <c r="H16" s="41">
        <v>116</v>
      </c>
      <c r="I16" s="136">
        <v>179</v>
      </c>
      <c r="J16" s="445"/>
      <c r="K16" s="20"/>
      <c r="L16" s="20"/>
      <c r="M16" s="20"/>
      <c r="N16" s="20"/>
      <c r="O16" s="20"/>
    </row>
    <row r="17" spans="1:15" ht="23.25" customHeight="1">
      <c r="A17" s="143" t="s">
        <v>10</v>
      </c>
      <c r="B17" s="41">
        <v>14</v>
      </c>
      <c r="C17" s="41">
        <v>416</v>
      </c>
      <c r="D17" s="41">
        <v>605</v>
      </c>
      <c r="E17" s="41">
        <v>1021</v>
      </c>
      <c r="F17" s="358">
        <v>13</v>
      </c>
      <c r="G17" s="41">
        <v>412</v>
      </c>
      <c r="H17" s="41">
        <v>610</v>
      </c>
      <c r="I17" s="136">
        <v>1022</v>
      </c>
      <c r="J17" s="445"/>
      <c r="K17" s="20"/>
      <c r="L17" s="20"/>
      <c r="M17" s="20"/>
      <c r="N17" s="20"/>
      <c r="O17" s="20"/>
    </row>
    <row r="18" spans="1:15" ht="23.25" customHeight="1">
      <c r="A18" s="143" t="s">
        <v>11</v>
      </c>
      <c r="B18" s="41">
        <v>2</v>
      </c>
      <c r="C18" s="41">
        <v>19</v>
      </c>
      <c r="D18" s="41">
        <v>220</v>
      </c>
      <c r="E18" s="41">
        <v>239</v>
      </c>
      <c r="F18" s="358">
        <v>2</v>
      </c>
      <c r="G18" s="41">
        <v>15</v>
      </c>
      <c r="H18" s="41">
        <v>208</v>
      </c>
      <c r="I18" s="136">
        <v>223</v>
      </c>
      <c r="J18" s="445"/>
      <c r="K18" s="20"/>
      <c r="L18" s="20"/>
      <c r="M18" s="20"/>
      <c r="N18" s="20"/>
      <c r="O18" s="20"/>
    </row>
    <row r="19" spans="1:15" ht="23.25" customHeight="1">
      <c r="A19" s="143" t="s">
        <v>159</v>
      </c>
      <c r="B19" s="41">
        <v>79</v>
      </c>
      <c r="C19" s="41">
        <v>2288</v>
      </c>
      <c r="D19" s="41">
        <v>2071</v>
      </c>
      <c r="E19" s="41">
        <v>4359</v>
      </c>
      <c r="F19" s="358">
        <v>74</v>
      </c>
      <c r="G19" s="41">
        <v>2257</v>
      </c>
      <c r="H19" s="41">
        <v>2190</v>
      </c>
      <c r="I19" s="136">
        <v>4447</v>
      </c>
      <c r="J19" s="445"/>
      <c r="K19" s="20"/>
      <c r="L19" s="20"/>
      <c r="M19" s="20"/>
      <c r="N19" s="20"/>
      <c r="O19" s="20"/>
    </row>
    <row r="20" spans="1:15" ht="4.5" customHeight="1">
      <c r="A20" s="145"/>
      <c r="B20" s="77"/>
      <c r="C20" s="77"/>
      <c r="D20" s="77"/>
      <c r="E20" s="77"/>
      <c r="F20" s="360"/>
      <c r="G20" s="77"/>
      <c r="H20" s="77"/>
      <c r="I20" s="136"/>
      <c r="J20" s="445"/>
      <c r="K20" s="20"/>
      <c r="L20" s="20"/>
      <c r="M20" s="20"/>
      <c r="N20" s="20"/>
      <c r="O20" s="20"/>
    </row>
    <row r="21" spans="1:15" ht="32.25" customHeight="1">
      <c r="A21" s="140" t="s">
        <v>12</v>
      </c>
      <c r="B21" s="141">
        <v>275</v>
      </c>
      <c r="C21" s="141">
        <v>25874</v>
      </c>
      <c r="D21" s="141">
        <v>25264</v>
      </c>
      <c r="E21" s="361">
        <v>51138</v>
      </c>
      <c r="F21" s="361">
        <v>258</v>
      </c>
      <c r="G21" s="141">
        <v>25890</v>
      </c>
      <c r="H21" s="141">
        <v>22809</v>
      </c>
      <c r="I21" s="141">
        <v>48699</v>
      </c>
      <c r="J21" s="445"/>
      <c r="K21" s="20"/>
      <c r="L21" s="20"/>
      <c r="M21" s="20"/>
      <c r="N21" s="20"/>
      <c r="O21" s="20"/>
    </row>
    <row r="22" spans="1:15" ht="11.25" customHeight="1">
      <c r="A22" s="20"/>
      <c r="B22" s="20"/>
      <c r="C22" s="20"/>
      <c r="D22" s="20"/>
      <c r="E22" s="20"/>
      <c r="F22" s="20"/>
      <c r="G22" s="20"/>
      <c r="H22" s="20"/>
      <c r="I22" s="20"/>
      <c r="J22" s="445"/>
      <c r="K22" s="20"/>
      <c r="L22" s="20"/>
      <c r="M22" s="20"/>
      <c r="N22" s="20"/>
      <c r="O22" s="20"/>
    </row>
    <row r="23" spans="1:10" ht="13.5">
      <c r="A23" s="40"/>
      <c r="C23" s="17"/>
      <c r="D23" s="17"/>
      <c r="E23" s="17"/>
      <c r="J23" s="445"/>
    </row>
    <row r="25" ht="12.75">
      <c r="C25" s="17"/>
    </row>
    <row r="26" spans="6:8" ht="12.75">
      <c r="F26" s="16"/>
      <c r="H26" s="17"/>
    </row>
  </sheetData>
  <sheetProtection/>
  <mergeCells count="6">
    <mergeCell ref="C4:E4"/>
    <mergeCell ref="G4:I4"/>
    <mergeCell ref="A3:A5"/>
    <mergeCell ref="B4:B5"/>
    <mergeCell ref="F4:F5"/>
    <mergeCell ref="J1:J23"/>
  </mergeCells>
  <printOptions horizontalCentered="1" verticalCentered="1"/>
  <pageMargins left="0.65" right="0.25" top="0.748031496062992" bottom="0.551181102362205" header="0.511811023622047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140625" style="8" customWidth="1"/>
    <col min="2" max="4" width="15.7109375" style="8" customWidth="1"/>
    <col min="5" max="6" width="18.28125" style="8" customWidth="1"/>
    <col min="7" max="7" width="7.7109375" style="14" customWidth="1"/>
    <col min="8" max="11" width="9.140625" style="8" customWidth="1"/>
    <col min="12" max="12" width="8.7109375" style="8" customWidth="1"/>
    <col min="13" max="16384" width="9.140625" style="8" customWidth="1"/>
  </cols>
  <sheetData>
    <row r="1" spans="1:7" ht="20.25" customHeight="1">
      <c r="A1" s="9" t="str">
        <f>"Table 4 - Net change in employment by product group, EOE Sector, "&amp;TEXT(B4,"MMMM YYYY")&amp;" - "&amp;TEXT(D4,"MMMM YYYY")</f>
        <v>Table 4 - Net change in employment by product group, EOE Sector, March 2018 - March 2019</v>
      </c>
      <c r="G1" s="440">
        <v>7</v>
      </c>
    </row>
    <row r="2" spans="1:7" ht="9.75" customHeight="1">
      <c r="A2" s="9"/>
      <c r="G2" s="447"/>
    </row>
    <row r="3" spans="1:7" ht="25.5" customHeight="1">
      <c r="A3" s="446" t="s">
        <v>1</v>
      </c>
      <c r="B3" s="148" t="s">
        <v>20</v>
      </c>
      <c r="C3" s="148"/>
      <c r="D3" s="149"/>
      <c r="E3" s="148" t="s">
        <v>0</v>
      </c>
      <c r="F3" s="148"/>
      <c r="G3" s="447"/>
    </row>
    <row r="4" spans="1:13" ht="31.5" customHeight="1">
      <c r="A4" s="446"/>
      <c r="B4" s="199">
        <f>EDATE(D4,-12)</f>
        <v>43160</v>
      </c>
      <c r="C4" s="199">
        <f>EDATE(D4,-3)</f>
        <v>43435</v>
      </c>
      <c r="D4" s="199">
        <f>'TAB 2 '!K4</f>
        <v>43525</v>
      </c>
      <c r="E4" s="199" t="str">
        <f>TEXT(C4,"MMM. YY")&amp;" to "&amp;TEXT(D4,"MMM. YY")</f>
        <v>Dec. 18 to Mar. 19</v>
      </c>
      <c r="F4" s="199" t="str">
        <f>TEXT(B4,"MMM. YY")&amp;" to "&amp;TEXT(D4,"MMM. YY")</f>
        <v>Mar. 18 to Mar. 19</v>
      </c>
      <c r="G4" s="447"/>
      <c r="H4" s="19"/>
      <c r="I4" s="19"/>
      <c r="J4" s="19"/>
      <c r="K4" s="19"/>
      <c r="L4" s="19"/>
      <c r="M4" s="19"/>
    </row>
    <row r="5" spans="1:13" ht="31.5" customHeight="1">
      <c r="A5" s="152" t="s">
        <v>2</v>
      </c>
      <c r="B5" s="155">
        <v>5416</v>
      </c>
      <c r="C5" s="155">
        <v>5283</v>
      </c>
      <c r="D5" s="155">
        <v>5396</v>
      </c>
      <c r="E5" s="155">
        <v>113</v>
      </c>
      <c r="F5" s="147">
        <v>-20</v>
      </c>
      <c r="G5" s="447"/>
      <c r="H5" s="19"/>
      <c r="I5" s="19"/>
      <c r="J5" s="19"/>
      <c r="K5" s="19"/>
      <c r="L5" s="19"/>
      <c r="M5" s="19"/>
    </row>
    <row r="6" spans="1:13" ht="24" customHeight="1">
      <c r="A6" s="153" t="s">
        <v>3</v>
      </c>
      <c r="B6" s="81">
        <v>74</v>
      </c>
      <c r="C6" s="81">
        <v>70</v>
      </c>
      <c r="D6" s="81">
        <v>71</v>
      </c>
      <c r="E6" s="81">
        <v>1</v>
      </c>
      <c r="F6" s="147">
        <v>-3</v>
      </c>
      <c r="G6" s="447"/>
      <c r="H6" s="83"/>
      <c r="I6" s="76"/>
      <c r="J6" s="19"/>
      <c r="K6" s="19"/>
      <c r="L6" s="19"/>
      <c r="M6" s="19"/>
    </row>
    <row r="7" spans="1:13" ht="24" customHeight="1">
      <c r="A7" s="153" t="s">
        <v>4</v>
      </c>
      <c r="B7" s="81">
        <v>3464</v>
      </c>
      <c r="C7" s="428">
        <v>3670</v>
      </c>
      <c r="D7" s="428">
        <v>3605</v>
      </c>
      <c r="E7" s="81">
        <v>-65</v>
      </c>
      <c r="F7" s="147">
        <v>141</v>
      </c>
      <c r="G7" s="447"/>
      <c r="H7" s="19"/>
      <c r="I7" s="19"/>
      <c r="J7" s="19"/>
      <c r="K7" s="19"/>
      <c r="L7" s="19"/>
      <c r="M7" s="19"/>
    </row>
    <row r="8" spans="1:13" ht="24" customHeight="1">
      <c r="A8" s="153" t="s">
        <v>31</v>
      </c>
      <c r="B8" s="81">
        <v>34196</v>
      </c>
      <c r="C8" s="428">
        <v>32832</v>
      </c>
      <c r="D8" s="428">
        <v>31547</v>
      </c>
      <c r="E8" s="428">
        <v>-1285</v>
      </c>
      <c r="F8" s="147">
        <v>-2649</v>
      </c>
      <c r="G8" s="447"/>
      <c r="H8" s="19"/>
      <c r="I8" s="19"/>
      <c r="J8" s="83"/>
      <c r="K8" s="19"/>
      <c r="L8" s="19"/>
      <c r="M8" s="19"/>
    </row>
    <row r="9" spans="1:13" ht="24" customHeight="1">
      <c r="A9" s="144" t="s">
        <v>157</v>
      </c>
      <c r="B9" s="82">
        <v>1746</v>
      </c>
      <c r="C9" s="82">
        <v>1854</v>
      </c>
      <c r="D9" s="82">
        <v>1410</v>
      </c>
      <c r="E9" s="428">
        <v>-444</v>
      </c>
      <c r="F9" s="147">
        <v>-336</v>
      </c>
      <c r="G9" s="447"/>
      <c r="H9" s="19"/>
      <c r="I9" s="19"/>
      <c r="J9" s="83"/>
      <c r="K9" s="19"/>
      <c r="L9" s="19"/>
      <c r="M9" s="19"/>
    </row>
    <row r="10" spans="1:13" ht="24" customHeight="1">
      <c r="A10" s="144" t="s">
        <v>158</v>
      </c>
      <c r="B10" s="82">
        <v>32450</v>
      </c>
      <c r="C10" s="82">
        <v>30978</v>
      </c>
      <c r="D10" s="82">
        <v>30137</v>
      </c>
      <c r="E10" s="428">
        <v>-841</v>
      </c>
      <c r="F10" s="147">
        <v>-2313</v>
      </c>
      <c r="G10" s="447"/>
      <c r="H10" s="19"/>
      <c r="I10" s="19"/>
      <c r="J10" s="83"/>
      <c r="K10" s="19"/>
      <c r="L10" s="19"/>
      <c r="M10" s="19"/>
    </row>
    <row r="11" spans="1:13" ht="24" customHeight="1">
      <c r="A11" s="153" t="s">
        <v>5</v>
      </c>
      <c r="B11" s="81">
        <v>700</v>
      </c>
      <c r="C11" s="81">
        <v>662</v>
      </c>
      <c r="D11" s="81">
        <v>655</v>
      </c>
      <c r="E11" s="81">
        <v>-7</v>
      </c>
      <c r="F11" s="147">
        <v>-45</v>
      </c>
      <c r="G11" s="447"/>
      <c r="H11" s="19"/>
      <c r="I11" s="19"/>
      <c r="J11" s="19"/>
      <c r="K11" s="19"/>
      <c r="L11" s="19"/>
      <c r="M11" s="19"/>
    </row>
    <row r="12" spans="1:13" ht="24" customHeight="1">
      <c r="A12" s="153" t="s">
        <v>6</v>
      </c>
      <c r="B12" s="81">
        <v>565</v>
      </c>
      <c r="C12" s="81">
        <v>573</v>
      </c>
      <c r="D12" s="81">
        <v>574</v>
      </c>
      <c r="E12" s="81">
        <v>1</v>
      </c>
      <c r="F12" s="147">
        <v>9</v>
      </c>
      <c r="G12" s="447"/>
      <c r="H12" s="19"/>
      <c r="I12" s="19"/>
      <c r="J12" s="19"/>
      <c r="K12" s="19"/>
      <c r="L12" s="19"/>
      <c r="M12" s="19"/>
    </row>
    <row r="13" spans="1:13" ht="24" customHeight="1">
      <c r="A13" s="153" t="s">
        <v>7</v>
      </c>
      <c r="B13" s="81">
        <v>399</v>
      </c>
      <c r="C13" s="81">
        <v>401</v>
      </c>
      <c r="D13" s="81">
        <v>401</v>
      </c>
      <c r="E13" s="81">
        <v>0</v>
      </c>
      <c r="F13" s="147">
        <v>2</v>
      </c>
      <c r="G13" s="447"/>
      <c r="H13" s="19"/>
      <c r="I13" s="19"/>
      <c r="J13" s="19"/>
      <c r="K13" s="19"/>
      <c r="L13" s="19"/>
      <c r="M13" s="19"/>
    </row>
    <row r="14" spans="1:13" ht="24" customHeight="1">
      <c r="A14" s="153" t="s">
        <v>8</v>
      </c>
      <c r="B14" s="81">
        <v>523</v>
      </c>
      <c r="C14" s="81">
        <v>560</v>
      </c>
      <c r="D14" s="81">
        <v>579</v>
      </c>
      <c r="E14" s="81">
        <v>19</v>
      </c>
      <c r="F14" s="147">
        <v>56</v>
      </c>
      <c r="G14" s="447"/>
      <c r="H14" s="19"/>
      <c r="I14" s="19"/>
      <c r="J14" s="19"/>
      <c r="K14" s="19"/>
      <c r="L14" s="19"/>
      <c r="M14" s="19"/>
    </row>
    <row r="15" spans="1:13" ht="24" customHeight="1">
      <c r="A15" s="153" t="s">
        <v>9</v>
      </c>
      <c r="B15" s="81">
        <v>182</v>
      </c>
      <c r="C15" s="81">
        <v>179</v>
      </c>
      <c r="D15" s="81">
        <v>179</v>
      </c>
      <c r="E15" s="81">
        <v>0</v>
      </c>
      <c r="F15" s="147">
        <v>-3</v>
      </c>
      <c r="G15" s="447"/>
      <c r="H15" s="19"/>
      <c r="I15" s="19"/>
      <c r="J15" s="19"/>
      <c r="K15" s="19"/>
      <c r="L15" s="19"/>
      <c r="M15" s="19"/>
    </row>
    <row r="16" spans="1:13" ht="24" customHeight="1">
      <c r="A16" s="153" t="s">
        <v>10</v>
      </c>
      <c r="B16" s="81">
        <v>1021</v>
      </c>
      <c r="C16" s="81">
        <v>997</v>
      </c>
      <c r="D16" s="81">
        <v>1022</v>
      </c>
      <c r="E16" s="81">
        <v>25</v>
      </c>
      <c r="F16" s="147">
        <v>1</v>
      </c>
      <c r="G16" s="447"/>
      <c r="H16" s="19"/>
      <c r="I16" s="19"/>
      <c r="J16" s="19"/>
      <c r="K16" s="19"/>
      <c r="L16" s="19"/>
      <c r="M16" s="19"/>
    </row>
    <row r="17" spans="1:13" ht="24" customHeight="1">
      <c r="A17" s="153" t="s">
        <v>11</v>
      </c>
      <c r="B17" s="81">
        <v>239</v>
      </c>
      <c r="C17" s="81">
        <v>222</v>
      </c>
      <c r="D17" s="81">
        <v>223</v>
      </c>
      <c r="E17" s="81">
        <v>1</v>
      </c>
      <c r="F17" s="147">
        <v>-16</v>
      </c>
      <c r="G17" s="447"/>
      <c r="H17" s="19"/>
      <c r="I17" s="19"/>
      <c r="J17" s="19"/>
      <c r="K17" s="19"/>
      <c r="L17" s="19"/>
      <c r="M17" s="19"/>
    </row>
    <row r="18" spans="1:13" ht="24" customHeight="1">
      <c r="A18" s="153" t="s">
        <v>159</v>
      </c>
      <c r="B18" s="81">
        <v>4359</v>
      </c>
      <c r="C18" s="81">
        <v>4417</v>
      </c>
      <c r="D18" s="81">
        <v>4447</v>
      </c>
      <c r="E18" s="81">
        <v>30</v>
      </c>
      <c r="F18" s="147">
        <v>88</v>
      </c>
      <c r="G18" s="447"/>
      <c r="H18" s="19"/>
      <c r="I18" s="19"/>
      <c r="J18" s="19"/>
      <c r="K18" s="19"/>
      <c r="L18" s="19"/>
      <c r="M18" s="19"/>
    </row>
    <row r="19" spans="1:13" ht="6.75" customHeight="1">
      <c r="A19" s="154"/>
      <c r="B19" s="156"/>
      <c r="C19" s="156"/>
      <c r="D19" s="156"/>
      <c r="E19" s="156"/>
      <c r="F19" s="147"/>
      <c r="G19" s="447"/>
      <c r="H19" s="19"/>
      <c r="I19" s="19"/>
      <c r="J19" s="19"/>
      <c r="K19" s="19"/>
      <c r="L19" s="19"/>
      <c r="M19" s="19"/>
    </row>
    <row r="20" spans="1:13" ht="29.25" customHeight="1">
      <c r="A20" s="150" t="s">
        <v>12</v>
      </c>
      <c r="B20" s="365">
        <v>51138</v>
      </c>
      <c r="C20" s="151">
        <v>49866</v>
      </c>
      <c r="D20" s="151">
        <v>48699</v>
      </c>
      <c r="E20" s="151">
        <v>-1167</v>
      </c>
      <c r="F20" s="151">
        <v>-2439</v>
      </c>
      <c r="G20" s="447"/>
      <c r="H20" s="19"/>
      <c r="I20" s="83"/>
      <c r="J20" s="19"/>
      <c r="K20" s="19"/>
      <c r="L20" s="19"/>
      <c r="M20" s="19"/>
    </row>
    <row r="21" spans="1:13" ht="11.25" customHeight="1">
      <c r="A21" s="45"/>
      <c r="B21" s="46"/>
      <c r="C21" s="46"/>
      <c r="D21" s="46"/>
      <c r="E21" s="46"/>
      <c r="F21" s="46"/>
      <c r="G21" s="447"/>
      <c r="H21" s="19"/>
      <c r="I21" s="19"/>
      <c r="J21" s="19"/>
      <c r="K21" s="19"/>
      <c r="L21" s="19"/>
      <c r="M21" s="19"/>
    </row>
    <row r="22" spans="1:7" s="4" customFormat="1" ht="13.5">
      <c r="A22" s="40"/>
      <c r="B22" s="43"/>
      <c r="C22" s="44"/>
      <c r="D22" s="44"/>
      <c r="E22" s="44"/>
      <c r="F22" s="43"/>
      <c r="G22" s="447"/>
    </row>
    <row r="23" spans="1:23" ht="12.75">
      <c r="A23" s="28"/>
      <c r="B23" s="28"/>
      <c r="C23" s="28"/>
      <c r="D23" s="28"/>
      <c r="E23" s="28"/>
      <c r="F23" s="28"/>
      <c r="G23" s="44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6" ht="12.75">
      <c r="B26" s="15"/>
    </row>
    <row r="29" ht="12.75">
      <c r="D29" s="193"/>
    </row>
    <row r="32" ht="12.75">
      <c r="B32" s="15"/>
    </row>
  </sheetData>
  <sheetProtection/>
  <mergeCells count="2">
    <mergeCell ref="A3:A4"/>
    <mergeCell ref="G1:G23"/>
  </mergeCells>
  <printOptions verticalCentered="1"/>
  <pageMargins left="0.65" right="0.25" top="0.78740157480315" bottom="0.590551181102362" header="0.551181102362205" footer="0.314960629921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6.28125" style="2" customWidth="1"/>
    <col min="2" max="7" width="12.7109375" style="2" customWidth="1"/>
    <col min="8" max="8" width="7.7109375" style="14" customWidth="1"/>
    <col min="9" max="11" width="9.140625" style="2" customWidth="1"/>
    <col min="12" max="12" width="8.7109375" style="2" customWidth="1"/>
    <col min="13" max="16384" width="9.140625" style="2" customWidth="1"/>
  </cols>
  <sheetData>
    <row r="1" spans="1:8" ht="15.75">
      <c r="A1" s="1" t="str">
        <f>"Table 5 - Expatriate employment by product group and sex, EOE Sector, "&amp;TEXT(B4,"MMMM YYYY")&amp;" - "&amp;TEXT(E4,"MMMM YYYY")</f>
        <v>Table 5 - Expatriate employment by product group and sex, EOE Sector, March 2018 - March 2019</v>
      </c>
      <c r="H1" s="440">
        <v>8</v>
      </c>
    </row>
    <row r="2" ht="10.5" customHeight="1">
      <c r="H2" s="447"/>
    </row>
    <row r="3" spans="1:8" ht="24.75" customHeight="1">
      <c r="A3" s="450" t="s">
        <v>1</v>
      </c>
      <c r="B3" s="449" t="s">
        <v>20</v>
      </c>
      <c r="C3" s="449"/>
      <c r="D3" s="449"/>
      <c r="E3" s="449"/>
      <c r="F3" s="449"/>
      <c r="G3" s="449"/>
      <c r="H3" s="447"/>
    </row>
    <row r="4" spans="1:9" ht="24.75" customHeight="1">
      <c r="A4" s="450"/>
      <c r="B4" s="448">
        <f>EDATE(E4,-12)</f>
        <v>43160</v>
      </c>
      <c r="C4" s="449"/>
      <c r="D4" s="449"/>
      <c r="E4" s="448">
        <f>'TAB 2 '!K4</f>
        <v>43525</v>
      </c>
      <c r="F4" s="449"/>
      <c r="G4" s="449"/>
      <c r="H4" s="447"/>
      <c r="I4" s="5"/>
    </row>
    <row r="5" spans="1:9" ht="24.75" customHeight="1">
      <c r="A5" s="450"/>
      <c r="B5" s="158" t="s">
        <v>22</v>
      </c>
      <c r="C5" s="158" t="s">
        <v>23</v>
      </c>
      <c r="D5" s="135" t="s">
        <v>156</v>
      </c>
      <c r="E5" s="158" t="s">
        <v>22</v>
      </c>
      <c r="F5" s="158" t="s">
        <v>23</v>
      </c>
      <c r="G5" s="135" t="s">
        <v>156</v>
      </c>
      <c r="H5" s="447"/>
      <c r="I5" s="5"/>
    </row>
    <row r="6" spans="1:9" ht="23.25" customHeight="1">
      <c r="A6" s="160" t="s">
        <v>2</v>
      </c>
      <c r="B6" s="163">
        <v>638</v>
      </c>
      <c r="C6" s="163">
        <v>1270</v>
      </c>
      <c r="D6" s="163">
        <v>1908</v>
      </c>
      <c r="E6" s="163">
        <v>591</v>
      </c>
      <c r="F6" s="163">
        <v>1412</v>
      </c>
      <c r="G6" s="52">
        <v>2003</v>
      </c>
      <c r="H6" s="447"/>
      <c r="I6" s="5"/>
    </row>
    <row r="7" spans="1:9" ht="23.25" customHeight="1">
      <c r="A7" s="161" t="s">
        <v>3</v>
      </c>
      <c r="B7" s="164">
        <v>0</v>
      </c>
      <c r="C7" s="164">
        <v>0</v>
      </c>
      <c r="D7" s="164">
        <v>0</v>
      </c>
      <c r="E7" s="164">
        <v>0</v>
      </c>
      <c r="F7" s="72">
        <v>0</v>
      </c>
      <c r="G7" s="157">
        <v>0</v>
      </c>
      <c r="H7" s="447"/>
      <c r="I7" s="5"/>
    </row>
    <row r="8" spans="1:9" ht="23.25" customHeight="1">
      <c r="A8" s="161" t="s">
        <v>4</v>
      </c>
      <c r="B8" s="48">
        <v>2108</v>
      </c>
      <c r="C8" s="48">
        <v>5</v>
      </c>
      <c r="D8" s="48">
        <v>2113</v>
      </c>
      <c r="E8" s="48">
        <v>2197</v>
      </c>
      <c r="F8" s="48">
        <v>26</v>
      </c>
      <c r="G8" s="52">
        <v>2223</v>
      </c>
      <c r="H8" s="447"/>
      <c r="I8" s="5"/>
    </row>
    <row r="9" spans="1:9" ht="23.25" customHeight="1">
      <c r="A9" s="161" t="s">
        <v>31</v>
      </c>
      <c r="B9" s="48">
        <v>11989</v>
      </c>
      <c r="C9" s="48">
        <v>6088</v>
      </c>
      <c r="D9" s="48">
        <v>18077</v>
      </c>
      <c r="E9" s="48">
        <v>12376</v>
      </c>
      <c r="F9" s="48">
        <v>4626</v>
      </c>
      <c r="G9" s="52">
        <v>17002</v>
      </c>
      <c r="H9" s="447"/>
      <c r="I9" s="5"/>
    </row>
    <row r="10" spans="1:9" ht="23.25" customHeight="1">
      <c r="A10" s="144" t="s">
        <v>157</v>
      </c>
      <c r="B10" s="49">
        <v>711</v>
      </c>
      <c r="C10" s="49">
        <v>56</v>
      </c>
      <c r="D10" s="49">
        <v>767</v>
      </c>
      <c r="E10" s="49">
        <v>577</v>
      </c>
      <c r="F10" s="49">
        <v>72</v>
      </c>
      <c r="G10" s="53">
        <v>649</v>
      </c>
      <c r="H10" s="447"/>
      <c r="I10" s="5"/>
    </row>
    <row r="11" spans="1:9" ht="23.25" customHeight="1">
      <c r="A11" s="144" t="s">
        <v>158</v>
      </c>
      <c r="B11" s="49">
        <v>11278</v>
      </c>
      <c r="C11" s="50">
        <v>6032</v>
      </c>
      <c r="D11" s="49">
        <v>17310</v>
      </c>
      <c r="E11" s="49">
        <v>11799</v>
      </c>
      <c r="F11" s="50">
        <v>4554</v>
      </c>
      <c r="G11" s="53">
        <v>16353</v>
      </c>
      <c r="H11" s="447"/>
      <c r="I11" s="5"/>
    </row>
    <row r="12" spans="1:9" ht="23.25" customHeight="1">
      <c r="A12" s="161" t="s">
        <v>5</v>
      </c>
      <c r="B12" s="48">
        <v>33</v>
      </c>
      <c r="C12" s="48">
        <v>2</v>
      </c>
      <c r="D12" s="48">
        <v>35</v>
      </c>
      <c r="E12" s="48">
        <v>36</v>
      </c>
      <c r="F12" s="48">
        <v>2</v>
      </c>
      <c r="G12" s="52">
        <v>38</v>
      </c>
      <c r="H12" s="447"/>
      <c r="I12" s="5"/>
    </row>
    <row r="13" spans="1:9" ht="23.25" customHeight="1">
      <c r="A13" s="161" t="s">
        <v>6</v>
      </c>
      <c r="B13" s="48">
        <v>1</v>
      </c>
      <c r="C13" s="200">
        <v>1</v>
      </c>
      <c r="D13" s="48">
        <v>2</v>
      </c>
      <c r="E13" s="48">
        <v>1</v>
      </c>
      <c r="F13" s="48">
        <v>1</v>
      </c>
      <c r="G13" s="52">
        <v>2</v>
      </c>
      <c r="H13" s="447"/>
      <c r="I13" s="5"/>
    </row>
    <row r="14" spans="1:9" ht="23.25" customHeight="1">
      <c r="A14" s="161" t="s">
        <v>7</v>
      </c>
      <c r="B14" s="48">
        <v>78</v>
      </c>
      <c r="C14" s="164">
        <v>0</v>
      </c>
      <c r="D14" s="48">
        <v>78</v>
      </c>
      <c r="E14" s="48">
        <v>91</v>
      </c>
      <c r="F14" s="164">
        <v>0</v>
      </c>
      <c r="G14" s="52">
        <v>91</v>
      </c>
      <c r="H14" s="447"/>
      <c r="I14" s="5"/>
    </row>
    <row r="15" spans="1:9" ht="23.25" customHeight="1">
      <c r="A15" s="161" t="s">
        <v>8</v>
      </c>
      <c r="B15" s="48">
        <v>52</v>
      </c>
      <c r="C15" s="200">
        <v>1</v>
      </c>
      <c r="D15" s="48">
        <v>53</v>
      </c>
      <c r="E15" s="48">
        <v>63</v>
      </c>
      <c r="F15" s="48">
        <v>2</v>
      </c>
      <c r="G15" s="52">
        <v>65</v>
      </c>
      <c r="H15" s="447"/>
      <c r="I15" s="5"/>
    </row>
    <row r="16" spans="1:9" ht="23.25" customHeight="1">
      <c r="A16" s="161" t="s">
        <v>9</v>
      </c>
      <c r="B16" s="48">
        <v>15</v>
      </c>
      <c r="C16" s="48">
        <v>1</v>
      </c>
      <c r="D16" s="48">
        <v>16</v>
      </c>
      <c r="E16" s="48">
        <v>15</v>
      </c>
      <c r="F16" s="48">
        <v>1</v>
      </c>
      <c r="G16" s="52">
        <v>16</v>
      </c>
      <c r="H16" s="447"/>
      <c r="I16" s="5"/>
    </row>
    <row r="17" spans="1:9" ht="23.25" customHeight="1">
      <c r="A17" s="161" t="s">
        <v>27</v>
      </c>
      <c r="B17" s="48">
        <v>67</v>
      </c>
      <c r="C17" s="48">
        <v>4</v>
      </c>
      <c r="D17" s="48">
        <v>71</v>
      </c>
      <c r="E17" s="48">
        <v>62</v>
      </c>
      <c r="F17" s="48">
        <v>4</v>
      </c>
      <c r="G17" s="52">
        <v>66</v>
      </c>
      <c r="H17" s="447"/>
      <c r="I17" s="5"/>
    </row>
    <row r="18" spans="1:9" ht="23.25" customHeight="1">
      <c r="A18" s="161" t="s">
        <v>28</v>
      </c>
      <c r="B18" s="164">
        <v>0</v>
      </c>
      <c r="C18" s="164">
        <v>0</v>
      </c>
      <c r="D18" s="164">
        <v>0</v>
      </c>
      <c r="E18" s="72">
        <v>0</v>
      </c>
      <c r="F18" s="72">
        <v>0</v>
      </c>
      <c r="G18" s="157">
        <v>0</v>
      </c>
      <c r="H18" s="447"/>
      <c r="I18" s="5"/>
    </row>
    <row r="19" spans="1:9" ht="23.25" customHeight="1">
      <c r="A19" s="161" t="s">
        <v>29</v>
      </c>
      <c r="B19" s="48">
        <v>358</v>
      </c>
      <c r="C19" s="48">
        <v>33</v>
      </c>
      <c r="D19" s="48">
        <v>391</v>
      </c>
      <c r="E19" s="48">
        <v>441</v>
      </c>
      <c r="F19" s="48">
        <v>41</v>
      </c>
      <c r="G19" s="52">
        <v>482</v>
      </c>
      <c r="H19" s="447"/>
      <c r="I19" s="6"/>
    </row>
    <row r="20" spans="1:9" ht="4.5" customHeight="1">
      <c r="A20" s="162"/>
      <c r="B20" s="51"/>
      <c r="C20" s="51"/>
      <c r="D20" s="51"/>
      <c r="E20" s="51"/>
      <c r="F20" s="51"/>
      <c r="G20" s="52"/>
      <c r="H20" s="447"/>
      <c r="I20" s="5"/>
    </row>
    <row r="21" spans="1:11" ht="43.5" customHeight="1">
      <c r="A21" s="150" t="s">
        <v>12</v>
      </c>
      <c r="B21" s="159">
        <v>15339</v>
      </c>
      <c r="C21" s="159">
        <v>7405</v>
      </c>
      <c r="D21" s="366">
        <v>22744</v>
      </c>
      <c r="E21" s="159">
        <v>15873</v>
      </c>
      <c r="F21" s="159">
        <v>6115</v>
      </c>
      <c r="G21" s="159">
        <v>21988</v>
      </c>
      <c r="H21" s="447"/>
      <c r="I21" s="433"/>
      <c r="J21" s="433"/>
      <c r="K21" s="433"/>
    </row>
    <row r="22" spans="1:9" ht="11.25" customHeight="1">
      <c r="A22" s="5"/>
      <c r="B22" s="18"/>
      <c r="C22" s="5"/>
      <c r="D22" s="5"/>
      <c r="E22" s="5"/>
      <c r="F22" s="5"/>
      <c r="G22" s="5"/>
      <c r="H22" s="447"/>
      <c r="I22" s="5"/>
    </row>
    <row r="23" spans="1:8" ht="13.5">
      <c r="A23" s="47"/>
      <c r="B23" s="7"/>
      <c r="H23" s="447"/>
    </row>
    <row r="24" ht="12.75">
      <c r="B24" s="7"/>
    </row>
  </sheetData>
  <sheetProtection/>
  <mergeCells count="5">
    <mergeCell ref="B4:D4"/>
    <mergeCell ref="E4:G4"/>
    <mergeCell ref="B3:G3"/>
    <mergeCell ref="A3:A5"/>
    <mergeCell ref="H1:H23"/>
  </mergeCells>
  <printOptions horizontalCentered="1" verticalCentered="1"/>
  <pageMargins left="0.65" right="0.25" top="0.78740157480315" bottom="0.511811023622047" header="0.511811023622047" footer="0.31496062992126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>
      <selection activeCell="A1" sqref="A1"/>
    </sheetView>
  </sheetViews>
  <sheetFormatPr defaultColWidth="8.8515625" defaultRowHeight="12.75"/>
  <cols>
    <col min="1" max="1" width="23.7109375" style="217" customWidth="1"/>
    <col min="2" max="8" width="15.7109375" style="216" customWidth="1"/>
    <col min="9" max="9" width="7.7109375" style="14" customWidth="1"/>
    <col min="10" max="10" width="12.7109375" style="217" bestFit="1" customWidth="1"/>
    <col min="11" max="11" width="10.8515625" style="217" bestFit="1" customWidth="1"/>
    <col min="12" max="16384" width="8.8515625" style="217" customWidth="1"/>
  </cols>
  <sheetData>
    <row r="1" spans="1:9" ht="22.5" customHeight="1">
      <c r="A1" s="214" t="s">
        <v>195</v>
      </c>
      <c r="B1" s="215"/>
      <c r="C1" s="215"/>
      <c r="I1" s="440">
        <v>9</v>
      </c>
    </row>
    <row r="2" spans="1:9" s="220" customFormat="1" ht="18.75" customHeight="1">
      <c r="A2" s="218"/>
      <c r="B2" s="215"/>
      <c r="C2" s="215"/>
      <c r="D2" s="216"/>
      <c r="E2" s="216"/>
      <c r="F2" s="216"/>
      <c r="H2" s="219" t="s">
        <v>172</v>
      </c>
      <c r="I2" s="447"/>
    </row>
    <row r="3" spans="1:9" ht="9" customHeight="1">
      <c r="A3" s="221"/>
      <c r="B3" s="215"/>
      <c r="C3" s="215"/>
      <c r="I3" s="447"/>
    </row>
    <row r="4" spans="1:9" s="220" customFormat="1" ht="30" customHeight="1">
      <c r="A4" s="451" t="s">
        <v>163</v>
      </c>
      <c r="B4" s="452">
        <v>2017</v>
      </c>
      <c r="C4" s="452">
        <v>2018</v>
      </c>
      <c r="D4" s="454" t="s">
        <v>185</v>
      </c>
      <c r="E4" s="455"/>
      <c r="F4" s="455"/>
      <c r="G4" s="456"/>
      <c r="H4" s="368" t="s">
        <v>196</v>
      </c>
      <c r="I4" s="447"/>
    </row>
    <row r="5" spans="1:9" s="220" customFormat="1" ht="30" customHeight="1">
      <c r="A5" s="451"/>
      <c r="B5" s="453"/>
      <c r="C5" s="453"/>
      <c r="D5" s="222" t="s">
        <v>139</v>
      </c>
      <c r="E5" s="222" t="s">
        <v>140</v>
      </c>
      <c r="F5" s="222" t="s">
        <v>141</v>
      </c>
      <c r="G5" s="222" t="s">
        <v>142</v>
      </c>
      <c r="H5" s="222" t="s">
        <v>139</v>
      </c>
      <c r="I5" s="447"/>
    </row>
    <row r="6" spans="1:23" s="220" customFormat="1" ht="43.5" customHeight="1">
      <c r="A6" s="223" t="s">
        <v>32</v>
      </c>
      <c r="B6" s="84">
        <v>43027</v>
      </c>
      <c r="C6" s="84">
        <v>43518.088368</v>
      </c>
      <c r="D6" s="84">
        <v>9853</v>
      </c>
      <c r="E6" s="86">
        <v>11354.088368</v>
      </c>
      <c r="F6" s="86">
        <v>11625</v>
      </c>
      <c r="G6" s="84">
        <v>10686</v>
      </c>
      <c r="H6" s="84">
        <v>10215.059163</v>
      </c>
      <c r="I6" s="447"/>
      <c r="J6" s="370"/>
      <c r="K6" s="4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</row>
    <row r="7" spans="1:23" s="220" customFormat="1" ht="22.5" customHeight="1">
      <c r="A7" s="225"/>
      <c r="B7" s="85"/>
      <c r="C7" s="85"/>
      <c r="D7" s="85"/>
      <c r="E7" s="86"/>
      <c r="F7" s="86"/>
      <c r="G7" s="85"/>
      <c r="H7" s="85"/>
      <c r="I7" s="447"/>
      <c r="J7" s="370"/>
      <c r="K7" s="370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</row>
    <row r="8" spans="1:23" s="220" customFormat="1" ht="50.25" customHeight="1">
      <c r="A8" s="226" t="s">
        <v>161</v>
      </c>
      <c r="B8" s="85">
        <v>27094</v>
      </c>
      <c r="C8" s="85">
        <v>26044.038305000002</v>
      </c>
      <c r="D8" s="227">
        <v>5911</v>
      </c>
      <c r="E8" s="86">
        <v>6867</v>
      </c>
      <c r="F8" s="85">
        <v>6667</v>
      </c>
      <c r="G8" s="227">
        <v>6599.038305</v>
      </c>
      <c r="H8" s="227">
        <v>6327.999463</v>
      </c>
      <c r="I8" s="447"/>
      <c r="J8" s="424"/>
      <c r="K8" s="370"/>
      <c r="L8" s="424"/>
      <c r="M8" s="224"/>
      <c r="N8" s="424"/>
      <c r="O8" s="224"/>
      <c r="P8" s="224"/>
      <c r="Q8" s="224"/>
      <c r="R8" s="224"/>
      <c r="S8" s="224"/>
      <c r="T8" s="224"/>
      <c r="U8" s="224"/>
      <c r="V8" s="224"/>
      <c r="W8" s="224"/>
    </row>
    <row r="9" spans="1:23" s="220" customFormat="1" ht="50.25" customHeight="1">
      <c r="A9" s="228" t="s">
        <v>33</v>
      </c>
      <c r="B9" s="87">
        <v>25891</v>
      </c>
      <c r="C9" s="87">
        <v>24711.150571</v>
      </c>
      <c r="D9" s="88">
        <v>5567</v>
      </c>
      <c r="E9" s="165">
        <v>6435</v>
      </c>
      <c r="F9" s="165">
        <v>6346</v>
      </c>
      <c r="G9" s="165">
        <v>6363.150571</v>
      </c>
      <c r="H9" s="87">
        <v>6046.335375000001</v>
      </c>
      <c r="I9" s="447"/>
      <c r="J9" s="370"/>
      <c r="K9" s="370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</row>
    <row r="10" spans="1:23" s="220" customFormat="1" ht="50.25" customHeight="1">
      <c r="A10" s="229" t="s">
        <v>34</v>
      </c>
      <c r="B10" s="87">
        <v>1203</v>
      </c>
      <c r="C10" s="87">
        <v>1332.887734</v>
      </c>
      <c r="D10" s="88">
        <v>344</v>
      </c>
      <c r="E10" s="165">
        <v>432</v>
      </c>
      <c r="F10" s="165">
        <v>321</v>
      </c>
      <c r="G10" s="88">
        <v>235.887734</v>
      </c>
      <c r="H10" s="88">
        <v>281.664088</v>
      </c>
      <c r="I10" s="447"/>
      <c r="J10" s="370"/>
      <c r="K10" s="370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</row>
    <row r="11" spans="1:23" s="220" customFormat="1" ht="23.25" customHeight="1">
      <c r="A11" s="230"/>
      <c r="B11" s="89"/>
      <c r="C11" s="89"/>
      <c r="D11" s="89"/>
      <c r="E11" s="90"/>
      <c r="F11" s="89"/>
      <c r="G11" s="89"/>
      <c r="H11" s="89"/>
      <c r="I11" s="447"/>
      <c r="J11" s="370"/>
      <c r="K11" s="370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</row>
    <row r="12" spans="1:23" s="220" customFormat="1" ht="56.25" customHeight="1">
      <c r="A12" s="231" t="s">
        <v>143</v>
      </c>
      <c r="B12" s="78">
        <v>15933</v>
      </c>
      <c r="C12" s="78">
        <v>17474.050062999995</v>
      </c>
      <c r="D12" s="78">
        <v>3942</v>
      </c>
      <c r="E12" s="78">
        <v>4487.088368000001</v>
      </c>
      <c r="F12" s="78">
        <v>4958</v>
      </c>
      <c r="G12" s="78">
        <v>4086.961695</v>
      </c>
      <c r="H12" s="78">
        <v>3887.0597</v>
      </c>
      <c r="I12" s="447"/>
      <c r="J12" s="370"/>
      <c r="K12" s="370"/>
      <c r="L12" s="370"/>
      <c r="M12" s="370"/>
      <c r="N12" s="370"/>
      <c r="O12" s="370"/>
      <c r="P12" s="370"/>
      <c r="Q12" s="370"/>
      <c r="R12" s="224"/>
      <c r="S12" s="224"/>
      <c r="T12" s="224"/>
      <c r="U12" s="224"/>
      <c r="V12" s="224"/>
      <c r="W12" s="224"/>
    </row>
    <row r="13" spans="1:23" s="220" customFormat="1" ht="56.25" customHeight="1">
      <c r="A13" s="232" t="s">
        <v>35</v>
      </c>
      <c r="B13" s="79">
        <v>37.00544674933364</v>
      </c>
      <c r="C13" s="79">
        <v>40.15353320493997</v>
      </c>
      <c r="D13" s="79">
        <v>40.008119354511315</v>
      </c>
      <c r="E13" s="79">
        <v>39.51958292526828</v>
      </c>
      <c r="F13" s="79">
        <v>42.6494623655914</v>
      </c>
      <c r="G13" s="79">
        <v>38.24594511510387</v>
      </c>
      <c r="H13" s="79">
        <v>38.05224852812729</v>
      </c>
      <c r="I13" s="447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</row>
    <row r="14" spans="1:9" ht="21.75" customHeight="1">
      <c r="A14" s="66" t="s">
        <v>186</v>
      </c>
      <c r="I14" s="447"/>
    </row>
    <row r="19" ht="20.25">
      <c r="C19" s="233"/>
    </row>
    <row r="21" ht="20.25">
      <c r="A21" s="362"/>
    </row>
  </sheetData>
  <sheetProtection/>
  <mergeCells count="5">
    <mergeCell ref="I1:I14"/>
    <mergeCell ref="A4:A5"/>
    <mergeCell ref="B4:B5"/>
    <mergeCell ref="C4:C5"/>
    <mergeCell ref="D4:G4"/>
  </mergeCells>
  <printOptions/>
  <pageMargins left="0.55" right="0.25" top="0.826771653543307" bottom="0.236220472440945" header="0.511811023622047" footer="0.31496062992126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2.57421875" style="31" customWidth="1"/>
    <col min="2" max="2" width="45.7109375" style="31" customWidth="1"/>
    <col min="3" max="9" width="12.7109375" style="171" customWidth="1"/>
    <col min="10" max="10" width="4.7109375" style="80" customWidth="1"/>
    <col min="11" max="11" width="9.8515625" style="371" bestFit="1" customWidth="1"/>
    <col min="12" max="22" width="9.140625" style="371" customWidth="1"/>
    <col min="23" max="16384" width="9.140625" style="31" customWidth="1"/>
  </cols>
  <sheetData>
    <row r="1" spans="1:10" ht="18.75">
      <c r="A1" s="38" t="s">
        <v>197</v>
      </c>
      <c r="B1" s="30"/>
      <c r="J1" s="440">
        <v>10</v>
      </c>
    </row>
    <row r="2" spans="1:10" ht="12.75" customHeight="1">
      <c r="A2" s="54"/>
      <c r="B2" s="54"/>
      <c r="E2" s="234"/>
      <c r="F2" s="363"/>
      <c r="G2" s="363"/>
      <c r="I2" s="288" t="s">
        <v>173</v>
      </c>
      <c r="J2" s="447"/>
    </row>
    <row r="3" spans="1:10" ht="6.75" customHeight="1">
      <c r="A3" s="29"/>
      <c r="B3" s="30"/>
      <c r="C3" s="172"/>
      <c r="D3" s="172"/>
      <c r="E3" s="172"/>
      <c r="F3" s="172"/>
      <c r="G3" s="172"/>
      <c r="H3" s="172"/>
      <c r="I3" s="172"/>
      <c r="J3" s="447"/>
    </row>
    <row r="4" spans="1:10" ht="18.75" customHeight="1">
      <c r="A4" s="457" t="s">
        <v>162</v>
      </c>
      <c r="B4" s="457"/>
      <c r="C4" s="452">
        <v>2017</v>
      </c>
      <c r="D4" s="452" t="s">
        <v>185</v>
      </c>
      <c r="E4" s="459" t="s">
        <v>201</v>
      </c>
      <c r="F4" s="460"/>
      <c r="G4" s="460"/>
      <c r="H4" s="461"/>
      <c r="I4" s="368" t="s">
        <v>196</v>
      </c>
      <c r="J4" s="447"/>
    </row>
    <row r="5" spans="1:10" ht="15" customHeight="1">
      <c r="A5" s="458"/>
      <c r="B5" s="458"/>
      <c r="C5" s="453"/>
      <c r="D5" s="453"/>
      <c r="E5" s="173" t="s">
        <v>139</v>
      </c>
      <c r="F5" s="173" t="s">
        <v>140</v>
      </c>
      <c r="G5" s="173" t="s">
        <v>141</v>
      </c>
      <c r="H5" s="173" t="s">
        <v>142</v>
      </c>
      <c r="I5" s="222" t="s">
        <v>139</v>
      </c>
      <c r="J5" s="447"/>
    </row>
    <row r="6" spans="1:23" s="32" customFormat="1" ht="16.5" customHeight="1">
      <c r="A6" s="56"/>
      <c r="B6" s="55" t="s">
        <v>36</v>
      </c>
      <c r="C6" s="235">
        <v>43027</v>
      </c>
      <c r="D6" s="372">
        <v>43518.482511</v>
      </c>
      <c r="E6" s="174">
        <v>9853.394143</v>
      </c>
      <c r="F6" s="174">
        <v>11354.088368</v>
      </c>
      <c r="G6" s="174">
        <v>11625</v>
      </c>
      <c r="H6" s="373">
        <v>10686</v>
      </c>
      <c r="I6" s="393">
        <v>10215.059163</v>
      </c>
      <c r="J6" s="447"/>
      <c r="K6" s="374"/>
      <c r="L6" s="375"/>
      <c r="M6" s="375"/>
      <c r="N6" s="376"/>
      <c r="O6" s="376"/>
      <c r="P6" s="376"/>
      <c r="Q6" s="376"/>
      <c r="R6" s="376"/>
      <c r="S6" s="376"/>
      <c r="T6" s="376"/>
      <c r="U6" s="376"/>
      <c r="V6" s="376"/>
      <c r="W6" s="236"/>
    </row>
    <row r="7" spans="1:22" s="33" customFormat="1" ht="16.5" customHeight="1">
      <c r="A7" s="57" t="s">
        <v>37</v>
      </c>
      <c r="B7" s="58"/>
      <c r="C7" s="238">
        <v>12349</v>
      </c>
      <c r="D7" s="377">
        <v>12211.657933999999</v>
      </c>
      <c r="E7" s="176">
        <v>3100</v>
      </c>
      <c r="F7" s="176">
        <v>3351</v>
      </c>
      <c r="G7" s="176">
        <v>2980</v>
      </c>
      <c r="H7" s="176">
        <v>2780.657934</v>
      </c>
      <c r="I7" s="175">
        <v>3052.464015</v>
      </c>
      <c r="J7" s="447"/>
      <c r="K7" s="374"/>
      <c r="L7" s="374"/>
      <c r="M7" s="416"/>
      <c r="N7" s="374"/>
      <c r="O7" s="374"/>
      <c r="P7" s="374"/>
      <c r="Q7" s="374"/>
      <c r="R7" s="374"/>
      <c r="S7" s="374"/>
      <c r="T7" s="374"/>
      <c r="U7" s="376"/>
      <c r="V7" s="376"/>
    </row>
    <row r="8" spans="1:22" s="33" customFormat="1" ht="15.75" customHeight="1">
      <c r="A8" s="59" t="s">
        <v>38</v>
      </c>
      <c r="B8" s="58"/>
      <c r="C8" s="237"/>
      <c r="D8" s="237"/>
      <c r="E8" s="178"/>
      <c r="F8" s="178"/>
      <c r="G8" s="178"/>
      <c r="H8" s="178"/>
      <c r="I8" s="177"/>
      <c r="J8" s="447"/>
      <c r="K8" s="425"/>
      <c r="L8" s="378"/>
      <c r="M8" s="415"/>
      <c r="N8" s="376"/>
      <c r="O8" s="376"/>
      <c r="P8" s="376"/>
      <c r="Q8" s="376"/>
      <c r="R8" s="376"/>
      <c r="S8" s="376"/>
      <c r="T8" s="376"/>
      <c r="U8" s="376"/>
      <c r="V8" s="376"/>
    </row>
    <row r="9" spans="1:22" s="33" customFormat="1" ht="16.5" customHeight="1">
      <c r="A9" s="59"/>
      <c r="B9" s="65" t="s">
        <v>39</v>
      </c>
      <c r="C9" s="239">
        <v>685</v>
      </c>
      <c r="D9" s="239">
        <v>630.884541</v>
      </c>
      <c r="E9" s="180">
        <v>165</v>
      </c>
      <c r="F9" s="180">
        <v>85</v>
      </c>
      <c r="G9" s="180">
        <v>143</v>
      </c>
      <c r="H9" s="180">
        <v>237.884541</v>
      </c>
      <c r="I9" s="179">
        <v>199.012354</v>
      </c>
      <c r="J9" s="447"/>
      <c r="K9" s="425"/>
      <c r="L9" s="378"/>
      <c r="M9" s="415"/>
      <c r="N9" s="376"/>
      <c r="O9" s="376"/>
      <c r="P9" s="376"/>
      <c r="Q9" s="376"/>
      <c r="R9" s="376"/>
      <c r="S9" s="376"/>
      <c r="T9" s="376"/>
      <c r="U9" s="376"/>
      <c r="V9" s="376"/>
    </row>
    <row r="10" spans="1:22" ht="16.5" customHeight="1">
      <c r="A10" s="60" t="s">
        <v>13</v>
      </c>
      <c r="B10" s="65" t="s">
        <v>40</v>
      </c>
      <c r="C10" s="239">
        <v>10918</v>
      </c>
      <c r="D10" s="239">
        <v>10656.341981</v>
      </c>
      <c r="E10" s="180">
        <v>2756</v>
      </c>
      <c r="F10" s="180">
        <v>3032</v>
      </c>
      <c r="G10" s="180">
        <v>2621</v>
      </c>
      <c r="H10" s="180">
        <v>2247.341981</v>
      </c>
      <c r="I10" s="179">
        <v>2695.521915</v>
      </c>
      <c r="J10" s="447"/>
      <c r="K10" s="425"/>
      <c r="L10" s="379"/>
      <c r="M10" s="415"/>
      <c r="N10" s="376"/>
      <c r="O10" s="376"/>
      <c r="P10" s="376"/>
      <c r="Q10" s="376"/>
      <c r="R10" s="376"/>
      <c r="S10" s="376"/>
      <c r="T10" s="376"/>
      <c r="U10" s="376"/>
      <c r="V10" s="376"/>
    </row>
    <row r="11" spans="1:22" ht="16.5" customHeight="1">
      <c r="A11" s="60"/>
      <c r="B11" s="65" t="s">
        <v>41</v>
      </c>
      <c r="C11" s="239">
        <v>249</v>
      </c>
      <c r="D11" s="239">
        <v>423.121869</v>
      </c>
      <c r="E11" s="180">
        <v>67</v>
      </c>
      <c r="F11" s="180">
        <v>101</v>
      </c>
      <c r="G11" s="180">
        <v>131</v>
      </c>
      <c r="H11" s="180">
        <v>124.121869</v>
      </c>
      <c r="I11" s="179">
        <v>41.146624</v>
      </c>
      <c r="J11" s="447"/>
      <c r="K11" s="425"/>
      <c r="L11" s="379"/>
      <c r="M11" s="415"/>
      <c r="N11" s="376"/>
      <c r="O11" s="376"/>
      <c r="P11" s="376"/>
      <c r="Q11" s="376"/>
      <c r="R11" s="376"/>
      <c r="S11" s="376"/>
      <c r="T11" s="376"/>
      <c r="U11" s="376"/>
      <c r="V11" s="376"/>
    </row>
    <row r="12" spans="1:22" s="33" customFormat="1" ht="16.5" customHeight="1">
      <c r="A12" s="61" t="s">
        <v>42</v>
      </c>
      <c r="B12" s="58"/>
      <c r="C12" s="237">
        <v>142</v>
      </c>
      <c r="D12" s="237">
        <v>129.97850499999998</v>
      </c>
      <c r="E12" s="176">
        <v>30</v>
      </c>
      <c r="F12" s="176">
        <v>26</v>
      </c>
      <c r="G12" s="176">
        <v>41</v>
      </c>
      <c r="H12" s="176">
        <v>32.978505</v>
      </c>
      <c r="I12" s="175">
        <v>27.102262</v>
      </c>
      <c r="J12" s="447"/>
      <c r="K12" s="425"/>
      <c r="L12" s="378"/>
      <c r="M12" s="415"/>
      <c r="N12" s="376"/>
      <c r="O12" s="376"/>
      <c r="P12" s="376"/>
      <c r="Q12" s="376"/>
      <c r="R12" s="376"/>
      <c r="S12" s="376"/>
      <c r="T12" s="376"/>
      <c r="U12" s="376"/>
      <c r="V12" s="376"/>
    </row>
    <row r="13" spans="1:22" s="34" customFormat="1" ht="16.5" customHeight="1">
      <c r="A13" s="57" t="s">
        <v>43</v>
      </c>
      <c r="B13" s="58"/>
      <c r="C13" s="237">
        <v>349</v>
      </c>
      <c r="D13" s="237">
        <v>362.062367</v>
      </c>
      <c r="E13" s="176">
        <v>78</v>
      </c>
      <c r="F13" s="176">
        <v>81</v>
      </c>
      <c r="G13" s="176">
        <v>86</v>
      </c>
      <c r="H13" s="176">
        <v>117.062367</v>
      </c>
      <c r="I13" s="175">
        <v>87.651896</v>
      </c>
      <c r="J13" s="447"/>
      <c r="K13" s="425"/>
      <c r="L13" s="380"/>
      <c r="M13" s="415"/>
      <c r="N13" s="376"/>
      <c r="O13" s="376"/>
      <c r="P13" s="376"/>
      <c r="Q13" s="376"/>
      <c r="R13" s="376"/>
      <c r="S13" s="376"/>
      <c r="T13" s="376"/>
      <c r="U13" s="376"/>
      <c r="V13" s="376"/>
    </row>
    <row r="14" spans="1:22" s="34" customFormat="1" ht="16.5" customHeight="1">
      <c r="A14" s="57"/>
      <c r="B14" s="240" t="s">
        <v>44</v>
      </c>
      <c r="C14" s="239">
        <v>165</v>
      </c>
      <c r="D14" s="239">
        <v>156.755439</v>
      </c>
      <c r="E14" s="180">
        <v>41</v>
      </c>
      <c r="F14" s="180">
        <v>35</v>
      </c>
      <c r="G14" s="180">
        <v>27</v>
      </c>
      <c r="H14" s="180">
        <v>53.755439</v>
      </c>
      <c r="I14" s="179">
        <v>53.255678</v>
      </c>
      <c r="J14" s="447"/>
      <c r="K14" s="425"/>
      <c r="L14" s="380"/>
      <c r="M14" s="415"/>
      <c r="N14" s="376"/>
      <c r="O14" s="376"/>
      <c r="P14" s="376"/>
      <c r="Q14" s="376"/>
      <c r="R14" s="376"/>
      <c r="S14" s="376"/>
      <c r="T14" s="376"/>
      <c r="U14" s="376"/>
      <c r="V14" s="376"/>
    </row>
    <row r="15" spans="1:22" s="33" customFormat="1" ht="16.5" customHeight="1">
      <c r="A15" s="462" t="s">
        <v>45</v>
      </c>
      <c r="B15" s="463"/>
      <c r="C15" s="237">
        <v>5722</v>
      </c>
      <c r="D15" s="237">
        <v>6406.014265</v>
      </c>
      <c r="E15" s="176">
        <v>1212</v>
      </c>
      <c r="F15" s="176">
        <v>1621</v>
      </c>
      <c r="G15" s="176">
        <v>1888</v>
      </c>
      <c r="H15" s="176">
        <v>1685.014265</v>
      </c>
      <c r="I15" s="175">
        <v>1797.026492</v>
      </c>
      <c r="J15" s="447"/>
      <c r="K15" s="425"/>
      <c r="L15" s="378"/>
      <c r="M15" s="415"/>
      <c r="N15" s="376"/>
      <c r="O15" s="376"/>
      <c r="P15" s="376"/>
      <c r="Q15" s="376"/>
      <c r="R15" s="376"/>
      <c r="S15" s="376"/>
      <c r="T15" s="376"/>
      <c r="U15" s="376"/>
      <c r="V15" s="376"/>
    </row>
    <row r="16" spans="1:22" s="33" customFormat="1" ht="15.75" customHeight="1">
      <c r="A16" s="59" t="s">
        <v>38</v>
      </c>
      <c r="B16" s="58"/>
      <c r="C16" s="239"/>
      <c r="D16" s="237"/>
      <c r="E16" s="178"/>
      <c r="F16" s="178"/>
      <c r="G16" s="178"/>
      <c r="H16" s="178"/>
      <c r="I16" s="177"/>
      <c r="J16" s="447"/>
      <c r="K16" s="425"/>
      <c r="L16" s="378"/>
      <c r="M16" s="415"/>
      <c r="N16" s="376"/>
      <c r="O16" s="376"/>
      <c r="P16" s="376"/>
      <c r="Q16" s="376"/>
      <c r="R16" s="376"/>
      <c r="S16" s="376"/>
      <c r="T16" s="376"/>
      <c r="U16" s="376"/>
      <c r="V16" s="376"/>
    </row>
    <row r="17" spans="1:22" s="33" customFormat="1" ht="16.5" customHeight="1">
      <c r="A17" s="59"/>
      <c r="B17" s="65" t="s">
        <v>46</v>
      </c>
      <c r="C17" s="239">
        <v>56</v>
      </c>
      <c r="D17" s="239">
        <v>44.807203</v>
      </c>
      <c r="E17" s="180">
        <v>8</v>
      </c>
      <c r="F17" s="180">
        <v>10</v>
      </c>
      <c r="G17" s="180">
        <v>14</v>
      </c>
      <c r="H17" s="180">
        <v>12.807203</v>
      </c>
      <c r="I17" s="179">
        <v>20.450283</v>
      </c>
      <c r="J17" s="447"/>
      <c r="K17" s="425"/>
      <c r="L17" s="378"/>
      <c r="M17" s="415"/>
      <c r="N17" s="376"/>
      <c r="O17" s="376"/>
      <c r="P17" s="376"/>
      <c r="Q17" s="376"/>
      <c r="R17" s="376"/>
      <c r="S17" s="376"/>
      <c r="T17" s="376"/>
      <c r="U17" s="376"/>
      <c r="V17" s="376"/>
    </row>
    <row r="18" spans="1:22" s="33" customFormat="1" ht="16.5" customHeight="1">
      <c r="A18" s="62" t="s">
        <v>13</v>
      </c>
      <c r="B18" s="65" t="s">
        <v>47</v>
      </c>
      <c r="C18" s="239">
        <v>3210</v>
      </c>
      <c r="D18" s="239">
        <v>3233.301392</v>
      </c>
      <c r="E18" s="180">
        <v>686</v>
      </c>
      <c r="F18" s="180">
        <v>896</v>
      </c>
      <c r="G18" s="180">
        <v>871</v>
      </c>
      <c r="H18" s="180">
        <v>780.301392</v>
      </c>
      <c r="I18" s="179">
        <v>924.167541</v>
      </c>
      <c r="J18" s="447"/>
      <c r="K18" s="425"/>
      <c r="L18" s="378"/>
      <c r="M18" s="415"/>
      <c r="N18" s="376"/>
      <c r="O18" s="376"/>
      <c r="P18" s="376"/>
      <c r="Q18" s="376"/>
      <c r="R18" s="376"/>
      <c r="S18" s="376"/>
      <c r="T18" s="376"/>
      <c r="U18" s="376"/>
      <c r="V18" s="376"/>
    </row>
    <row r="19" spans="1:22" s="33" customFormat="1" ht="16.5" customHeight="1">
      <c r="A19" s="62"/>
      <c r="B19" s="241" t="s">
        <v>48</v>
      </c>
      <c r="C19" s="242">
        <v>0</v>
      </c>
      <c r="D19" s="242">
        <v>0</v>
      </c>
      <c r="E19" s="244">
        <v>0</v>
      </c>
      <c r="F19" s="244">
        <v>0</v>
      </c>
      <c r="G19" s="244">
        <v>0</v>
      </c>
      <c r="H19" s="244">
        <v>0</v>
      </c>
      <c r="I19" s="244">
        <v>0.007835</v>
      </c>
      <c r="J19" s="447"/>
      <c r="K19" s="425"/>
      <c r="L19" s="378"/>
      <c r="M19" s="415"/>
      <c r="N19" s="376"/>
      <c r="O19" s="376"/>
      <c r="P19" s="376"/>
      <c r="Q19" s="376"/>
      <c r="R19" s="376"/>
      <c r="S19" s="376"/>
      <c r="T19" s="376"/>
      <c r="U19" s="376"/>
      <c r="V19" s="376"/>
    </row>
    <row r="20" spans="1:22" s="33" customFormat="1" ht="16.5" customHeight="1">
      <c r="A20" s="59"/>
      <c r="B20" s="65" t="s">
        <v>49</v>
      </c>
      <c r="C20" s="239">
        <v>2257</v>
      </c>
      <c r="D20" s="239">
        <v>2915.415219</v>
      </c>
      <c r="E20" s="180">
        <v>477</v>
      </c>
      <c r="F20" s="180">
        <v>654</v>
      </c>
      <c r="G20" s="180">
        <v>928</v>
      </c>
      <c r="H20" s="180">
        <v>856.415219</v>
      </c>
      <c r="I20" s="179">
        <v>806.184324</v>
      </c>
      <c r="J20" s="447"/>
      <c r="K20" s="425"/>
      <c r="L20" s="378"/>
      <c r="M20" s="415"/>
      <c r="N20" s="376"/>
      <c r="O20" s="376"/>
      <c r="P20" s="376"/>
      <c r="Q20" s="376"/>
      <c r="R20" s="376"/>
      <c r="S20" s="376"/>
      <c r="T20" s="376"/>
      <c r="U20" s="376"/>
      <c r="V20" s="376"/>
    </row>
    <row r="21" spans="1:22" s="33" customFormat="1" ht="16.5" customHeight="1">
      <c r="A21" s="364"/>
      <c r="B21" s="241" t="s">
        <v>50</v>
      </c>
      <c r="C21" s="243">
        <v>0</v>
      </c>
      <c r="D21" s="245">
        <v>6.873273999999999</v>
      </c>
      <c r="E21" s="242">
        <v>0</v>
      </c>
      <c r="F21" s="180">
        <v>4.722733</v>
      </c>
      <c r="G21" s="180">
        <v>2</v>
      </c>
      <c r="H21" s="242">
        <v>0.150541</v>
      </c>
      <c r="I21" s="242">
        <v>0.235453</v>
      </c>
      <c r="J21" s="447"/>
      <c r="K21" s="425"/>
      <c r="L21" s="378"/>
      <c r="M21" s="415"/>
      <c r="N21" s="376"/>
      <c r="O21" s="376"/>
      <c r="P21" s="376"/>
      <c r="Q21" s="376"/>
      <c r="R21" s="376"/>
      <c r="S21" s="376"/>
      <c r="T21" s="376"/>
      <c r="U21" s="376"/>
      <c r="V21" s="376"/>
    </row>
    <row r="22" spans="1:22" s="33" customFormat="1" ht="16.5" customHeight="1">
      <c r="A22" s="57" t="s">
        <v>51</v>
      </c>
      <c r="B22" s="58"/>
      <c r="C22" s="237">
        <v>222</v>
      </c>
      <c r="D22" s="237">
        <v>202.66289799999998</v>
      </c>
      <c r="E22" s="176">
        <v>40</v>
      </c>
      <c r="F22" s="176">
        <v>69</v>
      </c>
      <c r="G22" s="176">
        <v>49</v>
      </c>
      <c r="H22" s="176">
        <v>44.662898</v>
      </c>
      <c r="I22" s="175">
        <v>44.449259</v>
      </c>
      <c r="J22" s="447"/>
      <c r="K22" s="425"/>
      <c r="L22" s="378"/>
      <c r="M22" s="415"/>
      <c r="N22" s="376"/>
      <c r="O22" s="376"/>
      <c r="P22" s="376"/>
      <c r="Q22" s="376"/>
      <c r="R22" s="376"/>
      <c r="S22" s="376"/>
      <c r="T22" s="376"/>
      <c r="U22" s="376"/>
      <c r="V22" s="376"/>
    </row>
    <row r="23" spans="1:22" s="33" customFormat="1" ht="16.5" customHeight="1">
      <c r="A23" s="57" t="s">
        <v>52</v>
      </c>
      <c r="B23" s="63"/>
      <c r="C23" s="237">
        <v>23502</v>
      </c>
      <c r="D23" s="237">
        <v>23910.66732</v>
      </c>
      <c r="E23" s="176">
        <v>5233</v>
      </c>
      <c r="F23" s="176">
        <v>6124</v>
      </c>
      <c r="G23" s="176">
        <v>6569</v>
      </c>
      <c r="H23" s="176">
        <v>5984.66732</v>
      </c>
      <c r="I23" s="175">
        <v>5193.988291</v>
      </c>
      <c r="J23" s="447"/>
      <c r="K23" s="425"/>
      <c r="L23" s="378"/>
      <c r="M23" s="415"/>
      <c r="N23" s="376"/>
      <c r="O23" s="376"/>
      <c r="P23" s="376"/>
      <c r="Q23" s="376"/>
      <c r="R23" s="376"/>
      <c r="S23" s="376"/>
      <c r="T23" s="376"/>
      <c r="U23" s="376"/>
      <c r="V23" s="376"/>
    </row>
    <row r="24" spans="1:22" s="33" customFormat="1" ht="15.75" customHeight="1">
      <c r="A24" s="59" t="s">
        <v>38</v>
      </c>
      <c r="B24" s="63"/>
      <c r="C24" s="239"/>
      <c r="D24" s="237"/>
      <c r="E24" s="178"/>
      <c r="F24" s="178"/>
      <c r="G24" s="178"/>
      <c r="H24" s="178"/>
      <c r="I24" s="177"/>
      <c r="J24" s="447"/>
      <c r="K24" s="425"/>
      <c r="L24" s="378"/>
      <c r="M24" s="415"/>
      <c r="N24" s="376"/>
      <c r="O24" s="376"/>
      <c r="P24" s="376"/>
      <c r="Q24" s="376"/>
      <c r="R24" s="376"/>
      <c r="S24" s="376"/>
      <c r="T24" s="376"/>
      <c r="U24" s="376"/>
      <c r="V24" s="376"/>
    </row>
    <row r="25" spans="1:22" s="33" customFormat="1" ht="16.5" customHeight="1">
      <c r="A25" s="59"/>
      <c r="B25" s="241" t="s">
        <v>53</v>
      </c>
      <c r="C25" s="239">
        <v>272</v>
      </c>
      <c r="D25" s="239">
        <v>305.561503</v>
      </c>
      <c r="E25" s="180">
        <v>59</v>
      </c>
      <c r="F25" s="180">
        <v>78</v>
      </c>
      <c r="G25" s="180">
        <v>83</v>
      </c>
      <c r="H25" s="180">
        <v>85.561503</v>
      </c>
      <c r="I25" s="179">
        <v>67.824995</v>
      </c>
      <c r="J25" s="447"/>
      <c r="K25" s="425"/>
      <c r="L25" s="378"/>
      <c r="M25" s="415"/>
      <c r="N25" s="376"/>
      <c r="O25" s="376"/>
      <c r="P25" s="376"/>
      <c r="Q25" s="376"/>
      <c r="R25" s="376"/>
      <c r="S25" s="376"/>
      <c r="T25" s="376"/>
      <c r="U25" s="376"/>
      <c r="V25" s="376"/>
    </row>
    <row r="26" spans="1:22" s="33" customFormat="1" ht="16.5" customHeight="1">
      <c r="A26" s="62" t="s">
        <v>13</v>
      </c>
      <c r="B26" s="65" t="s">
        <v>54</v>
      </c>
      <c r="C26" s="239">
        <v>19646</v>
      </c>
      <c r="D26" s="239">
        <v>19758.345681</v>
      </c>
      <c r="E26" s="180">
        <v>4326</v>
      </c>
      <c r="F26" s="180">
        <v>5069</v>
      </c>
      <c r="G26" s="180">
        <v>5509</v>
      </c>
      <c r="H26" s="180">
        <v>4854.345681</v>
      </c>
      <c r="I26" s="179">
        <v>4158.875282</v>
      </c>
      <c r="J26" s="447"/>
      <c r="K26" s="425"/>
      <c r="L26" s="378"/>
      <c r="M26" s="415"/>
      <c r="N26" s="426"/>
      <c r="O26" s="376"/>
      <c r="P26" s="376"/>
      <c r="Q26" s="376"/>
      <c r="R26" s="376"/>
      <c r="S26" s="376"/>
      <c r="T26" s="376"/>
      <c r="U26" s="376"/>
      <c r="V26" s="376"/>
    </row>
    <row r="27" spans="1:22" ht="16.5" customHeight="1">
      <c r="A27" s="59"/>
      <c r="B27" s="65" t="s">
        <v>55</v>
      </c>
      <c r="C27" s="239">
        <v>260</v>
      </c>
      <c r="D27" s="239">
        <v>266.831738</v>
      </c>
      <c r="E27" s="180">
        <v>68</v>
      </c>
      <c r="F27" s="180">
        <v>93</v>
      </c>
      <c r="G27" s="180">
        <v>28</v>
      </c>
      <c r="H27" s="180">
        <v>77.831738</v>
      </c>
      <c r="I27" s="179">
        <v>85.976645</v>
      </c>
      <c r="J27" s="447"/>
      <c r="K27" s="425"/>
      <c r="L27" s="379"/>
      <c r="M27" s="415"/>
      <c r="N27" s="376"/>
      <c r="O27" s="376"/>
      <c r="P27" s="376"/>
      <c r="Q27" s="376"/>
      <c r="R27" s="376"/>
      <c r="S27" s="376"/>
      <c r="T27" s="376"/>
      <c r="U27" s="376"/>
      <c r="V27" s="376"/>
    </row>
    <row r="28" spans="1:22" ht="16.5" customHeight="1">
      <c r="A28" s="60"/>
      <c r="B28" s="65" t="s">
        <v>56</v>
      </c>
      <c r="C28" s="239">
        <v>776</v>
      </c>
      <c r="D28" s="239">
        <v>834.052774</v>
      </c>
      <c r="E28" s="180">
        <v>192</v>
      </c>
      <c r="F28" s="180">
        <v>218</v>
      </c>
      <c r="G28" s="180">
        <v>211</v>
      </c>
      <c r="H28" s="180">
        <v>213.052774</v>
      </c>
      <c r="I28" s="179">
        <v>193.690817</v>
      </c>
      <c r="J28" s="447"/>
      <c r="K28" s="425"/>
      <c r="L28" s="379"/>
      <c r="M28" s="415"/>
      <c r="N28" s="376"/>
      <c r="O28" s="376"/>
      <c r="P28" s="376"/>
      <c r="Q28" s="376"/>
      <c r="R28" s="376"/>
      <c r="S28" s="376"/>
      <c r="T28" s="376"/>
      <c r="U28" s="376"/>
      <c r="V28" s="376"/>
    </row>
    <row r="29" spans="1:22" s="33" customFormat="1" ht="16.5" customHeight="1">
      <c r="A29" s="59"/>
      <c r="B29" s="241" t="s">
        <v>57</v>
      </c>
      <c r="C29" s="239">
        <v>115</v>
      </c>
      <c r="D29" s="239">
        <v>134.700354</v>
      </c>
      <c r="E29" s="180">
        <v>23</v>
      </c>
      <c r="F29" s="180">
        <v>28</v>
      </c>
      <c r="G29" s="180">
        <v>32</v>
      </c>
      <c r="H29" s="180">
        <v>51.700354</v>
      </c>
      <c r="I29" s="179">
        <v>39.758184</v>
      </c>
      <c r="J29" s="447"/>
      <c r="K29" s="425"/>
      <c r="L29" s="378"/>
      <c r="M29" s="415"/>
      <c r="N29" s="376"/>
      <c r="O29" s="376"/>
      <c r="P29" s="376"/>
      <c r="Q29" s="376"/>
      <c r="R29" s="376"/>
      <c r="S29" s="376"/>
      <c r="T29" s="376"/>
      <c r="U29" s="376"/>
      <c r="V29" s="376"/>
    </row>
    <row r="30" spans="1:22" s="33" customFormat="1" ht="16.5" customHeight="1">
      <c r="A30" s="59"/>
      <c r="B30" s="241" t="s">
        <v>58</v>
      </c>
      <c r="C30" s="239">
        <v>598</v>
      </c>
      <c r="D30" s="239">
        <v>668.100269</v>
      </c>
      <c r="E30" s="180">
        <v>125</v>
      </c>
      <c r="F30" s="180">
        <v>129</v>
      </c>
      <c r="G30" s="180">
        <v>236</v>
      </c>
      <c r="H30" s="180">
        <v>178.100269</v>
      </c>
      <c r="I30" s="179">
        <v>179.68818</v>
      </c>
      <c r="J30" s="447"/>
      <c r="K30" s="425"/>
      <c r="L30" s="378"/>
      <c r="M30" s="415"/>
      <c r="N30" s="376"/>
      <c r="O30" s="376"/>
      <c r="P30" s="376"/>
      <c r="Q30" s="376"/>
      <c r="R30" s="376"/>
      <c r="S30" s="376"/>
      <c r="T30" s="376"/>
      <c r="U30" s="376"/>
      <c r="V30" s="376"/>
    </row>
    <row r="31" spans="1:22" s="33" customFormat="1" ht="16.5" customHeight="1">
      <c r="A31" s="59"/>
      <c r="B31" s="65" t="s">
        <v>59</v>
      </c>
      <c r="C31" s="239">
        <v>190</v>
      </c>
      <c r="D31" s="239">
        <v>168.50853899999998</v>
      </c>
      <c r="E31" s="180">
        <v>36</v>
      </c>
      <c r="F31" s="180">
        <v>48</v>
      </c>
      <c r="G31" s="180">
        <v>41</v>
      </c>
      <c r="H31" s="180">
        <v>43.508539</v>
      </c>
      <c r="I31" s="179">
        <v>29.949923</v>
      </c>
      <c r="J31" s="447"/>
      <c r="K31" s="425"/>
      <c r="L31" s="378"/>
      <c r="M31" s="415"/>
      <c r="N31" s="376"/>
      <c r="O31" s="376"/>
      <c r="P31" s="376"/>
      <c r="Q31" s="376"/>
      <c r="R31" s="376"/>
      <c r="S31" s="376"/>
      <c r="T31" s="376"/>
      <c r="U31" s="376"/>
      <c r="V31" s="376"/>
    </row>
    <row r="32" spans="1:22" s="33" customFormat="1" ht="16.5" customHeight="1">
      <c r="A32" s="59"/>
      <c r="B32" s="65" t="s">
        <v>60</v>
      </c>
      <c r="C32" s="239">
        <v>598</v>
      </c>
      <c r="D32" s="239">
        <v>575.88035</v>
      </c>
      <c r="E32" s="180">
        <v>140</v>
      </c>
      <c r="F32" s="180">
        <v>160</v>
      </c>
      <c r="G32" s="180">
        <v>128</v>
      </c>
      <c r="H32" s="180">
        <v>147.88035</v>
      </c>
      <c r="I32" s="179">
        <v>128.493284</v>
      </c>
      <c r="J32" s="447"/>
      <c r="K32" s="425"/>
      <c r="L32" s="378"/>
      <c r="M32" s="415"/>
      <c r="N32" s="376"/>
      <c r="O32" s="376"/>
      <c r="P32" s="376"/>
      <c r="Q32" s="376"/>
      <c r="R32" s="376"/>
      <c r="S32" s="376"/>
      <c r="T32" s="376"/>
      <c r="U32" s="376"/>
      <c r="V32" s="376"/>
    </row>
    <row r="33" spans="1:22" s="35" customFormat="1" ht="16.5" customHeight="1">
      <c r="A33" s="64"/>
      <c r="B33" s="166" t="s">
        <v>61</v>
      </c>
      <c r="C33" s="381">
        <v>741</v>
      </c>
      <c r="D33" s="246">
        <v>295</v>
      </c>
      <c r="E33" s="182">
        <v>160</v>
      </c>
      <c r="F33" s="182">
        <v>82</v>
      </c>
      <c r="G33" s="182">
        <v>12</v>
      </c>
      <c r="H33" s="182">
        <v>41</v>
      </c>
      <c r="I33" s="181">
        <v>12</v>
      </c>
      <c r="J33" s="447"/>
      <c r="K33" s="425"/>
      <c r="L33" s="382"/>
      <c r="M33" s="415"/>
      <c r="N33" s="376"/>
      <c r="O33" s="376"/>
      <c r="P33" s="376"/>
      <c r="Q33" s="376"/>
      <c r="R33" s="376"/>
      <c r="S33" s="376"/>
      <c r="T33" s="376"/>
      <c r="U33" s="376"/>
      <c r="V33" s="376"/>
    </row>
    <row r="34" spans="1:22" s="250" customFormat="1" ht="22.5" customHeight="1">
      <c r="A34" s="66" t="s">
        <v>192</v>
      </c>
      <c r="B34" s="247"/>
      <c r="C34" s="248"/>
      <c r="D34" s="248"/>
      <c r="E34" s="249"/>
      <c r="F34" s="249"/>
      <c r="G34" s="249"/>
      <c r="H34" s="249"/>
      <c r="I34" s="249"/>
      <c r="J34" s="447"/>
      <c r="K34" s="383"/>
      <c r="L34" s="383"/>
      <c r="M34" s="384"/>
      <c r="N34" s="384"/>
      <c r="O34" s="384"/>
      <c r="P34" s="384"/>
      <c r="Q34" s="384"/>
      <c r="R34" s="384"/>
      <c r="S34" s="384"/>
      <c r="T34" s="384"/>
      <c r="U34" s="384"/>
      <c r="V34" s="384"/>
    </row>
    <row r="35" spans="1:22" s="36" customFormat="1" ht="15">
      <c r="A35" s="37"/>
      <c r="B35" s="37"/>
      <c r="C35" s="37"/>
      <c r="D35" s="37"/>
      <c r="E35" s="37"/>
      <c r="F35" s="37"/>
      <c r="G35" s="37"/>
      <c r="H35" s="37"/>
      <c r="I35" s="37"/>
      <c r="J35" s="80"/>
      <c r="K35" s="385"/>
      <c r="L35" s="385"/>
      <c r="M35" s="386"/>
      <c r="N35" s="386"/>
      <c r="O35" s="386"/>
      <c r="P35" s="386"/>
      <c r="Q35" s="386"/>
      <c r="R35" s="386"/>
      <c r="S35" s="386"/>
      <c r="T35" s="386"/>
      <c r="U35" s="386"/>
      <c r="V35" s="386"/>
    </row>
    <row r="36" spans="3:22" s="36" customFormat="1" ht="15">
      <c r="C36" s="37"/>
      <c r="D36" s="37"/>
      <c r="E36" s="37"/>
      <c r="F36" s="37"/>
      <c r="G36" s="37"/>
      <c r="H36" s="37"/>
      <c r="I36" s="37"/>
      <c r="J36" s="80"/>
      <c r="K36" s="385"/>
      <c r="L36" s="385"/>
      <c r="M36" s="386"/>
      <c r="N36" s="386"/>
      <c r="O36" s="386"/>
      <c r="P36" s="386"/>
      <c r="Q36" s="386"/>
      <c r="R36" s="386"/>
      <c r="S36" s="386"/>
      <c r="T36" s="386"/>
      <c r="U36" s="386"/>
      <c r="V36" s="386"/>
    </row>
    <row r="37" spans="11:12" ht="15">
      <c r="K37" s="379"/>
      <c r="L37" s="379"/>
    </row>
    <row r="38" spans="11:12" ht="15">
      <c r="K38" s="379"/>
      <c r="L38" s="379"/>
    </row>
  </sheetData>
  <sheetProtection/>
  <mergeCells count="6">
    <mergeCell ref="J1:J34"/>
    <mergeCell ref="A4:B5"/>
    <mergeCell ref="C4:C5"/>
    <mergeCell ref="D4:D5"/>
    <mergeCell ref="E4:H4"/>
    <mergeCell ref="A15:B15"/>
  </mergeCells>
  <printOptions/>
  <pageMargins left="0.46" right="0.25" top="0.62992125984252" bottom="0.15748031496063" header="0.511811023622047" footer="0.196850393700787"/>
  <pageSetup fitToHeight="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49.28125" style="217" customWidth="1"/>
    <col min="2" max="8" width="12.28125" style="217" customWidth="1"/>
    <col min="9" max="9" width="7.57421875" style="80" customWidth="1"/>
    <col min="10" max="14" width="9.140625" style="281" customWidth="1"/>
    <col min="15" max="16384" width="9.140625" style="217" customWidth="1"/>
  </cols>
  <sheetData>
    <row r="1" spans="1:14" s="252" customFormat="1" ht="17.25" customHeight="1">
      <c r="A1" s="251" t="s">
        <v>198</v>
      </c>
      <c r="B1" s="217"/>
      <c r="C1" s="217"/>
      <c r="I1" s="440">
        <v>11</v>
      </c>
      <c r="J1" s="307"/>
      <c r="K1" s="307"/>
      <c r="L1" s="307"/>
      <c r="M1" s="307"/>
      <c r="N1" s="307"/>
    </row>
    <row r="2" spans="1:14" s="252" customFormat="1" ht="12.75" customHeight="1">
      <c r="A2" s="220"/>
      <c r="B2" s="220"/>
      <c r="C2" s="220"/>
      <c r="D2" s="344"/>
      <c r="E2" s="344"/>
      <c r="F2" s="344"/>
      <c r="H2" s="288" t="s">
        <v>174</v>
      </c>
      <c r="I2" s="447"/>
      <c r="J2" s="307"/>
      <c r="K2" s="307"/>
      <c r="L2" s="307"/>
      <c r="M2" s="307"/>
      <c r="N2" s="307"/>
    </row>
    <row r="3" spans="1:14" s="252" customFormat="1" ht="6.75" customHeight="1">
      <c r="A3" s="253"/>
      <c r="B3" s="254"/>
      <c r="C3" s="254"/>
      <c r="D3" s="254"/>
      <c r="E3" s="254"/>
      <c r="F3" s="254"/>
      <c r="G3" s="254"/>
      <c r="H3" s="254"/>
      <c r="I3" s="447"/>
      <c r="J3" s="307"/>
      <c r="K3" s="307"/>
      <c r="L3" s="307"/>
      <c r="M3" s="307"/>
      <c r="N3" s="307"/>
    </row>
    <row r="4" spans="1:14" s="252" customFormat="1" ht="17.25" customHeight="1">
      <c r="A4" s="464" t="s">
        <v>162</v>
      </c>
      <c r="B4" s="452">
        <v>2017</v>
      </c>
      <c r="C4" s="452" t="s">
        <v>185</v>
      </c>
      <c r="D4" s="466" t="s">
        <v>201</v>
      </c>
      <c r="E4" s="467"/>
      <c r="F4" s="467"/>
      <c r="G4" s="468"/>
      <c r="H4" s="368" t="s">
        <v>196</v>
      </c>
      <c r="I4" s="447"/>
      <c r="J4" s="307"/>
      <c r="K4" s="307"/>
      <c r="L4" s="307"/>
      <c r="M4" s="307"/>
      <c r="N4" s="307"/>
    </row>
    <row r="5" spans="1:21" s="255" customFormat="1" ht="15.75" customHeight="1">
      <c r="A5" s="465"/>
      <c r="B5" s="453"/>
      <c r="C5" s="453"/>
      <c r="D5" s="167" t="s">
        <v>139</v>
      </c>
      <c r="E5" s="369" t="s">
        <v>140</v>
      </c>
      <c r="F5" s="369" t="s">
        <v>141</v>
      </c>
      <c r="G5" s="167" t="s">
        <v>142</v>
      </c>
      <c r="H5" s="222" t="s">
        <v>139</v>
      </c>
      <c r="I5" s="447"/>
      <c r="J5" s="434"/>
      <c r="K5" s="435"/>
      <c r="L5" s="435"/>
      <c r="M5" s="435"/>
      <c r="N5" s="435"/>
      <c r="O5" s="256"/>
      <c r="P5" s="256"/>
      <c r="Q5" s="256"/>
      <c r="R5" s="256"/>
      <c r="S5" s="256"/>
      <c r="T5" s="256"/>
      <c r="U5" s="256"/>
    </row>
    <row r="6" spans="1:21" s="262" customFormat="1" ht="15.75" customHeight="1">
      <c r="A6" s="257" t="s">
        <v>62</v>
      </c>
      <c r="B6" s="258">
        <v>27094</v>
      </c>
      <c r="C6" s="387">
        <v>26044.038305000002</v>
      </c>
      <c r="D6" s="259">
        <v>5911</v>
      </c>
      <c r="E6" s="259">
        <v>6867</v>
      </c>
      <c r="F6" s="259">
        <v>6667</v>
      </c>
      <c r="G6" s="394">
        <v>6599.038305</v>
      </c>
      <c r="H6" s="399">
        <v>6327.999463</v>
      </c>
      <c r="I6" s="447"/>
      <c r="J6" s="260"/>
      <c r="K6" s="260"/>
      <c r="L6" s="260"/>
      <c r="M6" s="432"/>
      <c r="N6" s="260"/>
      <c r="O6" s="260"/>
      <c r="P6" s="260"/>
      <c r="Q6" s="260"/>
      <c r="R6" s="260"/>
      <c r="S6" s="261"/>
      <c r="T6" s="261"/>
      <c r="U6" s="261"/>
    </row>
    <row r="7" spans="1:21" ht="15.75" customHeight="1">
      <c r="A7" s="263" t="s">
        <v>63</v>
      </c>
      <c r="B7" s="264">
        <v>8801</v>
      </c>
      <c r="C7" s="264">
        <v>6820.69611</v>
      </c>
      <c r="D7" s="265">
        <v>1507</v>
      </c>
      <c r="E7" s="265">
        <v>1917</v>
      </c>
      <c r="F7" s="265">
        <v>1586</v>
      </c>
      <c r="G7" s="395">
        <v>1810.69611</v>
      </c>
      <c r="H7" s="400">
        <v>1683.015518</v>
      </c>
      <c r="I7" s="447"/>
      <c r="J7" s="346"/>
      <c r="K7" s="346"/>
      <c r="L7" s="436"/>
      <c r="M7" s="436"/>
      <c r="N7" s="436"/>
      <c r="O7" s="261"/>
      <c r="P7" s="261"/>
      <c r="Q7" s="261"/>
      <c r="R7" s="261"/>
      <c r="S7" s="261"/>
      <c r="T7" s="261"/>
      <c r="U7" s="267"/>
    </row>
    <row r="8" spans="1:21" s="252" customFormat="1" ht="15.75" customHeight="1">
      <c r="A8" s="268" t="s">
        <v>67</v>
      </c>
      <c r="B8" s="264"/>
      <c r="C8" s="264"/>
      <c r="D8" s="265"/>
      <c r="E8" s="265"/>
      <c r="F8" s="265"/>
      <c r="G8" s="395"/>
      <c r="H8" s="400"/>
      <c r="I8" s="447"/>
      <c r="J8" s="321"/>
      <c r="K8" s="321"/>
      <c r="L8" s="346"/>
      <c r="M8" s="346"/>
      <c r="N8" s="346"/>
      <c r="O8" s="261"/>
      <c r="P8" s="261"/>
      <c r="Q8" s="261"/>
      <c r="R8" s="261"/>
      <c r="S8" s="261"/>
      <c r="T8" s="261"/>
      <c r="U8" s="270"/>
    </row>
    <row r="9" spans="1:21" ht="15.75" customHeight="1">
      <c r="A9" s="168" t="s">
        <v>64</v>
      </c>
      <c r="B9" s="271">
        <v>373</v>
      </c>
      <c r="C9" s="271">
        <v>347.712499</v>
      </c>
      <c r="D9" s="272">
        <v>67</v>
      </c>
      <c r="E9" s="272">
        <v>100</v>
      </c>
      <c r="F9" s="272">
        <v>92</v>
      </c>
      <c r="G9" s="396">
        <v>88.712499</v>
      </c>
      <c r="H9" s="401">
        <v>57.418031</v>
      </c>
      <c r="I9" s="447"/>
      <c r="J9" s="321"/>
      <c r="K9" s="321"/>
      <c r="L9" s="346"/>
      <c r="M9" s="346"/>
      <c r="N9" s="346"/>
      <c r="O9" s="261"/>
      <c r="P9" s="261"/>
      <c r="Q9" s="261"/>
      <c r="R9" s="261"/>
      <c r="S9" s="261"/>
      <c r="T9" s="261"/>
      <c r="U9" s="267"/>
    </row>
    <row r="10" spans="1:21" ht="15.75" customHeight="1">
      <c r="A10" s="168" t="s">
        <v>65</v>
      </c>
      <c r="B10" s="271">
        <v>8169</v>
      </c>
      <c r="C10" s="271">
        <v>6112.626105</v>
      </c>
      <c r="D10" s="272">
        <v>1374</v>
      </c>
      <c r="E10" s="272">
        <v>1680</v>
      </c>
      <c r="F10" s="272">
        <v>1424</v>
      </c>
      <c r="G10" s="396">
        <v>1634.626105</v>
      </c>
      <c r="H10" s="401">
        <v>1493.645778</v>
      </c>
      <c r="I10" s="447"/>
      <c r="J10" s="321"/>
      <c r="K10" s="321"/>
      <c r="L10" s="346"/>
      <c r="M10" s="346"/>
      <c r="N10" s="346"/>
      <c r="O10" s="261"/>
      <c r="P10" s="261"/>
      <c r="Q10" s="261"/>
      <c r="R10" s="261"/>
      <c r="S10" s="261"/>
      <c r="T10" s="261"/>
      <c r="U10" s="267"/>
    </row>
    <row r="11" spans="1:21" s="252" customFormat="1" ht="15.75" customHeight="1">
      <c r="A11" s="263" t="s">
        <v>66</v>
      </c>
      <c r="B11" s="264">
        <v>2324</v>
      </c>
      <c r="C11" s="264">
        <v>2506.90438</v>
      </c>
      <c r="D11" s="265">
        <v>664</v>
      </c>
      <c r="E11" s="265">
        <v>495</v>
      </c>
      <c r="F11" s="265">
        <v>708</v>
      </c>
      <c r="G11" s="395">
        <v>639.90438</v>
      </c>
      <c r="H11" s="400">
        <v>908.312295</v>
      </c>
      <c r="I11" s="447"/>
      <c r="J11" s="346"/>
      <c r="K11" s="346"/>
      <c r="L11" s="346"/>
      <c r="M11" s="346"/>
      <c r="N11" s="346"/>
      <c r="O11" s="261"/>
      <c r="P11" s="261"/>
      <c r="Q11" s="261"/>
      <c r="R11" s="261"/>
      <c r="S11" s="261"/>
      <c r="T11" s="261"/>
      <c r="U11" s="270"/>
    </row>
    <row r="12" spans="1:21" s="252" customFormat="1" ht="15.75" customHeight="1">
      <c r="A12" s="268" t="s">
        <v>67</v>
      </c>
      <c r="B12" s="264"/>
      <c r="C12" s="264"/>
      <c r="D12" s="265"/>
      <c r="E12" s="265"/>
      <c r="F12" s="265"/>
      <c r="G12" s="395"/>
      <c r="H12" s="400"/>
      <c r="I12" s="447"/>
      <c r="J12" s="321"/>
      <c r="K12" s="321"/>
      <c r="L12" s="346"/>
      <c r="M12" s="346"/>
      <c r="N12" s="346"/>
      <c r="O12" s="261"/>
      <c r="P12" s="261"/>
      <c r="Q12" s="261"/>
      <c r="R12" s="261"/>
      <c r="S12" s="261"/>
      <c r="T12" s="261"/>
      <c r="U12" s="270"/>
    </row>
    <row r="13" spans="1:21" s="252" customFormat="1" ht="15.75" customHeight="1">
      <c r="A13" s="268" t="s">
        <v>68</v>
      </c>
      <c r="B13" s="271">
        <v>1632</v>
      </c>
      <c r="C13" s="271">
        <v>1574.551318</v>
      </c>
      <c r="D13" s="272">
        <v>433</v>
      </c>
      <c r="E13" s="272">
        <v>274</v>
      </c>
      <c r="F13" s="272">
        <v>445</v>
      </c>
      <c r="G13" s="396">
        <v>422.551318</v>
      </c>
      <c r="H13" s="401">
        <v>676.041713</v>
      </c>
      <c r="I13" s="447"/>
      <c r="J13" s="321"/>
      <c r="K13" s="321"/>
      <c r="L13" s="346"/>
      <c r="M13" s="346"/>
      <c r="N13" s="436"/>
      <c r="O13" s="261"/>
      <c r="P13" s="261"/>
      <c r="Q13" s="261"/>
      <c r="R13" s="261"/>
      <c r="S13" s="261"/>
      <c r="T13" s="261"/>
      <c r="U13" s="270"/>
    </row>
    <row r="14" spans="1:21" s="252" customFormat="1" ht="15.75" customHeight="1">
      <c r="A14" s="268" t="s">
        <v>69</v>
      </c>
      <c r="B14" s="271">
        <v>151</v>
      </c>
      <c r="C14" s="271">
        <v>148.05725</v>
      </c>
      <c r="D14" s="272">
        <v>25</v>
      </c>
      <c r="E14" s="272">
        <v>42</v>
      </c>
      <c r="F14" s="272">
        <v>55</v>
      </c>
      <c r="G14" s="396">
        <v>26.05725</v>
      </c>
      <c r="H14" s="401">
        <v>32.223032</v>
      </c>
      <c r="I14" s="447"/>
      <c r="J14" s="321"/>
      <c r="K14" s="321"/>
      <c r="L14" s="346"/>
      <c r="M14" s="346"/>
      <c r="N14" s="346"/>
      <c r="O14" s="261"/>
      <c r="P14" s="261"/>
      <c r="Q14" s="261"/>
      <c r="R14" s="261"/>
      <c r="S14" s="261"/>
      <c r="T14" s="261"/>
      <c r="U14" s="270"/>
    </row>
    <row r="15" spans="1:21" ht="15.75" customHeight="1">
      <c r="A15" s="268" t="s">
        <v>70</v>
      </c>
      <c r="B15" s="271">
        <v>219</v>
      </c>
      <c r="C15" s="271">
        <v>450.598441</v>
      </c>
      <c r="D15" s="272">
        <v>127</v>
      </c>
      <c r="E15" s="272">
        <v>87</v>
      </c>
      <c r="F15" s="272">
        <v>121</v>
      </c>
      <c r="G15" s="396">
        <v>115.598441</v>
      </c>
      <c r="H15" s="401">
        <v>143.778249</v>
      </c>
      <c r="I15" s="447"/>
      <c r="J15" s="321"/>
      <c r="K15" s="321"/>
      <c r="L15" s="346"/>
      <c r="M15" s="346"/>
      <c r="N15" s="346"/>
      <c r="O15" s="261"/>
      <c r="P15" s="261"/>
      <c r="Q15" s="261"/>
      <c r="R15" s="261"/>
      <c r="S15" s="261"/>
      <c r="T15" s="261"/>
      <c r="U15" s="267"/>
    </row>
    <row r="16" spans="1:21" ht="15.75" customHeight="1">
      <c r="A16" s="273" t="s">
        <v>71</v>
      </c>
      <c r="B16" s="264">
        <v>4.4</v>
      </c>
      <c r="C16" s="264">
        <v>2.898668</v>
      </c>
      <c r="D16" s="275">
        <v>1</v>
      </c>
      <c r="E16" s="274">
        <v>0</v>
      </c>
      <c r="F16" s="275">
        <v>1</v>
      </c>
      <c r="G16" s="397">
        <v>0.898668</v>
      </c>
      <c r="H16" s="402">
        <v>0.842452</v>
      </c>
      <c r="I16" s="447"/>
      <c r="J16" s="346"/>
      <c r="K16" s="346"/>
      <c r="L16" s="346"/>
      <c r="M16" s="346"/>
      <c r="N16" s="346"/>
      <c r="O16" s="261"/>
      <c r="P16" s="261"/>
      <c r="Q16" s="261"/>
      <c r="R16" s="261"/>
      <c r="S16" s="261"/>
      <c r="T16" s="261"/>
      <c r="U16" s="267"/>
    </row>
    <row r="17" spans="1:21" ht="15.75" customHeight="1">
      <c r="A17" s="263" t="s">
        <v>72</v>
      </c>
      <c r="B17" s="264">
        <v>1521</v>
      </c>
      <c r="C17" s="264">
        <v>1587.8305110000001</v>
      </c>
      <c r="D17" s="265">
        <v>310</v>
      </c>
      <c r="E17" s="265">
        <v>365</v>
      </c>
      <c r="F17" s="265">
        <v>394</v>
      </c>
      <c r="G17" s="395">
        <v>518.830511</v>
      </c>
      <c r="H17" s="400">
        <v>446.802136</v>
      </c>
      <c r="I17" s="447"/>
      <c r="J17" s="346"/>
      <c r="K17" s="346"/>
      <c r="L17" s="346"/>
      <c r="M17" s="346"/>
      <c r="N17" s="346"/>
      <c r="O17" s="261"/>
      <c r="P17" s="261"/>
      <c r="Q17" s="261"/>
      <c r="R17" s="261"/>
      <c r="S17" s="261"/>
      <c r="T17" s="261"/>
      <c r="U17" s="267"/>
    </row>
    <row r="18" spans="1:21" ht="15.75" customHeight="1">
      <c r="A18" s="277" t="s">
        <v>73</v>
      </c>
      <c r="B18" s="264">
        <v>10017</v>
      </c>
      <c r="C18" s="264">
        <v>11021.530069</v>
      </c>
      <c r="D18" s="265">
        <v>2381</v>
      </c>
      <c r="E18" s="265">
        <v>2844</v>
      </c>
      <c r="F18" s="265">
        <v>3001</v>
      </c>
      <c r="G18" s="395">
        <v>2795.530069</v>
      </c>
      <c r="H18" s="400">
        <v>2443.265416</v>
      </c>
      <c r="I18" s="447"/>
      <c r="J18" s="346"/>
      <c r="K18" s="346"/>
      <c r="L18" s="346"/>
      <c r="M18" s="346"/>
      <c r="N18" s="346"/>
      <c r="O18" s="261"/>
      <c r="P18" s="261"/>
      <c r="Q18" s="261"/>
      <c r="R18" s="261"/>
      <c r="S18" s="261"/>
      <c r="T18" s="261"/>
      <c r="U18" s="267"/>
    </row>
    <row r="19" spans="1:21" s="252" customFormat="1" ht="15.75" customHeight="1">
      <c r="A19" s="268" t="s">
        <v>67</v>
      </c>
      <c r="B19" s="264"/>
      <c r="C19" s="264"/>
      <c r="D19" s="265"/>
      <c r="E19" s="265"/>
      <c r="F19" s="265"/>
      <c r="G19" s="395"/>
      <c r="H19" s="400"/>
      <c r="I19" s="447"/>
      <c r="J19" s="321"/>
      <c r="K19" s="321"/>
      <c r="L19" s="346"/>
      <c r="M19" s="346"/>
      <c r="N19" s="346"/>
      <c r="O19" s="261"/>
      <c r="P19" s="261"/>
      <c r="Q19" s="261"/>
      <c r="R19" s="261"/>
      <c r="S19" s="261"/>
      <c r="T19" s="261"/>
      <c r="U19" s="270"/>
    </row>
    <row r="20" spans="1:21" ht="15.75" customHeight="1">
      <c r="A20" s="276" t="s">
        <v>74</v>
      </c>
      <c r="B20" s="271">
        <v>372</v>
      </c>
      <c r="C20" s="271">
        <v>319.09333</v>
      </c>
      <c r="D20" s="272">
        <v>76</v>
      </c>
      <c r="E20" s="272">
        <v>97</v>
      </c>
      <c r="F20" s="272">
        <v>75</v>
      </c>
      <c r="G20" s="396">
        <v>71.09333</v>
      </c>
      <c r="H20" s="401">
        <v>71</v>
      </c>
      <c r="I20" s="447"/>
      <c r="J20" s="321"/>
      <c r="K20" s="321"/>
      <c r="L20" s="346"/>
      <c r="M20" s="346"/>
      <c r="N20" s="346"/>
      <c r="O20" s="261"/>
      <c r="P20" s="261"/>
      <c r="Q20" s="261"/>
      <c r="R20" s="261"/>
      <c r="S20" s="261"/>
      <c r="T20" s="261"/>
      <c r="U20" s="267"/>
    </row>
    <row r="21" spans="1:21" ht="15.75" customHeight="1">
      <c r="A21" s="169" t="s">
        <v>75</v>
      </c>
      <c r="B21" s="271">
        <v>354</v>
      </c>
      <c r="C21" s="271">
        <v>302.057567</v>
      </c>
      <c r="D21" s="272">
        <v>82</v>
      </c>
      <c r="E21" s="272">
        <v>80</v>
      </c>
      <c r="F21" s="272">
        <v>72</v>
      </c>
      <c r="G21" s="396">
        <v>68.057567</v>
      </c>
      <c r="H21" s="401">
        <v>68.420703</v>
      </c>
      <c r="I21" s="447"/>
      <c r="J21" s="321"/>
      <c r="K21" s="321"/>
      <c r="L21" s="346"/>
      <c r="M21" s="346"/>
      <c r="N21" s="346"/>
      <c r="O21" s="261"/>
      <c r="P21" s="261"/>
      <c r="Q21" s="261"/>
      <c r="R21" s="261"/>
      <c r="S21" s="261"/>
      <c r="T21" s="261"/>
      <c r="U21" s="267"/>
    </row>
    <row r="22" spans="1:21" ht="15.75" customHeight="1">
      <c r="A22" s="268" t="s">
        <v>76</v>
      </c>
      <c r="B22" s="271">
        <v>5456</v>
      </c>
      <c r="C22" s="271">
        <v>5410.438945</v>
      </c>
      <c r="D22" s="272">
        <v>1118</v>
      </c>
      <c r="E22" s="272">
        <v>1454</v>
      </c>
      <c r="F22" s="272">
        <v>1549</v>
      </c>
      <c r="G22" s="396">
        <v>1289.438945</v>
      </c>
      <c r="H22" s="401">
        <v>1093.078104</v>
      </c>
      <c r="I22" s="447"/>
      <c r="J22" s="321"/>
      <c r="K22" s="321"/>
      <c r="L22" s="346"/>
      <c r="M22" s="346"/>
      <c r="N22" s="346"/>
      <c r="O22" s="261"/>
      <c r="P22" s="261"/>
      <c r="Q22" s="261"/>
      <c r="R22" s="261"/>
      <c r="S22" s="261"/>
      <c r="T22" s="261"/>
      <c r="U22" s="267"/>
    </row>
    <row r="23" spans="1:21" ht="15.75" customHeight="1">
      <c r="A23" s="268" t="s">
        <v>77</v>
      </c>
      <c r="B23" s="271">
        <v>2371</v>
      </c>
      <c r="C23" s="271">
        <v>3283.482864</v>
      </c>
      <c r="D23" s="272">
        <v>749</v>
      </c>
      <c r="E23" s="272">
        <v>804</v>
      </c>
      <c r="F23" s="272">
        <v>826</v>
      </c>
      <c r="G23" s="396">
        <v>904.482864</v>
      </c>
      <c r="H23" s="401">
        <v>813.435385</v>
      </c>
      <c r="I23" s="447"/>
      <c r="J23" s="321"/>
      <c r="K23" s="321"/>
      <c r="L23" s="346"/>
      <c r="M23" s="346"/>
      <c r="N23" s="346"/>
      <c r="O23" s="261"/>
      <c r="P23" s="261"/>
      <c r="Q23" s="261"/>
      <c r="R23" s="261"/>
      <c r="S23" s="261"/>
      <c r="T23" s="261"/>
      <c r="U23" s="267"/>
    </row>
    <row r="24" spans="1:21" ht="15.75" customHeight="1">
      <c r="A24" s="276" t="s">
        <v>78</v>
      </c>
      <c r="B24" s="271">
        <v>283</v>
      </c>
      <c r="C24" s="271">
        <v>426.889098</v>
      </c>
      <c r="D24" s="272">
        <v>79</v>
      </c>
      <c r="E24" s="272">
        <v>79</v>
      </c>
      <c r="F24" s="272">
        <v>136</v>
      </c>
      <c r="G24" s="396">
        <v>132.889098</v>
      </c>
      <c r="H24" s="401">
        <v>121.544958</v>
      </c>
      <c r="I24" s="447"/>
      <c r="J24" s="321"/>
      <c r="K24" s="321"/>
      <c r="L24" s="346"/>
      <c r="M24" s="346"/>
      <c r="N24" s="346"/>
      <c r="O24" s="261"/>
      <c r="P24" s="261"/>
      <c r="Q24" s="261"/>
      <c r="R24" s="261"/>
      <c r="S24" s="261"/>
      <c r="T24" s="261"/>
      <c r="U24" s="267"/>
    </row>
    <row r="25" spans="1:21" ht="15.75" customHeight="1">
      <c r="A25" s="276" t="s">
        <v>79</v>
      </c>
      <c r="B25" s="271">
        <v>181</v>
      </c>
      <c r="C25" s="271">
        <v>188.106463</v>
      </c>
      <c r="D25" s="272">
        <v>40</v>
      </c>
      <c r="E25" s="272">
        <v>40</v>
      </c>
      <c r="F25" s="272">
        <v>61</v>
      </c>
      <c r="G25" s="396">
        <v>47.106463</v>
      </c>
      <c r="H25" s="401">
        <v>50.557944</v>
      </c>
      <c r="I25" s="447"/>
      <c r="J25" s="321"/>
      <c r="K25" s="321"/>
      <c r="L25" s="346"/>
      <c r="M25" s="346"/>
      <c r="N25" s="346"/>
      <c r="O25" s="261"/>
      <c r="P25" s="261"/>
      <c r="Q25" s="261"/>
      <c r="R25" s="261"/>
      <c r="S25" s="261"/>
      <c r="T25" s="261"/>
      <c r="U25" s="267"/>
    </row>
    <row r="26" spans="1:21" ht="15.75" customHeight="1">
      <c r="A26" s="277" t="s">
        <v>80</v>
      </c>
      <c r="B26" s="264">
        <v>1203</v>
      </c>
      <c r="C26" s="264">
        <v>1332.887734</v>
      </c>
      <c r="D26" s="265">
        <v>344</v>
      </c>
      <c r="E26" s="265">
        <v>432</v>
      </c>
      <c r="F26" s="265">
        <v>321</v>
      </c>
      <c r="G26" s="395">
        <v>235.887734</v>
      </c>
      <c r="H26" s="400">
        <v>281.664088</v>
      </c>
      <c r="I26" s="447"/>
      <c r="J26" s="346"/>
      <c r="K26" s="346"/>
      <c r="L26" s="346"/>
      <c r="M26" s="346"/>
      <c r="N26" s="346"/>
      <c r="O26" s="261"/>
      <c r="P26" s="261"/>
      <c r="Q26" s="261"/>
      <c r="R26" s="261"/>
      <c r="S26" s="261"/>
      <c r="T26" s="261"/>
      <c r="U26" s="267"/>
    </row>
    <row r="27" spans="1:21" s="252" customFormat="1" ht="15.75" customHeight="1">
      <c r="A27" s="268" t="s">
        <v>67</v>
      </c>
      <c r="B27" s="264"/>
      <c r="C27" s="264"/>
      <c r="D27" s="265"/>
      <c r="E27" s="265"/>
      <c r="F27" s="265"/>
      <c r="G27" s="395"/>
      <c r="H27" s="400"/>
      <c r="I27" s="447"/>
      <c r="J27" s="321"/>
      <c r="K27" s="321"/>
      <c r="L27" s="346"/>
      <c r="M27" s="346"/>
      <c r="N27" s="346"/>
      <c r="O27" s="261"/>
      <c r="P27" s="261"/>
      <c r="Q27" s="261"/>
      <c r="R27" s="261"/>
      <c r="S27" s="261"/>
      <c r="T27" s="261"/>
      <c r="U27" s="270"/>
    </row>
    <row r="28" spans="1:21" ht="15.75" customHeight="1">
      <c r="A28" s="276" t="s">
        <v>81</v>
      </c>
      <c r="B28" s="271">
        <v>624</v>
      </c>
      <c r="C28" s="271">
        <v>692.426198</v>
      </c>
      <c r="D28" s="272">
        <v>166</v>
      </c>
      <c r="E28" s="272">
        <v>268</v>
      </c>
      <c r="F28" s="272">
        <v>147</v>
      </c>
      <c r="G28" s="396">
        <v>111.426198</v>
      </c>
      <c r="H28" s="401">
        <v>133.600489</v>
      </c>
      <c r="I28" s="447"/>
      <c r="J28" s="321"/>
      <c r="K28" s="321"/>
      <c r="L28" s="346"/>
      <c r="M28" s="346"/>
      <c r="N28" s="346"/>
      <c r="O28" s="261"/>
      <c r="P28" s="261"/>
      <c r="Q28" s="261"/>
      <c r="R28" s="261"/>
      <c r="S28" s="261"/>
      <c r="T28" s="261"/>
      <c r="U28" s="267"/>
    </row>
    <row r="29" spans="1:21" ht="15.75" customHeight="1">
      <c r="A29" s="277" t="s">
        <v>82</v>
      </c>
      <c r="B29" s="264">
        <v>2141</v>
      </c>
      <c r="C29" s="264">
        <v>2094.585908</v>
      </c>
      <c r="D29" s="265">
        <v>467</v>
      </c>
      <c r="E29" s="265">
        <v>583</v>
      </c>
      <c r="F29" s="265">
        <v>527</v>
      </c>
      <c r="G29" s="395">
        <v>517.585908</v>
      </c>
      <c r="H29" s="400">
        <v>487.353956</v>
      </c>
      <c r="I29" s="447"/>
      <c r="J29" s="346"/>
      <c r="K29" s="346"/>
      <c r="L29" s="346"/>
      <c r="M29" s="346"/>
      <c r="N29" s="346"/>
      <c r="O29" s="261"/>
      <c r="P29" s="261"/>
      <c r="Q29" s="261"/>
      <c r="R29" s="261"/>
      <c r="S29" s="261"/>
      <c r="T29" s="261"/>
      <c r="U29" s="267"/>
    </row>
    <row r="30" spans="1:21" s="252" customFormat="1" ht="15.75" customHeight="1">
      <c r="A30" s="268" t="s">
        <v>67</v>
      </c>
      <c r="B30" s="264"/>
      <c r="C30" s="264"/>
      <c r="D30" s="265"/>
      <c r="E30" s="265"/>
      <c r="F30" s="265"/>
      <c r="G30" s="395"/>
      <c r="H30" s="400"/>
      <c r="I30" s="447"/>
      <c r="J30" s="321"/>
      <c r="K30" s="321"/>
      <c r="L30" s="346"/>
      <c r="M30" s="346"/>
      <c r="N30" s="346"/>
      <c r="O30" s="261"/>
      <c r="P30" s="261"/>
      <c r="Q30" s="261"/>
      <c r="R30" s="261"/>
      <c r="S30" s="261"/>
      <c r="T30" s="261"/>
      <c r="U30" s="270"/>
    </row>
    <row r="31" spans="1:21" ht="15.75" customHeight="1">
      <c r="A31" s="268" t="s">
        <v>83</v>
      </c>
      <c r="B31" s="271">
        <v>536</v>
      </c>
      <c r="C31" s="271">
        <v>570.372407</v>
      </c>
      <c r="D31" s="272">
        <v>125</v>
      </c>
      <c r="E31" s="272">
        <v>152</v>
      </c>
      <c r="F31" s="272">
        <v>151</v>
      </c>
      <c r="G31" s="396">
        <v>142.37240699999998</v>
      </c>
      <c r="H31" s="401">
        <v>177.77440299999998</v>
      </c>
      <c r="I31" s="447"/>
      <c r="J31" s="321"/>
      <c r="K31" s="321"/>
      <c r="L31" s="346"/>
      <c r="M31" s="346"/>
      <c r="N31" s="346"/>
      <c r="O31" s="261"/>
      <c r="P31" s="261"/>
      <c r="Q31" s="261"/>
      <c r="R31" s="261"/>
      <c r="S31" s="261"/>
      <c r="T31" s="261"/>
      <c r="U31" s="267"/>
    </row>
    <row r="32" spans="1:21" ht="15.75" customHeight="1">
      <c r="A32" s="276" t="s">
        <v>84</v>
      </c>
      <c r="B32" s="271">
        <v>194</v>
      </c>
      <c r="C32" s="271">
        <v>188.292197</v>
      </c>
      <c r="D32" s="272">
        <v>37</v>
      </c>
      <c r="E32" s="272">
        <v>55</v>
      </c>
      <c r="F32" s="272">
        <v>43</v>
      </c>
      <c r="G32" s="396">
        <v>53.292197</v>
      </c>
      <c r="H32" s="401">
        <v>47.934793</v>
      </c>
      <c r="I32" s="447"/>
      <c r="J32" s="321"/>
      <c r="K32" s="321"/>
      <c r="L32" s="346"/>
      <c r="M32" s="346"/>
      <c r="N32" s="346"/>
      <c r="O32" s="261"/>
      <c r="P32" s="261"/>
      <c r="Q32" s="261"/>
      <c r="R32" s="261"/>
      <c r="S32" s="261"/>
      <c r="T32" s="261"/>
      <c r="U32" s="267"/>
    </row>
    <row r="33" spans="1:21" ht="15.75" customHeight="1">
      <c r="A33" s="276" t="s">
        <v>85</v>
      </c>
      <c r="B33" s="271">
        <v>333</v>
      </c>
      <c r="C33" s="271">
        <v>396.237826</v>
      </c>
      <c r="D33" s="272">
        <v>76</v>
      </c>
      <c r="E33" s="272">
        <v>120</v>
      </c>
      <c r="F33" s="272">
        <v>93</v>
      </c>
      <c r="G33" s="396">
        <v>107.237826</v>
      </c>
      <c r="H33" s="401">
        <v>103.013779</v>
      </c>
      <c r="I33" s="447"/>
      <c r="J33" s="321"/>
      <c r="K33" s="321"/>
      <c r="L33" s="346"/>
      <c r="M33" s="346"/>
      <c r="N33" s="346"/>
      <c r="O33" s="261"/>
      <c r="P33" s="261"/>
      <c r="Q33" s="261"/>
      <c r="R33" s="261"/>
      <c r="S33" s="261"/>
      <c r="T33" s="261"/>
      <c r="U33" s="267"/>
    </row>
    <row r="34" spans="1:21" ht="15.75" customHeight="1">
      <c r="A34" s="276" t="s">
        <v>86</v>
      </c>
      <c r="B34" s="271">
        <v>351</v>
      </c>
      <c r="C34" s="271">
        <v>279.785369</v>
      </c>
      <c r="D34" s="272">
        <v>90</v>
      </c>
      <c r="E34" s="272">
        <v>71</v>
      </c>
      <c r="F34" s="272">
        <v>76</v>
      </c>
      <c r="G34" s="396">
        <v>42.785369</v>
      </c>
      <c r="H34" s="401">
        <v>48.423828</v>
      </c>
      <c r="I34" s="447"/>
      <c r="J34" s="321"/>
      <c r="K34" s="321"/>
      <c r="L34" s="346"/>
      <c r="M34" s="346"/>
      <c r="N34" s="346"/>
      <c r="O34" s="261"/>
      <c r="P34" s="261"/>
      <c r="Q34" s="261"/>
      <c r="R34" s="261"/>
      <c r="S34" s="261"/>
      <c r="T34" s="261"/>
      <c r="U34" s="267"/>
    </row>
    <row r="35" spans="1:21" ht="15.75" customHeight="1">
      <c r="A35" s="278" t="s">
        <v>87</v>
      </c>
      <c r="B35" s="279">
        <v>1083</v>
      </c>
      <c r="C35" s="388">
        <v>676.7049250000009</v>
      </c>
      <c r="D35" s="280">
        <v>237</v>
      </c>
      <c r="E35" s="280">
        <v>231</v>
      </c>
      <c r="F35" s="280">
        <v>129</v>
      </c>
      <c r="G35" s="398">
        <v>79.70492500000091</v>
      </c>
      <c r="H35" s="403">
        <v>77</v>
      </c>
      <c r="I35" s="447"/>
      <c r="J35" s="346"/>
      <c r="K35" s="346"/>
      <c r="L35" s="346"/>
      <c r="M35" s="346"/>
      <c r="N35" s="346"/>
      <c r="O35" s="261"/>
      <c r="P35" s="261"/>
      <c r="Q35" s="261"/>
      <c r="R35" s="261"/>
      <c r="S35" s="261"/>
      <c r="T35" s="261"/>
      <c r="U35" s="267"/>
    </row>
    <row r="36" spans="1:21" ht="24" customHeight="1">
      <c r="A36" s="66" t="s">
        <v>187</v>
      </c>
      <c r="I36" s="447"/>
      <c r="J36" s="282"/>
      <c r="K36" s="282"/>
      <c r="L36" s="282"/>
      <c r="M36" s="282"/>
      <c r="N36" s="282"/>
      <c r="O36" s="267"/>
      <c r="P36" s="267"/>
      <c r="Q36" s="267"/>
      <c r="R36" s="267"/>
      <c r="S36" s="267"/>
      <c r="T36" s="267"/>
      <c r="U36" s="267"/>
    </row>
    <row r="37" spans="1:21" ht="12.75">
      <c r="A37" s="267"/>
      <c r="B37" s="267"/>
      <c r="C37" s="267"/>
      <c r="J37" s="282"/>
      <c r="K37" s="282"/>
      <c r="L37" s="282"/>
      <c r="M37" s="282"/>
      <c r="N37" s="282"/>
      <c r="O37" s="267"/>
      <c r="P37" s="267"/>
      <c r="Q37" s="267"/>
      <c r="R37" s="267"/>
      <c r="S37" s="267"/>
      <c r="T37" s="267"/>
      <c r="U37" s="267"/>
    </row>
    <row r="38" spans="1:21" ht="12.75">
      <c r="A38" s="267"/>
      <c r="B38" s="267"/>
      <c r="C38" s="267"/>
      <c r="J38" s="282"/>
      <c r="K38" s="282"/>
      <c r="L38" s="282"/>
      <c r="M38" s="282"/>
      <c r="N38" s="282"/>
      <c r="O38" s="267"/>
      <c r="P38" s="267"/>
      <c r="Q38" s="267"/>
      <c r="R38" s="267"/>
      <c r="S38" s="267"/>
      <c r="T38" s="267"/>
      <c r="U38" s="267"/>
    </row>
  </sheetData>
  <sheetProtection/>
  <mergeCells count="5">
    <mergeCell ref="I1:I36"/>
    <mergeCell ref="A4:A5"/>
    <mergeCell ref="B4:B5"/>
    <mergeCell ref="C4:C5"/>
    <mergeCell ref="D4:G4"/>
  </mergeCells>
  <printOptions horizontalCentered="1"/>
  <pageMargins left="0.41" right="0.25" top="0.393700787401575" bottom="0.196849300087489" header="0.29" footer="0.19684930008748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25.7109375" style="281" customWidth="1"/>
    <col min="2" max="8" width="15.28125" style="281" customWidth="1"/>
    <col min="9" max="9" width="7.7109375" style="14" customWidth="1"/>
    <col min="10" max="14" width="9.140625" style="281" customWidth="1"/>
    <col min="15" max="15" width="9.140625" style="429" customWidth="1"/>
    <col min="16" max="18" width="9.140625" style="281" customWidth="1"/>
    <col min="19" max="16384" width="9.140625" style="281" customWidth="1"/>
  </cols>
  <sheetData>
    <row r="1" spans="1:9" ht="18.75" customHeight="1">
      <c r="A1" s="283" t="s">
        <v>199</v>
      </c>
      <c r="B1" s="284"/>
      <c r="C1" s="284"/>
      <c r="I1" s="440">
        <v>12</v>
      </c>
    </row>
    <row r="2" spans="1:9" ht="12" customHeight="1">
      <c r="A2" s="285"/>
      <c r="B2" s="286"/>
      <c r="C2" s="286"/>
      <c r="D2" s="287"/>
      <c r="E2" s="287"/>
      <c r="F2" s="287"/>
      <c r="H2" s="288" t="s">
        <v>173</v>
      </c>
      <c r="I2" s="447"/>
    </row>
    <row r="3" spans="1:9" ht="9" customHeight="1">
      <c r="A3" s="285"/>
      <c r="B3" s="286"/>
      <c r="C3" s="286"/>
      <c r="D3" s="287"/>
      <c r="E3" s="287"/>
      <c r="F3" s="287"/>
      <c r="G3" s="287"/>
      <c r="H3" s="287"/>
      <c r="I3" s="447"/>
    </row>
    <row r="4" spans="1:9" ht="21" customHeight="1">
      <c r="A4" s="469" t="s">
        <v>88</v>
      </c>
      <c r="B4" s="452">
        <v>2017</v>
      </c>
      <c r="C4" s="452" t="s">
        <v>185</v>
      </c>
      <c r="D4" s="466" t="s">
        <v>201</v>
      </c>
      <c r="E4" s="467"/>
      <c r="F4" s="467"/>
      <c r="G4" s="468"/>
      <c r="H4" s="368" t="s">
        <v>196</v>
      </c>
      <c r="I4" s="447"/>
    </row>
    <row r="5" spans="1:9" ht="21" customHeight="1">
      <c r="A5" s="469"/>
      <c r="B5" s="453"/>
      <c r="C5" s="453"/>
      <c r="D5" s="369" t="s">
        <v>139</v>
      </c>
      <c r="E5" s="369" t="s">
        <v>140</v>
      </c>
      <c r="F5" s="369" t="s">
        <v>141</v>
      </c>
      <c r="G5" s="404" t="s">
        <v>142</v>
      </c>
      <c r="H5" s="222" t="s">
        <v>139</v>
      </c>
      <c r="I5" s="447"/>
    </row>
    <row r="6" spans="1:19" s="291" customFormat="1" ht="14.25" customHeight="1">
      <c r="A6" s="289" t="s">
        <v>36</v>
      </c>
      <c r="B6" s="290">
        <v>43027</v>
      </c>
      <c r="C6" s="290">
        <v>43518.092109000005</v>
      </c>
      <c r="D6" s="290">
        <v>9853</v>
      </c>
      <c r="E6" s="290">
        <v>11354</v>
      </c>
      <c r="F6" s="290">
        <v>11625</v>
      </c>
      <c r="G6" s="405">
        <v>10686.092109000001</v>
      </c>
      <c r="H6" s="410">
        <v>10215.059163</v>
      </c>
      <c r="I6" s="447"/>
      <c r="J6" s="266"/>
      <c r="K6" s="390"/>
      <c r="L6" s="266"/>
      <c r="M6" s="266"/>
      <c r="N6" s="266"/>
      <c r="O6" s="430"/>
      <c r="P6" s="266"/>
      <c r="Q6" s="266"/>
      <c r="R6" s="266"/>
      <c r="S6" s="266"/>
    </row>
    <row r="7" spans="1:19" s="291" customFormat="1" ht="12" customHeight="1">
      <c r="A7" s="292" t="s">
        <v>164</v>
      </c>
      <c r="B7" s="292">
        <v>25142</v>
      </c>
      <c r="C7" s="292">
        <v>24469</v>
      </c>
      <c r="D7" s="292">
        <v>5965</v>
      </c>
      <c r="E7" s="292">
        <v>6788</v>
      </c>
      <c r="F7" s="292">
        <v>6027</v>
      </c>
      <c r="G7" s="406">
        <v>5689</v>
      </c>
      <c r="H7" s="324">
        <v>5647.317914</v>
      </c>
      <c r="I7" s="447"/>
      <c r="J7" s="417"/>
      <c r="K7" s="414"/>
      <c r="L7" s="389"/>
      <c r="M7" s="389"/>
      <c r="N7" s="389"/>
      <c r="O7" s="431"/>
      <c r="P7" s="389"/>
      <c r="Q7" s="389"/>
      <c r="R7" s="389"/>
      <c r="S7" s="389"/>
    </row>
    <row r="8" spans="1:19" s="296" customFormat="1" ht="12" customHeight="1">
      <c r="A8" s="293" t="s">
        <v>89</v>
      </c>
      <c r="B8" s="294">
        <v>20</v>
      </c>
      <c r="C8" s="294">
        <v>39.678003000000004</v>
      </c>
      <c r="D8" s="295">
        <v>10</v>
      </c>
      <c r="E8" s="295">
        <v>9</v>
      </c>
      <c r="F8" s="295">
        <v>7</v>
      </c>
      <c r="G8" s="407">
        <v>13.678003</v>
      </c>
      <c r="H8" s="328">
        <v>5.327423</v>
      </c>
      <c r="I8" s="447"/>
      <c r="J8" s="390"/>
      <c r="K8" s="390"/>
      <c r="L8" s="266"/>
      <c r="M8" s="266"/>
      <c r="N8" s="266"/>
      <c r="O8" s="430"/>
      <c r="P8" s="266"/>
      <c r="Q8" s="266"/>
      <c r="R8" s="266"/>
      <c r="S8" s="266"/>
    </row>
    <row r="9" spans="1:19" ht="12" customHeight="1">
      <c r="A9" s="293" t="s">
        <v>90</v>
      </c>
      <c r="B9" s="294">
        <v>720</v>
      </c>
      <c r="C9" s="294">
        <v>815.955222</v>
      </c>
      <c r="D9" s="295">
        <v>161</v>
      </c>
      <c r="E9" s="295">
        <v>235</v>
      </c>
      <c r="F9" s="295">
        <v>241</v>
      </c>
      <c r="G9" s="407">
        <v>178.955222</v>
      </c>
      <c r="H9" s="328">
        <v>169.576834</v>
      </c>
      <c r="I9" s="447"/>
      <c r="J9" s="390"/>
      <c r="K9" s="390"/>
      <c r="L9" s="266"/>
      <c r="M9" s="266"/>
      <c r="N9" s="266"/>
      <c r="O9" s="430"/>
      <c r="P9" s="266"/>
      <c r="Q9" s="266"/>
      <c r="R9" s="266"/>
      <c r="S9" s="266"/>
    </row>
    <row r="10" spans="1:19" ht="12" customHeight="1">
      <c r="A10" s="297" t="s">
        <v>91</v>
      </c>
      <c r="B10" s="294">
        <v>6329</v>
      </c>
      <c r="C10" s="294">
        <v>5401.967309</v>
      </c>
      <c r="D10" s="295">
        <v>1273</v>
      </c>
      <c r="E10" s="295">
        <v>1617</v>
      </c>
      <c r="F10" s="295">
        <v>1354</v>
      </c>
      <c r="G10" s="407">
        <v>1157.967309</v>
      </c>
      <c r="H10" s="328">
        <v>1160.656988</v>
      </c>
      <c r="I10" s="447"/>
      <c r="J10" s="390"/>
      <c r="K10" s="390"/>
      <c r="L10" s="266"/>
      <c r="M10" s="266"/>
      <c r="N10" s="427"/>
      <c r="O10" s="430"/>
      <c r="P10" s="266"/>
      <c r="Q10" s="266"/>
      <c r="R10" s="266"/>
      <c r="S10" s="266"/>
    </row>
    <row r="11" spans="1:19" ht="12" customHeight="1">
      <c r="A11" s="297" t="s">
        <v>92</v>
      </c>
      <c r="B11" s="294">
        <v>952</v>
      </c>
      <c r="C11" s="294">
        <v>1021.145213</v>
      </c>
      <c r="D11" s="295">
        <v>268</v>
      </c>
      <c r="E11" s="295">
        <v>284</v>
      </c>
      <c r="F11" s="295">
        <v>234</v>
      </c>
      <c r="G11" s="407">
        <v>235.145213</v>
      </c>
      <c r="H11" s="328">
        <v>284.610215</v>
      </c>
      <c r="I11" s="447"/>
      <c r="K11" s="390"/>
      <c r="L11" s="266"/>
      <c r="M11" s="266"/>
      <c r="N11" s="266"/>
      <c r="O11" s="430"/>
      <c r="P11" s="266"/>
      <c r="Q11" s="266"/>
      <c r="R11" s="266"/>
      <c r="S11" s="266"/>
    </row>
    <row r="12" spans="1:19" ht="12" customHeight="1">
      <c r="A12" s="297" t="s">
        <v>93</v>
      </c>
      <c r="B12" s="294">
        <v>2645</v>
      </c>
      <c r="C12" s="294">
        <v>2782.8313239999998</v>
      </c>
      <c r="D12" s="295">
        <v>873</v>
      </c>
      <c r="E12" s="295">
        <v>713</v>
      </c>
      <c r="F12" s="295">
        <v>528</v>
      </c>
      <c r="G12" s="407">
        <v>668.831324</v>
      </c>
      <c r="H12" s="328">
        <v>588.91338</v>
      </c>
      <c r="I12" s="447"/>
      <c r="J12" s="427"/>
      <c r="K12" s="390"/>
      <c r="L12" s="266"/>
      <c r="M12" s="266"/>
      <c r="N12" s="266"/>
      <c r="O12" s="430"/>
      <c r="P12" s="266"/>
      <c r="Q12" s="266"/>
      <c r="R12" s="266"/>
      <c r="S12" s="266"/>
    </row>
    <row r="13" spans="1:19" ht="12" customHeight="1">
      <c r="A13" s="297" t="s">
        <v>94</v>
      </c>
      <c r="B13" s="294">
        <v>2125</v>
      </c>
      <c r="C13" s="294">
        <v>2552.192232</v>
      </c>
      <c r="D13" s="295">
        <v>510</v>
      </c>
      <c r="E13" s="295">
        <v>725</v>
      </c>
      <c r="F13" s="295">
        <v>696</v>
      </c>
      <c r="G13" s="407">
        <v>621.192232</v>
      </c>
      <c r="H13" s="328">
        <v>664.675361</v>
      </c>
      <c r="I13" s="447"/>
      <c r="K13" s="390"/>
      <c r="L13" s="266"/>
      <c r="M13" s="266"/>
      <c r="N13" s="266"/>
      <c r="O13" s="430"/>
      <c r="P13" s="266"/>
      <c r="Q13" s="266"/>
      <c r="R13" s="266"/>
      <c r="S13" s="266"/>
    </row>
    <row r="14" spans="1:19" ht="12" customHeight="1">
      <c r="A14" s="297" t="s">
        <v>95</v>
      </c>
      <c r="B14" s="294">
        <v>778</v>
      </c>
      <c r="C14" s="294">
        <v>355.61974299999997</v>
      </c>
      <c r="D14" s="295">
        <v>97</v>
      </c>
      <c r="E14" s="295">
        <v>78</v>
      </c>
      <c r="F14" s="295">
        <v>169</v>
      </c>
      <c r="G14" s="407">
        <v>11.619743</v>
      </c>
      <c r="H14" s="328">
        <v>142.671743</v>
      </c>
      <c r="I14" s="447"/>
      <c r="K14" s="390"/>
      <c r="L14" s="266"/>
      <c r="M14" s="266"/>
      <c r="N14" s="266"/>
      <c r="O14" s="430"/>
      <c r="P14" s="266"/>
      <c r="Q14" s="266"/>
      <c r="R14" s="266"/>
      <c r="S14" s="266"/>
    </row>
    <row r="15" spans="1:19" ht="12" customHeight="1">
      <c r="A15" s="297" t="s">
        <v>96</v>
      </c>
      <c r="B15" s="294">
        <v>2291</v>
      </c>
      <c r="C15" s="294">
        <v>2796.761147</v>
      </c>
      <c r="D15" s="295">
        <v>624</v>
      </c>
      <c r="E15" s="295">
        <v>847</v>
      </c>
      <c r="F15" s="295">
        <v>718</v>
      </c>
      <c r="G15" s="407">
        <v>607.761147</v>
      </c>
      <c r="H15" s="328">
        <v>426.119674</v>
      </c>
      <c r="I15" s="447"/>
      <c r="K15" s="390"/>
      <c r="L15" s="266"/>
      <c r="M15" s="266"/>
      <c r="N15" s="266"/>
      <c r="O15" s="430"/>
      <c r="P15" s="266"/>
      <c r="Q15" s="266"/>
      <c r="R15" s="266"/>
      <c r="S15" s="266"/>
    </row>
    <row r="16" spans="1:19" ht="12" customHeight="1">
      <c r="A16" s="297" t="s">
        <v>97</v>
      </c>
      <c r="B16" s="294">
        <v>807</v>
      </c>
      <c r="C16" s="294">
        <v>900.234509</v>
      </c>
      <c r="D16" s="295">
        <v>203</v>
      </c>
      <c r="E16" s="295">
        <v>252</v>
      </c>
      <c r="F16" s="295">
        <v>206</v>
      </c>
      <c r="G16" s="407">
        <v>239.234509</v>
      </c>
      <c r="H16" s="328">
        <v>197.115008</v>
      </c>
      <c r="I16" s="447"/>
      <c r="K16" s="390"/>
      <c r="L16" s="266"/>
      <c r="M16" s="266"/>
      <c r="N16" s="266"/>
      <c r="O16" s="430"/>
      <c r="P16" s="266"/>
      <c r="Q16" s="266"/>
      <c r="R16" s="266"/>
      <c r="S16" s="266"/>
    </row>
    <row r="17" spans="1:19" ht="12" customHeight="1">
      <c r="A17" s="297" t="s">
        <v>98</v>
      </c>
      <c r="B17" s="294">
        <v>7076</v>
      </c>
      <c r="C17" s="294">
        <v>6553.040173</v>
      </c>
      <c r="D17" s="295">
        <v>1692</v>
      </c>
      <c r="E17" s="295">
        <v>1703</v>
      </c>
      <c r="F17" s="295">
        <v>1595</v>
      </c>
      <c r="G17" s="407">
        <v>1563.040173</v>
      </c>
      <c r="H17" s="328">
        <v>1707.093307</v>
      </c>
      <c r="I17" s="447"/>
      <c r="K17" s="390"/>
      <c r="L17" s="266"/>
      <c r="M17" s="266"/>
      <c r="N17" s="427"/>
      <c r="O17" s="430"/>
      <c r="P17" s="266"/>
      <c r="Q17" s="266"/>
      <c r="R17" s="266"/>
      <c r="S17" s="266"/>
    </row>
    <row r="18" spans="1:19" ht="12" customHeight="1">
      <c r="A18" s="297" t="s">
        <v>99</v>
      </c>
      <c r="B18" s="294">
        <v>1399</v>
      </c>
      <c r="C18" s="294">
        <v>1249</v>
      </c>
      <c r="D18" s="295">
        <v>254</v>
      </c>
      <c r="E18" s="295">
        <v>325</v>
      </c>
      <c r="F18" s="295">
        <v>279</v>
      </c>
      <c r="G18" s="407">
        <v>391</v>
      </c>
      <c r="H18" s="328">
        <v>300</v>
      </c>
      <c r="I18" s="447"/>
      <c r="K18" s="390"/>
      <c r="L18" s="266"/>
      <c r="M18" s="266"/>
      <c r="N18" s="266"/>
      <c r="O18" s="430"/>
      <c r="P18" s="266"/>
      <c r="Q18" s="266"/>
      <c r="R18" s="266"/>
      <c r="S18" s="266"/>
    </row>
    <row r="19" spans="1:19" s="291" customFormat="1" ht="12" customHeight="1">
      <c r="A19" s="298" t="s">
        <v>166</v>
      </c>
      <c r="B19" s="292">
        <v>3570</v>
      </c>
      <c r="C19" s="292">
        <v>4089.254162</v>
      </c>
      <c r="D19" s="292">
        <v>845</v>
      </c>
      <c r="E19" s="292">
        <v>990</v>
      </c>
      <c r="F19" s="292">
        <v>1110</v>
      </c>
      <c r="G19" s="406">
        <v>1144.254162</v>
      </c>
      <c r="H19" s="324">
        <v>1212.327355</v>
      </c>
      <c r="I19" s="447"/>
      <c r="J19" s="266"/>
      <c r="K19" s="390"/>
      <c r="L19" s="266"/>
      <c r="M19" s="266"/>
      <c r="N19" s="266"/>
      <c r="O19" s="430"/>
      <c r="P19" s="266"/>
      <c r="Q19" s="266"/>
      <c r="R19" s="266"/>
      <c r="S19" s="266"/>
    </row>
    <row r="20" spans="1:19" ht="12" customHeight="1">
      <c r="A20" s="299" t="s">
        <v>100</v>
      </c>
      <c r="B20" s="294">
        <v>312</v>
      </c>
      <c r="C20" s="294">
        <v>249.762517</v>
      </c>
      <c r="D20" s="294">
        <v>59</v>
      </c>
      <c r="E20" s="294">
        <v>62</v>
      </c>
      <c r="F20" s="294">
        <v>68</v>
      </c>
      <c r="G20" s="408">
        <v>60.762517</v>
      </c>
      <c r="H20" s="329">
        <v>51.383067</v>
      </c>
      <c r="I20" s="447"/>
      <c r="J20" s="345"/>
      <c r="K20" s="390"/>
      <c r="L20" s="266"/>
      <c r="M20" s="266"/>
      <c r="N20" s="266"/>
      <c r="O20" s="430"/>
      <c r="P20" s="266"/>
      <c r="Q20" s="266"/>
      <c r="R20" s="266"/>
      <c r="S20" s="266"/>
    </row>
    <row r="21" spans="1:19" ht="14.25" customHeight="1">
      <c r="A21" s="297" t="s">
        <v>188</v>
      </c>
      <c r="B21" s="294">
        <v>156</v>
      </c>
      <c r="C21" s="294">
        <v>112.541432</v>
      </c>
      <c r="D21" s="294">
        <v>25</v>
      </c>
      <c r="E21" s="294">
        <v>28</v>
      </c>
      <c r="F21" s="294">
        <v>39</v>
      </c>
      <c r="G21" s="408">
        <v>20.541432</v>
      </c>
      <c r="H21" s="329">
        <v>30.75034</v>
      </c>
      <c r="I21" s="447"/>
      <c r="K21" s="390"/>
      <c r="L21" s="266"/>
      <c r="M21" s="266"/>
      <c r="N21" s="266"/>
      <c r="O21" s="430"/>
      <c r="P21" s="266"/>
      <c r="Q21" s="266"/>
      <c r="R21" s="266"/>
      <c r="S21" s="266"/>
    </row>
    <row r="22" spans="1:19" ht="12" customHeight="1">
      <c r="A22" s="297" t="s">
        <v>101</v>
      </c>
      <c r="B22" s="294">
        <v>163</v>
      </c>
      <c r="C22" s="294">
        <v>225.080296</v>
      </c>
      <c r="D22" s="294">
        <v>36</v>
      </c>
      <c r="E22" s="294">
        <v>46</v>
      </c>
      <c r="F22" s="294">
        <v>60</v>
      </c>
      <c r="G22" s="408">
        <v>83.080296</v>
      </c>
      <c r="H22" s="329">
        <v>81.383609</v>
      </c>
      <c r="I22" s="447"/>
      <c r="K22" s="390"/>
      <c r="L22" s="266"/>
      <c r="M22" s="266"/>
      <c r="N22" s="266"/>
      <c r="O22" s="430"/>
      <c r="P22" s="266"/>
      <c r="Q22" s="266"/>
      <c r="R22" s="266"/>
      <c r="S22" s="266"/>
    </row>
    <row r="23" spans="1:19" ht="12" customHeight="1">
      <c r="A23" s="297" t="s">
        <v>102</v>
      </c>
      <c r="B23" s="294">
        <v>330</v>
      </c>
      <c r="C23" s="294">
        <v>297.342316</v>
      </c>
      <c r="D23" s="294">
        <v>73</v>
      </c>
      <c r="E23" s="294">
        <v>97</v>
      </c>
      <c r="F23" s="294">
        <v>65</v>
      </c>
      <c r="G23" s="408">
        <v>62.342316</v>
      </c>
      <c r="H23" s="329">
        <v>56.874953</v>
      </c>
      <c r="I23" s="447"/>
      <c r="K23" s="390"/>
      <c r="L23" s="266"/>
      <c r="M23" s="266"/>
      <c r="N23" s="266"/>
      <c r="O23" s="430"/>
      <c r="P23" s="266"/>
      <c r="Q23" s="266"/>
      <c r="R23" s="266"/>
      <c r="S23" s="266"/>
    </row>
    <row r="24" spans="1:19" ht="12" customHeight="1">
      <c r="A24" s="297" t="s">
        <v>103</v>
      </c>
      <c r="B24" s="294">
        <v>5</v>
      </c>
      <c r="C24" s="294">
        <v>5.923939</v>
      </c>
      <c r="D24" s="294">
        <v>1</v>
      </c>
      <c r="E24" s="294">
        <v>4</v>
      </c>
      <c r="F24" s="367">
        <v>0</v>
      </c>
      <c r="G24" s="408">
        <v>0.923939</v>
      </c>
      <c r="H24" s="367">
        <v>0</v>
      </c>
      <c r="I24" s="447"/>
      <c r="K24" s="390"/>
      <c r="L24" s="266"/>
      <c r="M24" s="266"/>
      <c r="N24" s="266"/>
      <c r="O24" s="430"/>
      <c r="P24" s="266"/>
      <c r="Q24" s="266"/>
      <c r="R24" s="266"/>
      <c r="S24" s="266"/>
    </row>
    <row r="25" spans="1:19" ht="12" customHeight="1">
      <c r="A25" s="170" t="s">
        <v>153</v>
      </c>
      <c r="B25" s="294">
        <v>1739</v>
      </c>
      <c r="C25" s="294">
        <v>2066.81348</v>
      </c>
      <c r="D25" s="294">
        <v>356</v>
      </c>
      <c r="E25" s="294">
        <v>443</v>
      </c>
      <c r="F25" s="294">
        <v>594</v>
      </c>
      <c r="G25" s="408">
        <v>673.81348</v>
      </c>
      <c r="H25" s="329">
        <v>598.319959</v>
      </c>
      <c r="I25" s="447"/>
      <c r="K25" s="390"/>
      <c r="L25" s="266"/>
      <c r="M25" s="266"/>
      <c r="N25" s="266"/>
      <c r="O25" s="430"/>
      <c r="P25" s="266"/>
      <c r="Q25" s="266"/>
      <c r="R25" s="266"/>
      <c r="S25" s="266"/>
    </row>
    <row r="26" spans="1:19" ht="12" customHeight="1">
      <c r="A26" s="297" t="s">
        <v>104</v>
      </c>
      <c r="B26" s="294">
        <v>865</v>
      </c>
      <c r="C26" s="294">
        <v>1131</v>
      </c>
      <c r="D26" s="294">
        <v>295</v>
      </c>
      <c r="E26" s="294">
        <v>310</v>
      </c>
      <c r="F26" s="294">
        <v>284</v>
      </c>
      <c r="G26" s="408">
        <v>242</v>
      </c>
      <c r="H26" s="329">
        <v>393</v>
      </c>
      <c r="I26" s="447"/>
      <c r="K26" s="390"/>
      <c r="L26" s="266"/>
      <c r="M26" s="266"/>
      <c r="N26" s="266"/>
      <c r="O26" s="430"/>
      <c r="P26" s="266"/>
      <c r="Q26" s="266"/>
      <c r="R26" s="266"/>
      <c r="S26" s="266"/>
    </row>
    <row r="27" spans="1:19" s="291" customFormat="1" ht="12" customHeight="1">
      <c r="A27" s="298" t="s">
        <v>167</v>
      </c>
      <c r="B27" s="292">
        <v>8027</v>
      </c>
      <c r="C27" s="292">
        <v>8714.736665</v>
      </c>
      <c r="D27" s="292">
        <v>1705</v>
      </c>
      <c r="E27" s="292">
        <v>2006</v>
      </c>
      <c r="F27" s="292">
        <v>2637</v>
      </c>
      <c r="G27" s="406">
        <v>2366.736665</v>
      </c>
      <c r="H27" s="324">
        <v>1897.311139</v>
      </c>
      <c r="I27" s="447"/>
      <c r="J27" s="346"/>
      <c r="K27" s="390"/>
      <c r="L27" s="266"/>
      <c r="M27" s="266"/>
      <c r="N27" s="266"/>
      <c r="O27" s="430"/>
      <c r="P27" s="266"/>
      <c r="Q27" s="266"/>
      <c r="R27" s="266"/>
      <c r="S27" s="266"/>
    </row>
    <row r="28" spans="1:19" ht="12" customHeight="1">
      <c r="A28" s="297" t="s">
        <v>144</v>
      </c>
      <c r="B28" s="294">
        <v>2130</v>
      </c>
      <c r="C28" s="294">
        <v>2122.740444</v>
      </c>
      <c r="D28" s="295">
        <v>403</v>
      </c>
      <c r="E28" s="295">
        <v>547</v>
      </c>
      <c r="F28" s="295">
        <v>593</v>
      </c>
      <c r="G28" s="407">
        <v>579.740444</v>
      </c>
      <c r="H28" s="328">
        <v>534.036485</v>
      </c>
      <c r="I28" s="447"/>
      <c r="K28" s="390"/>
      <c r="L28" s="266"/>
      <c r="M28" s="266"/>
      <c r="N28" s="266"/>
      <c r="O28" s="430"/>
      <c r="P28" s="266"/>
      <c r="Q28" s="266"/>
      <c r="R28" s="266"/>
      <c r="S28" s="266"/>
    </row>
    <row r="29" spans="1:19" ht="12" customHeight="1">
      <c r="A29" s="297" t="s">
        <v>105</v>
      </c>
      <c r="B29" s="294">
        <v>285</v>
      </c>
      <c r="C29" s="294">
        <v>386.385583</v>
      </c>
      <c r="D29" s="295">
        <v>67</v>
      </c>
      <c r="E29" s="295">
        <v>73</v>
      </c>
      <c r="F29" s="295">
        <v>186</v>
      </c>
      <c r="G29" s="407">
        <v>60.385583</v>
      </c>
      <c r="H29" s="328">
        <v>70.008099</v>
      </c>
      <c r="I29" s="447"/>
      <c r="K29" s="390"/>
      <c r="L29" s="266"/>
      <c r="M29" s="266"/>
      <c r="N29" s="266"/>
      <c r="O29" s="430"/>
      <c r="P29" s="266"/>
      <c r="Q29" s="266"/>
      <c r="R29" s="266"/>
      <c r="S29" s="266"/>
    </row>
    <row r="30" spans="1:19" ht="12" customHeight="1">
      <c r="A30" s="297" t="s">
        <v>106</v>
      </c>
      <c r="B30" s="294">
        <v>102</v>
      </c>
      <c r="C30" s="294">
        <v>91.969427</v>
      </c>
      <c r="D30" s="295">
        <v>12</v>
      </c>
      <c r="E30" s="295">
        <v>21</v>
      </c>
      <c r="F30" s="295">
        <v>37</v>
      </c>
      <c r="G30" s="407">
        <v>21.969427</v>
      </c>
      <c r="H30" s="328">
        <v>18.960607</v>
      </c>
      <c r="I30" s="447"/>
      <c r="K30" s="390"/>
      <c r="L30" s="266"/>
      <c r="M30" s="266"/>
      <c r="N30" s="266"/>
      <c r="O30" s="430"/>
      <c r="P30" s="266"/>
      <c r="Q30" s="266"/>
      <c r="R30" s="266"/>
      <c r="S30" s="266"/>
    </row>
    <row r="31" spans="1:19" ht="12" customHeight="1">
      <c r="A31" s="297" t="s">
        <v>182</v>
      </c>
      <c r="B31" s="294">
        <v>4940</v>
      </c>
      <c r="C31" s="294">
        <v>5684.008456</v>
      </c>
      <c r="D31" s="295">
        <v>1153</v>
      </c>
      <c r="E31" s="295">
        <v>1257</v>
      </c>
      <c r="F31" s="295">
        <v>1702</v>
      </c>
      <c r="G31" s="407">
        <v>1572.008456</v>
      </c>
      <c r="H31" s="328">
        <v>1155.318366</v>
      </c>
      <c r="I31" s="447"/>
      <c r="K31" s="390"/>
      <c r="L31" s="266"/>
      <c r="M31" s="266"/>
      <c r="N31" s="427"/>
      <c r="O31" s="430"/>
      <c r="P31" s="266"/>
      <c r="Q31" s="266"/>
      <c r="R31" s="266"/>
      <c r="S31" s="266"/>
    </row>
    <row r="32" spans="1:19" ht="12" customHeight="1">
      <c r="A32" s="299" t="s">
        <v>104</v>
      </c>
      <c r="B32" s="294">
        <v>570</v>
      </c>
      <c r="C32" s="294">
        <v>429.6327550000001</v>
      </c>
      <c r="D32" s="294">
        <v>70</v>
      </c>
      <c r="E32" s="294">
        <v>108</v>
      </c>
      <c r="F32" s="294">
        <v>119</v>
      </c>
      <c r="G32" s="408">
        <v>132.6327550000001</v>
      </c>
      <c r="H32" s="329">
        <v>119</v>
      </c>
      <c r="I32" s="447"/>
      <c r="K32" s="390"/>
      <c r="L32" s="266"/>
      <c r="M32" s="266"/>
      <c r="N32" s="266"/>
      <c r="O32" s="430"/>
      <c r="P32" s="266"/>
      <c r="Q32" s="266"/>
      <c r="R32" s="266"/>
      <c r="S32" s="266"/>
    </row>
    <row r="33" spans="1:19" s="291" customFormat="1" ht="12" customHeight="1">
      <c r="A33" s="300" t="s">
        <v>168</v>
      </c>
      <c r="B33" s="292">
        <v>6119</v>
      </c>
      <c r="C33" s="292">
        <v>6136.618968</v>
      </c>
      <c r="D33" s="292">
        <v>1312</v>
      </c>
      <c r="E33" s="292">
        <v>1540</v>
      </c>
      <c r="F33" s="292">
        <v>1827</v>
      </c>
      <c r="G33" s="406">
        <v>1457.618968</v>
      </c>
      <c r="H33" s="324">
        <v>1428.620688</v>
      </c>
      <c r="I33" s="447"/>
      <c r="J33" s="266"/>
      <c r="K33" s="390"/>
      <c r="L33" s="266"/>
      <c r="M33" s="266"/>
      <c r="N33" s="266"/>
      <c r="O33" s="430"/>
      <c r="P33" s="266"/>
      <c r="Q33" s="266"/>
      <c r="R33" s="266"/>
      <c r="S33" s="266"/>
    </row>
    <row r="34" spans="1:19" ht="12" customHeight="1">
      <c r="A34" s="297" t="s">
        <v>107</v>
      </c>
      <c r="B34" s="294">
        <v>266</v>
      </c>
      <c r="C34" s="294">
        <v>261.056448</v>
      </c>
      <c r="D34" s="295">
        <v>72</v>
      </c>
      <c r="E34" s="295">
        <v>73</v>
      </c>
      <c r="F34" s="295">
        <v>68</v>
      </c>
      <c r="G34" s="407">
        <v>48.056448</v>
      </c>
      <c r="H34" s="328">
        <v>51.674642</v>
      </c>
      <c r="I34" s="447"/>
      <c r="K34" s="390"/>
      <c r="L34" s="266"/>
      <c r="M34" s="266"/>
      <c r="N34" s="266"/>
      <c r="O34" s="430"/>
      <c r="P34" s="266"/>
      <c r="Q34" s="266"/>
      <c r="R34" s="266"/>
      <c r="S34" s="266"/>
    </row>
    <row r="35" spans="1:19" ht="12" customHeight="1">
      <c r="A35" s="297" t="s">
        <v>108</v>
      </c>
      <c r="B35" s="294">
        <v>66</v>
      </c>
      <c r="C35" s="294">
        <v>68.997561</v>
      </c>
      <c r="D35" s="295">
        <v>14</v>
      </c>
      <c r="E35" s="295">
        <v>17</v>
      </c>
      <c r="F35" s="295">
        <v>13</v>
      </c>
      <c r="G35" s="407">
        <v>24.997561</v>
      </c>
      <c r="H35" s="328">
        <v>10.491142</v>
      </c>
      <c r="I35" s="447"/>
      <c r="K35" s="390"/>
      <c r="L35" s="266"/>
      <c r="M35" s="266"/>
      <c r="N35" s="266"/>
      <c r="O35" s="430"/>
      <c r="P35" s="266"/>
      <c r="Q35" s="266"/>
      <c r="R35" s="266"/>
      <c r="S35" s="266"/>
    </row>
    <row r="36" spans="1:19" ht="12" customHeight="1">
      <c r="A36" s="297" t="s">
        <v>109</v>
      </c>
      <c r="B36" s="294">
        <v>5656</v>
      </c>
      <c r="C36" s="294">
        <v>5702.712649</v>
      </c>
      <c r="D36" s="295">
        <v>1210</v>
      </c>
      <c r="E36" s="295">
        <v>1419</v>
      </c>
      <c r="F36" s="295">
        <v>1726</v>
      </c>
      <c r="G36" s="407">
        <v>1347.712649</v>
      </c>
      <c r="H36" s="328">
        <v>1359.166407</v>
      </c>
      <c r="I36" s="447"/>
      <c r="J36" s="390"/>
      <c r="K36" s="390"/>
      <c r="L36" s="266"/>
      <c r="M36" s="266"/>
      <c r="N36" s="427"/>
      <c r="O36" s="430"/>
      <c r="P36" s="266"/>
      <c r="Q36" s="266"/>
      <c r="R36" s="266"/>
      <c r="S36" s="266"/>
    </row>
    <row r="37" spans="1:19" ht="12" customHeight="1">
      <c r="A37" s="297" t="s">
        <v>104</v>
      </c>
      <c r="B37" s="294">
        <v>131</v>
      </c>
      <c r="C37" s="294">
        <v>103.85230999999999</v>
      </c>
      <c r="D37" s="294">
        <v>16</v>
      </c>
      <c r="E37" s="294">
        <v>31</v>
      </c>
      <c r="F37" s="294">
        <v>20</v>
      </c>
      <c r="G37" s="408">
        <v>36.85230999999999</v>
      </c>
      <c r="H37" s="329">
        <v>8</v>
      </c>
      <c r="I37" s="447"/>
      <c r="K37" s="390"/>
      <c r="L37" s="266"/>
      <c r="M37" s="266"/>
      <c r="N37" s="266"/>
      <c r="O37" s="430"/>
      <c r="P37" s="266"/>
      <c r="Q37" s="266"/>
      <c r="R37" s="266"/>
      <c r="S37" s="266"/>
    </row>
    <row r="38" spans="1:19" s="291" customFormat="1" ht="12" customHeight="1">
      <c r="A38" s="301" t="s">
        <v>169</v>
      </c>
      <c r="B38" s="292">
        <v>170</v>
      </c>
      <c r="C38" s="292">
        <v>109.482314</v>
      </c>
      <c r="D38" s="292">
        <v>26</v>
      </c>
      <c r="E38" s="292">
        <v>30</v>
      </c>
      <c r="F38" s="292">
        <v>25</v>
      </c>
      <c r="G38" s="406">
        <v>28.482314</v>
      </c>
      <c r="H38" s="324">
        <v>29.482067</v>
      </c>
      <c r="I38" s="447"/>
      <c r="J38" s="346"/>
      <c r="K38" s="390"/>
      <c r="L38" s="266"/>
      <c r="M38" s="266"/>
      <c r="N38" s="266"/>
      <c r="O38" s="430"/>
      <c r="P38" s="266"/>
      <c r="Q38" s="266"/>
      <c r="R38" s="266"/>
      <c r="S38" s="266"/>
    </row>
    <row r="39" spans="1:19" ht="12" customHeight="1">
      <c r="A39" s="297" t="s">
        <v>110</v>
      </c>
      <c r="B39" s="294">
        <v>157</v>
      </c>
      <c r="C39" s="294">
        <v>90.006876</v>
      </c>
      <c r="D39" s="295">
        <v>21</v>
      </c>
      <c r="E39" s="295">
        <v>23</v>
      </c>
      <c r="F39" s="295">
        <v>22</v>
      </c>
      <c r="G39" s="407">
        <v>24.006876</v>
      </c>
      <c r="H39" s="328">
        <v>26.287086</v>
      </c>
      <c r="I39" s="447"/>
      <c r="K39" s="390"/>
      <c r="L39" s="266"/>
      <c r="M39" s="266"/>
      <c r="N39" s="266"/>
      <c r="O39" s="430"/>
      <c r="P39" s="266"/>
      <c r="Q39" s="266"/>
      <c r="R39" s="266"/>
      <c r="S39" s="266"/>
    </row>
    <row r="40" spans="1:19" ht="12" customHeight="1">
      <c r="A40" s="297" t="s">
        <v>111</v>
      </c>
      <c r="B40" s="294">
        <v>13</v>
      </c>
      <c r="C40" s="294">
        <v>19.475438</v>
      </c>
      <c r="D40" s="295">
        <v>5</v>
      </c>
      <c r="E40" s="295">
        <v>7</v>
      </c>
      <c r="F40" s="295">
        <v>3</v>
      </c>
      <c r="G40" s="407">
        <v>4.475438</v>
      </c>
      <c r="H40" s="328">
        <v>3.194981</v>
      </c>
      <c r="I40" s="447"/>
      <c r="K40" s="390"/>
      <c r="L40" s="266"/>
      <c r="M40" s="266"/>
      <c r="N40" s="266"/>
      <c r="O40" s="430"/>
      <c r="P40" s="266"/>
      <c r="Q40" s="266"/>
      <c r="R40" s="266"/>
      <c r="S40" s="266"/>
    </row>
    <row r="41" spans="1:19" ht="12" customHeight="1">
      <c r="A41" s="302" t="s">
        <v>104</v>
      </c>
      <c r="B41" s="303">
        <v>0</v>
      </c>
      <c r="C41" s="303">
        <v>0</v>
      </c>
      <c r="D41" s="303">
        <v>0</v>
      </c>
      <c r="E41" s="303">
        <v>0</v>
      </c>
      <c r="F41" s="303">
        <v>0</v>
      </c>
      <c r="G41" s="409">
        <v>0</v>
      </c>
      <c r="H41" s="411">
        <v>0</v>
      </c>
      <c r="I41" s="447"/>
      <c r="K41" s="390"/>
      <c r="L41" s="266"/>
      <c r="M41" s="266"/>
      <c r="N41" s="266"/>
      <c r="O41" s="430"/>
      <c r="P41" s="266"/>
      <c r="Q41" s="266"/>
      <c r="R41" s="266"/>
      <c r="S41" s="266"/>
    </row>
    <row r="42" spans="1:9" ht="24.75" customHeight="1">
      <c r="A42" s="391" t="s">
        <v>193</v>
      </c>
      <c r="B42" s="304"/>
      <c r="C42" s="304"/>
      <c r="D42" s="305"/>
      <c r="E42" s="305"/>
      <c r="F42" s="305"/>
      <c r="G42" s="305"/>
      <c r="H42" s="305"/>
      <c r="I42" s="447"/>
    </row>
    <row r="43" spans="1:3" ht="17.25" customHeight="1">
      <c r="A43" s="306"/>
      <c r="B43" s="306"/>
      <c r="C43" s="306"/>
    </row>
    <row r="44" spans="1:3" ht="17.25" customHeight="1">
      <c r="A44" s="307"/>
      <c r="B44" s="308"/>
      <c r="C44" s="308"/>
    </row>
  </sheetData>
  <sheetProtection/>
  <mergeCells count="5">
    <mergeCell ref="I1:I42"/>
    <mergeCell ref="A4:A5"/>
    <mergeCell ref="B4:B5"/>
    <mergeCell ref="C4:C5"/>
    <mergeCell ref="D4:G4"/>
  </mergeCells>
  <printOptions horizontalCentered="1"/>
  <pageMargins left="0.65" right="0.25" top="0.393700787401575" bottom="0.393700787401575" header="0.196850393700787" footer="0.19685039370078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R.Fanor</cp:lastModifiedBy>
  <cp:lastPrinted>2019-06-25T11:09:34Z</cp:lastPrinted>
  <dcterms:created xsi:type="dcterms:W3CDTF">1999-09-24T05:14:44Z</dcterms:created>
  <dcterms:modified xsi:type="dcterms:W3CDTF">2019-06-27T10:28:17Z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