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15" tabRatio="604" activeTab="0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a" localSheetId="0">'[1]Table 1'!#REF!</definedName>
    <definedName name="aa">'[1]Table 1'!#REF!</definedName>
    <definedName name="ccc" localSheetId="0">'[2]Table 1'!#REF!</definedName>
    <definedName name="ccc">'[2]Table 1'!#REF!</definedName>
    <definedName name="DATABASE" localSheetId="0">'[1]Table 1'!#REF!</definedName>
    <definedName name="DATABASE">'[1]Table 1'!#REF!</definedName>
    <definedName name="gd" localSheetId="0">'[3]Table 1'!#REF!</definedName>
    <definedName name="gd">'[3]Table 1'!#REF!</definedName>
    <definedName name="hd" localSheetId="0">'[3]Table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>#REF!</definedName>
    <definedName name="_xlnm.Print_Area" localSheetId="9">'Tab 10'!$A$1:$L$47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5">'Tab 6'!$A$1:$L$14</definedName>
    <definedName name="_xlnm.Print_Area" localSheetId="6">'Tab 7'!$A$1:$M$34</definedName>
    <definedName name="_xlnm.Print_Area" localSheetId="7">'Tab 8'!$A$1:$L$36</definedName>
    <definedName name="_xlnm.Print_Area" localSheetId="8">'Tab 9'!$A$1:$L$43</definedName>
    <definedName name="re" localSheetId="0">'[5]Page77'!#REF!</definedName>
    <definedName name="re">'[5]Page77'!#REF!</definedName>
    <definedName name="ss" localSheetId="0">'[3]Table 1'!#REF!</definedName>
    <definedName name="ss">'[3]Table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<sst xmlns="http://schemas.openxmlformats.org/spreadsheetml/2006/main" count="360" uniqueCount="223">
  <si>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</si>
  <si>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</si>
  <si>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</si>
  <si>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</si>
  <si>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</si>
  <si>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</si>
  <si>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</si>
  <si>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</si>
  <si>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</si>
  <si>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</si>
  <si>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</si>
  <si>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</si>
  <si>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</si>
  <si>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</si>
  <si>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</si>
  <si>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</si>
  <si>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</si>
  <si>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</si>
  <si>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</si>
  <si>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</si>
  <si>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</si>
  <si>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</si>
  <si>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</si>
  <si>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</si>
  <si>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</si>
  <si>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</si>
  <si>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</si>
  <si>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</si>
  <si>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</si>
  <si>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</si>
  <si>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</si>
  <si>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</si>
  <si>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</si>
  <si>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</si>
  <si>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</si>
  <si>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</si>
  <si>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</si>
  <si>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</si>
  <si>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</si>
  <si>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</si>
  <si>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</si>
  <si>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</si>
  <si>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</si>
  <si>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</si>
  <si>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</si>
  <si>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</si>
  <si>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</si>
  <si>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</si>
  <si>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</si>
  <si>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</si>
  <si>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</si>
  <si>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</si>
  <si>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</si>
  <si>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</si>
  <si>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</si>
  <si>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</si>
  <si>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</si>
  <si>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</si>
  <si>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</si>
  <si>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</si>
  <si>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</si>
  <si>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</si>
  <si>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</si>
  <si>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</si>
  <si>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</si>
  <si>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</si>
  <si>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</si>
  <si>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</si>
  <si>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</si>
  <si>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</si>
  <si>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</si>
  <si>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</si>
  <si>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</si>
  <si>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</si>
  <si>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</si>
  <si>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</si>
  <si>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</si>
  <si>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</si>
  <si>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</si>
  <si>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</si>
  <si>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</si>
  <si>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</si>
  <si>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</si>
  <si>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</si>
  <si>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</si>
  <si>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</si>
  <si>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</si>
  <si>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</si>
  <si>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</si>
  <si>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</si>
  <si>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</si>
  <si>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</si>
  <si>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</si>
  <si>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</si>
  <si>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</si>
  <si>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</si>
  <si>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</si>
  <si>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</si>
  <si>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</si>
  <si>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</si>
  <si>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</si>
  <si>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</si>
  <si>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</si>
  <si>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</si>
  <si>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</si>
  <si>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</si>
  <si>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</si>
  <si>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South Africa, Republic of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</si>
  <si>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</si>
  <si>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</si>
  <si>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</si>
  <si>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</si>
  <si>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</si>
  <si>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</si>
  <si>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</si>
  <si>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</si>
  <si>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</si>
  <si>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</si>
  <si>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</si>
  <si>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</si>
  <si>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</si>
  <si>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</si>
  <si>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</si>
  <si>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</si>
  <si>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</si>
  <si>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</si>
  <si>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</si>
  <si>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</si>
  <si>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</si>
  <si>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</si>
  <si>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</si>
  <si>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</si>
  <si>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</si>
  <si>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</si>
  <si>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</si>
  <si>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</si>
  <si>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</si>
  <si>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</si>
  <si>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</si>
  <si>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</si>
  <si>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</si>
  <si>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</si>
  <si>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</si>
  <si>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</si>
  <si>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</si>
  <si>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</si>
  <si>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</si>
  <si>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 xml:space="preserve"> 3.  Exports (f.o.b, R million)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</si>
  <si>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</si>
  <si>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</si>
  <si>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</si>
  <si>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</si>
  <si>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</si>
  <si>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</si>
  <si>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</si>
  <si>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Provisional</t>
    </r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</si>
  <si>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</si>
  <si>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</si>
  <si>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</si>
  <si>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</si>
  <si>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</si>
  <si>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</si>
  <si>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</si>
  <si>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</si>
  <si>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</si>
  <si>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</si>
  <si>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</si>
  <si>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</si>
  <si>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</si>
  <si>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</si>
  <si>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</si>
  <si>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</si>
  <si>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</si>
  <si>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</si>
  <si>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</si>
  <si>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>Value: R Million</t>
  </si>
  <si>
    <t xml:space="preserve">Value (F.o.b): R Million </t>
  </si>
  <si>
    <t xml:space="preserve">Value (C.i.f): R Million </t>
  </si>
  <si>
    <t>3rd Qr</t>
  </si>
  <si>
    <t>Table 1 - Main economic indicators, EOE Sector, 2008 - 2016</t>
  </si>
  <si>
    <t xml:space="preserve">N.A   </t>
  </si>
  <si>
    <t xml:space="preserve">N.A  </t>
  </si>
  <si>
    <t>Mauritian</t>
  </si>
  <si>
    <r>
      <t>1</t>
    </r>
    <r>
      <rPr>
        <sz val="10.5"/>
        <rFont val="Times New Roman"/>
        <family val="1"/>
      </rPr>
      <t xml:space="preserve">  Provisional</t>
    </r>
  </si>
  <si>
    <r>
      <t xml:space="preserve">2016 </t>
    </r>
    <r>
      <rPr>
        <b/>
        <vertAlign val="superscript"/>
        <sz val="10.5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</si>
  <si>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Provisional 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</si>
  <si>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</si>
  <si>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Provisional </t>
    </r>
  </si>
  <si>
    <t>Foreign workers (Expatriates)</t>
  </si>
  <si>
    <t xml:space="preserve">-   </t>
  </si>
  <si>
    <t>7. Value added at basic prices (R million)</t>
  </si>
  <si>
    <t>8. Annual Real Growth rate of Value added (%)</t>
  </si>
  <si>
    <t>N.A - Not applicable</t>
  </si>
  <si>
    <t xml:space="preserve">March 17 </t>
  </si>
  <si>
    <t>March 2017</t>
  </si>
  <si>
    <t>Mar. 17</t>
  </si>
  <si>
    <r>
      <t xml:space="preserve">2017 </t>
    </r>
    <r>
      <rPr>
        <b/>
        <vertAlign val="superscript"/>
        <sz val="10.5"/>
        <rFont val="Times New Roman"/>
        <family val="1"/>
      </rPr>
      <t>1</t>
    </r>
  </si>
  <si>
    <t>Table 2 - Employment by size of enterprise and sex, EOE Sector, June 2016 - June 2017</t>
  </si>
  <si>
    <t xml:space="preserve">June 17 </t>
  </si>
  <si>
    <t>June 16</t>
  </si>
  <si>
    <t>June 2017</t>
  </si>
  <si>
    <t>June 2016</t>
  </si>
  <si>
    <t>Table 3 - Employment by product group and sex, EOE Sector, June 2016 - June 2017</t>
  </si>
  <si>
    <t>Table 4 - Net change in employment by product group, EOE Sector, June 2016 - June 2017</t>
  </si>
  <si>
    <t>Jun. 16</t>
  </si>
  <si>
    <t>Jun. 17</t>
  </si>
  <si>
    <t>Mar. 17 to Jun. 17</t>
  </si>
  <si>
    <t>Jun. 16 to Jun. 17</t>
  </si>
  <si>
    <t>Table 5 - Expatriate employment by product group and sex, EOE Sector, June 2016 - June 2017</t>
  </si>
  <si>
    <r>
      <t>Table 7 - EOE exports of selected commodities by SITC section, 2015 - 1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2017</t>
    </r>
  </si>
  <si>
    <t>Jan-Jun</t>
  </si>
  <si>
    <r>
      <t>Table 10 - EOE imports by country of origin, 2015 - 1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2017</t>
    </r>
  </si>
  <si>
    <r>
      <t>Table 9 - EOE exports by country of destination, 2015 - 1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2017</t>
    </r>
  </si>
  <si>
    <r>
      <t>Table 8 - EOE imports of selected commodities by SITC section, 2015 - 1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2017</t>
    </r>
  </si>
  <si>
    <r>
      <t>Table 6 - Net EOE Exports, 2015 - 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2017</t>
    </r>
  </si>
  <si>
    <r>
      <t xml:space="preserve">2016 </t>
    </r>
    <r>
      <rPr>
        <b/>
        <vertAlign val="superscript"/>
        <sz val="11"/>
        <rFont val="Times New Roman"/>
        <family val="1"/>
      </rPr>
      <t>1</t>
    </r>
  </si>
  <si>
    <r>
      <t xml:space="preserve">2017 </t>
    </r>
    <r>
      <rPr>
        <b/>
        <vertAlign val="superscript"/>
        <sz val="11"/>
        <rFont val="Times New Roman"/>
        <family val="1"/>
      </rPr>
      <t>1</t>
    </r>
  </si>
  <si>
    <r>
      <t xml:space="preserve">   Hong Kong (S.A.R) </t>
    </r>
    <r>
      <rPr>
        <vertAlign val="superscript"/>
        <sz val="10.5"/>
        <rFont val="Times New Roman"/>
        <family val="1"/>
      </rPr>
      <t>3</t>
    </r>
  </si>
  <si>
    <r>
      <t xml:space="preserve">2015 </t>
    </r>
    <r>
      <rPr>
        <b/>
        <vertAlign val="superscript"/>
        <sz val="10.5"/>
        <rFont val="Times New Roman"/>
        <family val="1"/>
      </rPr>
      <t>1</t>
    </r>
  </si>
  <si>
    <r>
      <t xml:space="preserve">2016 </t>
    </r>
    <r>
      <rPr>
        <b/>
        <vertAlign val="superscript"/>
        <sz val="10.5"/>
        <rFont val="Times New Roman"/>
        <family val="1"/>
      </rPr>
      <t>2</t>
    </r>
  </si>
  <si>
    <r>
      <t xml:space="preserve">2017 </t>
    </r>
    <r>
      <rPr>
        <b/>
        <vertAlign val="superscript"/>
        <sz val="10.5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</si>
  <si>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>Revised</t>
    </r>
    <r>
      <rPr>
        <vertAlign val="superscript"/>
        <sz val="11"/>
        <rFont val="Times New Roman"/>
        <family val="1"/>
      </rPr>
      <t xml:space="preserve">               2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Special Administrative Region of China </t>
    </r>
  </si>
  <si>
    <r>
      <t>1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 xml:space="preserve">   2</t>
    </r>
    <r>
      <rPr>
        <sz val="11"/>
        <rFont val="Times New Roman"/>
        <family val="1"/>
      </rPr>
      <t xml:space="preserve"> Special Administrative Region of China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</si>
</sst>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0.0\ \ "/>
    <numFmt numFmtId="180" formatCode="\+0.0\ \ "/>
    <numFmt numFmtId="181" formatCode="\(#,##0\)\ \ "/>
    <numFmt numFmtId="182" formatCode="\(#,##0\)\ \ \ \ \ \ "/>
    <numFmt numFmtId="183" formatCode="#,##0\ \ \ \ \ \ \ "/>
    <numFmt numFmtId="184" formatCode="\(#,##0\)\ \ \ \ \ \ \ "/>
    <numFmt numFmtId="185" formatCode="#,##0\ \ \ \ \ \ "/>
    <numFmt numFmtId="186" formatCode="#,##0\ \ \ \ \ \ \ \ \ "/>
    <numFmt numFmtId="187" formatCode="mmmm\ yyyy"/>
    <numFmt numFmtId="188" formatCode="0."/>
    <numFmt numFmtId="189" formatCode="\(0\)"/>
    <numFmt numFmtId="190" formatCode="\(#,##0\)\ \ \ \ \ \ \ \ \ "/>
    <numFmt numFmtId="191" formatCode="\ \ \ \-\ \ "/>
    <numFmt numFmtId="192" formatCode="\-#,##0\ \ "/>
    <numFmt numFmtId="193" formatCode="0.0"/>
    <numFmt numFmtId="194" formatCode="\+0\ \ "/>
    <numFmt numFmtId="195" formatCode="_(* #,##0_);_(* \(#,##0\);_(* &quot;-&quot;??_);_(@_)"/>
    <numFmt numFmtId="196" formatCode="0.0000"/>
    <numFmt numFmtId="197" formatCode="0.000"/>
    <numFmt numFmtId="198" formatCode="0.0000000"/>
    <numFmt numFmtId="199" formatCode="0.000000"/>
    <numFmt numFmtId="200" formatCode="0.00000"/>
    <numFmt numFmtId="201" formatCode="0.00000000"/>
    <numFmt numFmtId="202" formatCode="\-#,##0\ \ \ "/>
    <numFmt numFmtId="203" formatCode="\-#,##0.0\ \ \ \ \ "/>
    <numFmt numFmtId="204" formatCode="#,##0.0\ \ "/>
    <numFmt numFmtId="205" formatCode="\ \ \ \ \ \ \ \ \ \-\ \ "/>
    <numFmt numFmtId="206" formatCode="#,##0\ \ \ "/>
    <numFmt numFmtId="207" formatCode="[$-809]dd\ mmmm\ yyyy"/>
    <numFmt numFmtId="208" formatCode="#,##0.0\ \ \ \ \ \ \ "/>
    <numFmt numFmtId="209" formatCode="0\ \ \ \ \ \ \ \ \ \ "/>
    <numFmt numFmtId="210" formatCode="0\ \ \ \ \ \ \ \ "/>
    <numFmt numFmtId="211" formatCode="#,##0\ \ \ \ \ \ \ \ "/>
    <numFmt numFmtId="212" formatCode="\ \ 0"/>
    <numFmt numFmtId="213" formatCode="0.0\ \ \ \ \ \ \ \ \ \ "/>
    <numFmt numFmtId="214" formatCode="[$-409]dd\ mmmm\,\ yyyy"/>
    <numFmt numFmtId="215" formatCode="[$-409]h:mm:ss\ AM/PM"/>
    <numFmt numFmtId="216" formatCode="0.00\ \ \ \ \ \ \ \ \ \ "/>
    <numFmt numFmtId="217" formatCode="0.000\ \ \ \ \ \ \ \ \ \ "/>
    <numFmt numFmtId="218" formatCode="0.0000\ \ \ \ \ \ \ \ \ \ "/>
    <numFmt numFmtId="219" formatCode="0.00000\ \ \ \ \ \ \ \ \ \ "/>
    <numFmt numFmtId="220" formatCode="\+#,##0\ \ "/>
    <numFmt numFmtId="221" formatCode="\ \ \ \-\ \ \ \ "/>
    <numFmt numFmtId="222" formatCode="\ \ \ \ \ \ \ \ \ \-\ \ \ \ "/>
    <numFmt numFmtId="223" formatCode="[$-409]dddd\,\ mmmm\ dd\,\ yyyy"/>
    <numFmt numFmtId="224" formatCode="0.00\ \ "/>
    <numFmt numFmtId="225" formatCode="0.000\ \ "/>
    <numFmt numFmtId="226" formatCode="0\ \ "/>
  </numFmts>
  <fonts count="46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72" applyFont="1">
      <alignment/>
      <protection/>
    </xf>
    <xf numFmtId="0" fontId="3" fillId="0" borderId="0" xfId="72" applyFont="1">
      <alignment/>
      <protection/>
    </xf>
    <xf numFmtId="0" fontId="4" fillId="0" borderId="0" xfId="71" applyFont="1">
      <alignment/>
      <protection/>
    </xf>
    <xf numFmtId="0" fontId="3" fillId="0" borderId="0" xfId="71" applyFont="1">
      <alignment/>
      <protection/>
    </xf>
    <xf numFmtId="0" fontId="3" fillId="0" borderId="0" xfId="72" applyFont="1" applyAlignment="1">
      <alignment/>
      <protection/>
    </xf>
    <xf numFmtId="3" fontId="3" fillId="0" borderId="0" xfId="72" applyNumberFormat="1" applyFont="1" applyAlignment="1">
      <alignment/>
      <protection/>
    </xf>
    <xf numFmtId="185" fontId="3" fillId="0" borderId="0" xfId="72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0" applyFont="1" applyAlignment="1">
      <alignment horizontal="left"/>
      <protection/>
    </xf>
    <xf numFmtId="0" fontId="2" fillId="0" borderId="0" xfId="70" applyFont="1" applyAlignment="1">
      <alignment horizontal="left"/>
      <protection/>
    </xf>
    <xf numFmtId="0" fontId="2" fillId="0" borderId="0" xfId="70" applyFont="1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172" fontId="3" fillId="0" borderId="0" xfId="0" applyNumberFormat="1" applyFont="1" applyAlignment="1">
      <alignment/>
    </xf>
    <xf numFmtId="186" fontId="3" fillId="0" borderId="0" xfId="71" applyNumberFormat="1" applyFont="1">
      <alignment/>
      <protection/>
    </xf>
    <xf numFmtId="185" fontId="3" fillId="0" borderId="0" xfId="71" applyNumberFormat="1" applyFont="1">
      <alignment/>
      <protection/>
    </xf>
    <xf numFmtId="185" fontId="3" fillId="0" borderId="0" xfId="72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1" applyFont="1" applyAlignment="1">
      <alignment/>
      <protection/>
    </xf>
    <xf numFmtId="0" fontId="2" fillId="0" borderId="0" xfId="70" applyFont="1" applyFill="1">
      <alignment/>
      <protection/>
    </xf>
    <xf numFmtId="0" fontId="3" fillId="0" borderId="0" xfId="70" applyFont="1" applyFill="1">
      <alignment/>
      <protection/>
    </xf>
    <xf numFmtId="0" fontId="29" fillId="0" borderId="0" xfId="69" applyFont="1" applyFill="1">
      <alignment/>
      <protection/>
    </xf>
    <xf numFmtId="0" fontId="29" fillId="0" borderId="0" xfId="69" applyFont="1" applyFill="1" applyAlignment="1">
      <alignment horizontal="center"/>
      <protection/>
    </xf>
    <xf numFmtId="177" fontId="30" fillId="0" borderId="10" xfId="69" applyNumberFormat="1" applyFont="1" applyFill="1" applyBorder="1" applyAlignment="1">
      <alignment horizontal="right" shrinkToFit="1"/>
      <protection/>
    </xf>
    <xf numFmtId="177" fontId="30" fillId="0" borderId="10" xfId="69" applyNumberFormat="1" applyFont="1" applyFill="1" applyBorder="1" applyAlignment="1">
      <alignment shrinkToFit="1"/>
      <protection/>
    </xf>
    <xf numFmtId="192" fontId="30" fillId="0" borderId="10" xfId="69" applyNumberFormat="1" applyFont="1" applyBorder="1" applyAlignment="1">
      <alignment horizontal="right" shrinkToFit="1"/>
      <protection/>
    </xf>
    <xf numFmtId="179" fontId="30" fillId="0" borderId="10" xfId="69" applyNumberFormat="1" applyFont="1" applyBorder="1" applyAlignment="1">
      <alignment horizontal="right" shrinkToFit="1"/>
      <protection/>
    </xf>
    <xf numFmtId="179" fontId="30" fillId="0" borderId="10" xfId="69" applyNumberFormat="1" applyFont="1" applyFill="1" applyBorder="1" applyAlignment="1">
      <alignment horizontal="right" shrinkToFit="1"/>
      <protection/>
    </xf>
    <xf numFmtId="0" fontId="3" fillId="0" borderId="0" xfId="67" applyFont="1" applyBorder="1" applyAlignment="1">
      <alignment horizontal="left" vertical="top" wrapText="1"/>
      <protection/>
    </xf>
    <xf numFmtId="0" fontId="28" fillId="0" borderId="0" xfId="65" applyFont="1" applyBorder="1" applyAlignment="1">
      <alignment horizontal="left"/>
      <protection/>
    </xf>
    <xf numFmtId="0" fontId="3" fillId="0" borderId="0" xfId="65" applyFont="1">
      <alignment/>
      <protection/>
    </xf>
    <xf numFmtId="0" fontId="33" fillId="0" borderId="0" xfId="65" applyFont="1" applyBorder="1">
      <alignment/>
      <protection/>
    </xf>
    <xf numFmtId="0" fontId="29" fillId="0" borderId="0" xfId="65" applyFont="1">
      <alignment/>
      <protection/>
    </xf>
    <xf numFmtId="0" fontId="3" fillId="0" borderId="0" xfId="65" applyFont="1" applyBorder="1">
      <alignment/>
      <protection/>
    </xf>
    <xf numFmtId="0" fontId="2" fillId="0" borderId="0" xfId="65" applyFont="1">
      <alignment/>
      <protection/>
    </xf>
    <xf numFmtId="0" fontId="28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177" fontId="2" fillId="0" borderId="0" xfId="62" applyNumberFormat="1" applyFont="1" applyAlignment="1">
      <alignment/>
      <protection/>
    </xf>
    <xf numFmtId="176" fontId="3" fillId="0" borderId="0" xfId="62" applyNumberFormat="1" applyFont="1">
      <alignment/>
      <protection/>
    </xf>
    <xf numFmtId="176" fontId="29" fillId="0" borderId="0" xfId="62" applyNumberFormat="1" applyFont="1">
      <alignment/>
      <protection/>
    </xf>
    <xf numFmtId="0" fontId="28" fillId="0" borderId="0" xfId="65" applyFont="1" applyAlignment="1">
      <alignment horizontal="left"/>
      <protection/>
    </xf>
    <xf numFmtId="177" fontId="3" fillId="0" borderId="0" xfId="65" applyNumberFormat="1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 applyAlignment="1">
      <alignment/>
      <protection/>
    </xf>
    <xf numFmtId="177" fontId="3" fillId="0" borderId="0" xfId="65" applyNumberFormat="1" applyFont="1">
      <alignment/>
      <protection/>
    </xf>
    <xf numFmtId="0" fontId="3" fillId="0" borderId="0" xfId="65" applyFont="1" applyAlignment="1">
      <alignment vertical="top" wrapText="1"/>
      <protection/>
    </xf>
    <xf numFmtId="195" fontId="3" fillId="0" borderId="0" xfId="45" applyNumberFormat="1" applyFont="1" applyAlignment="1">
      <alignment/>
    </xf>
    <xf numFmtId="0" fontId="28" fillId="0" borderId="0" xfId="65" applyFont="1" applyFill="1">
      <alignment/>
      <protection/>
    </xf>
    <xf numFmtId="0" fontId="3" fillId="0" borderId="0" xfId="65" applyFont="1" applyFill="1">
      <alignment/>
      <protection/>
    </xf>
    <xf numFmtId="177" fontId="3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29" fillId="0" borderId="0" xfId="65" applyFont="1" applyFill="1" applyAlignment="1">
      <alignment/>
      <protection/>
    </xf>
    <xf numFmtId="0" fontId="29" fillId="0" borderId="0" xfId="65" applyFont="1" applyFill="1">
      <alignment/>
      <protection/>
    </xf>
    <xf numFmtId="0" fontId="3" fillId="0" borderId="0" xfId="65" applyFont="1" applyFill="1" applyAlignment="1">
      <alignment/>
      <protection/>
    </xf>
    <xf numFmtId="177" fontId="3" fillId="0" borderId="0" xfId="65" applyNumberFormat="1" applyFont="1" applyFill="1" applyAlignment="1">
      <alignment/>
      <protection/>
    </xf>
    <xf numFmtId="0" fontId="4" fillId="0" borderId="0" xfId="65" applyFont="1" applyBorder="1" applyAlignment="1">
      <alignment horizontal="left"/>
      <protection/>
    </xf>
    <xf numFmtId="0" fontId="4" fillId="0" borderId="0" xfId="62" applyFont="1" applyAlignment="1">
      <alignment horizontal="left"/>
      <protection/>
    </xf>
    <xf numFmtId="0" fontId="4" fillId="0" borderId="0" xfId="65" applyFont="1" applyAlignment="1">
      <alignment horizontal="left"/>
      <protection/>
    </xf>
    <xf numFmtId="0" fontId="4" fillId="0" borderId="0" xfId="65" applyFont="1" applyFill="1" applyAlignment="1" quotePrefix="1">
      <alignment horizontal="left"/>
      <protection/>
    </xf>
    <xf numFmtId="0" fontId="4" fillId="0" borderId="0" xfId="65" applyFont="1" applyFill="1" applyAlignment="1">
      <alignment horizontal="left"/>
      <protection/>
    </xf>
    <xf numFmtId="177" fontId="30" fillId="0" borderId="10" xfId="70" applyNumberFormat="1" applyFont="1" applyBorder="1" applyAlignment="1">
      <alignment horizontal="right"/>
      <protection/>
    </xf>
    <xf numFmtId="0" fontId="30" fillId="0" borderId="0" xfId="70" applyFont="1">
      <alignment/>
      <protection/>
    </xf>
    <xf numFmtId="177" fontId="30" fillId="0" borderId="10" xfId="71" applyNumberFormat="1" applyFont="1" applyBorder="1" applyAlignment="1">
      <alignment/>
      <protection/>
    </xf>
    <xf numFmtId="177" fontId="32" fillId="0" borderId="10" xfId="71" applyNumberFormat="1" applyFont="1" applyBorder="1" applyAlignment="1">
      <alignment/>
      <protection/>
    </xf>
    <xf numFmtId="177" fontId="32" fillId="0" borderId="0" xfId="69" applyNumberFormat="1" applyFont="1" applyFill="1" applyBorder="1" applyAlignment="1">
      <alignment horizontal="right" shrinkToFit="1"/>
      <protection/>
    </xf>
    <xf numFmtId="0" fontId="30" fillId="0" borderId="0" xfId="71" applyFont="1">
      <alignment/>
      <protection/>
    </xf>
    <xf numFmtId="185" fontId="30" fillId="0" borderId="0" xfId="71" applyNumberFormat="1" applyFont="1">
      <alignment/>
      <protection/>
    </xf>
    <xf numFmtId="172" fontId="31" fillId="0" borderId="0" xfId="0" applyNumberFormat="1" applyFont="1" applyBorder="1" applyAlignment="1">
      <alignment horizontal="center" vertical="center"/>
    </xf>
    <xf numFmtId="206" fontId="31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206" fontId="30" fillId="0" borderId="10" xfId="72" applyNumberFormat="1" applyFont="1" applyBorder="1" applyAlignment="1">
      <alignment/>
      <protection/>
    </xf>
    <xf numFmtId="206" fontId="32" fillId="0" borderId="10" xfId="72" applyNumberFormat="1" applyFont="1" applyBorder="1" applyAlignment="1">
      <alignment horizontal="right"/>
      <protection/>
    </xf>
    <xf numFmtId="206" fontId="32" fillId="0" borderId="10" xfId="72" applyNumberFormat="1" applyFont="1" applyBorder="1" applyAlignment="1">
      <alignment/>
      <protection/>
    </xf>
    <xf numFmtId="206" fontId="30" fillId="0" borderId="11" xfId="72" applyNumberFormat="1" applyFont="1" applyBorder="1" applyAlignment="1">
      <alignment/>
      <protection/>
    </xf>
    <xf numFmtId="206" fontId="30" fillId="0" borderId="12" xfId="72" applyNumberFormat="1" applyFont="1" applyBorder="1" applyAlignment="1">
      <alignment/>
      <protection/>
    </xf>
    <xf numFmtId="206" fontId="32" fillId="0" borderId="12" xfId="72" applyNumberFormat="1" applyFont="1" applyBorder="1" applyAlignment="1">
      <alignment horizontal="right"/>
      <protection/>
    </xf>
    <xf numFmtId="0" fontId="30" fillId="0" borderId="13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left" vertical="center"/>
      <protection/>
    </xf>
    <xf numFmtId="0" fontId="30" fillId="0" borderId="10" xfId="65" applyFont="1" applyBorder="1" applyAlignment="1">
      <alignment vertical="center"/>
      <protection/>
    </xf>
    <xf numFmtId="0" fontId="32" fillId="0" borderId="10" xfId="65" applyFont="1" applyBorder="1" applyAlignment="1">
      <alignment horizontal="left" vertical="center" indent="3"/>
      <protection/>
    </xf>
    <xf numFmtId="189" fontId="32" fillId="0" borderId="10" xfId="65" applyNumberFormat="1" applyFont="1" applyFill="1" applyBorder="1" applyAlignment="1">
      <alignment horizontal="left" vertical="center" indent="3"/>
      <protection/>
    </xf>
    <xf numFmtId="0" fontId="30" fillId="0" borderId="11" xfId="65" applyFont="1" applyBorder="1" applyAlignment="1">
      <alignment horizontal="left" vertical="center"/>
      <protection/>
    </xf>
    <xf numFmtId="0" fontId="31" fillId="0" borderId="13" xfId="65" applyFont="1" applyBorder="1" applyAlignment="1">
      <alignment horizontal="left" vertical="center"/>
      <protection/>
    </xf>
    <xf numFmtId="0" fontId="31" fillId="0" borderId="0" xfId="62" applyFont="1">
      <alignment/>
      <protection/>
    </xf>
    <xf numFmtId="0" fontId="31" fillId="0" borderId="14" xfId="62" applyFont="1" applyBorder="1" applyAlignment="1">
      <alignment horizontal="center" vertical="center"/>
      <protection/>
    </xf>
    <xf numFmtId="0" fontId="31" fillId="0" borderId="15" xfId="62" applyFont="1" applyBorder="1">
      <alignment/>
      <protection/>
    </xf>
    <xf numFmtId="0" fontId="31" fillId="0" borderId="16" xfId="62" applyFont="1" applyBorder="1" applyAlignment="1">
      <alignment/>
      <protection/>
    </xf>
    <xf numFmtId="0" fontId="30" fillId="0" borderId="12" xfId="62" applyFont="1" applyBorder="1" applyAlignment="1">
      <alignment/>
      <protection/>
    </xf>
    <xf numFmtId="0" fontId="30" fillId="0" borderId="16" xfId="62" applyFont="1" applyBorder="1" applyAlignment="1">
      <alignment/>
      <protection/>
    </xf>
    <xf numFmtId="0" fontId="30" fillId="0" borderId="16" xfId="62" applyFont="1" applyBorder="1">
      <alignment/>
      <protection/>
    </xf>
    <xf numFmtId="0" fontId="31" fillId="0" borderId="16" xfId="62" applyFont="1" applyBorder="1" applyAlignment="1">
      <alignment horizontal="left"/>
      <protection/>
    </xf>
    <xf numFmtId="0" fontId="30" fillId="0" borderId="12" xfId="65" applyFont="1" applyBorder="1">
      <alignment/>
      <protection/>
    </xf>
    <xf numFmtId="0" fontId="30" fillId="0" borderId="16" xfId="62" applyFont="1" applyBorder="1" applyAlignment="1">
      <alignment vertical="top" wrapText="1"/>
      <protection/>
    </xf>
    <xf numFmtId="0" fontId="31" fillId="0" borderId="12" xfId="62" applyFont="1" applyBorder="1" applyAlignment="1">
      <alignment/>
      <protection/>
    </xf>
    <xf numFmtId="0" fontId="31" fillId="0" borderId="17" xfId="62" applyFont="1" applyBorder="1">
      <alignment/>
      <protection/>
    </xf>
    <xf numFmtId="176" fontId="30" fillId="0" borderId="0" xfId="62" applyNumberFormat="1" applyFont="1" applyBorder="1">
      <alignment/>
      <protection/>
    </xf>
    <xf numFmtId="0" fontId="31" fillId="0" borderId="0" xfId="68" applyFont="1" applyAlignment="1">
      <alignment horizontal="right"/>
      <protection/>
    </xf>
    <xf numFmtId="0" fontId="31" fillId="0" borderId="0" xfId="65" applyFont="1" applyFill="1" applyAlignment="1" quotePrefix="1">
      <alignment horizontal="left"/>
      <protection/>
    </xf>
    <xf numFmtId="177" fontId="30" fillId="0" borderId="0" xfId="65" applyNumberFormat="1" applyFont="1" applyFill="1">
      <alignment/>
      <protection/>
    </xf>
    <xf numFmtId="0" fontId="30" fillId="0" borderId="0" xfId="65" applyFont="1" applyFill="1" applyAlignment="1">
      <alignment horizontal="right"/>
      <protection/>
    </xf>
    <xf numFmtId="0" fontId="30" fillId="0" borderId="0" xfId="65" applyFont="1" applyFill="1">
      <alignment/>
      <protection/>
    </xf>
    <xf numFmtId="177" fontId="30" fillId="0" borderId="0" xfId="65" applyNumberFormat="1" applyFont="1" applyFill="1" applyAlignment="1">
      <alignment/>
      <protection/>
    </xf>
    <xf numFmtId="191" fontId="30" fillId="0" borderId="0" xfId="65" applyNumberFormat="1" applyFont="1" applyFill="1">
      <alignment/>
      <protection/>
    </xf>
    <xf numFmtId="0" fontId="31" fillId="0" borderId="0" xfId="65" applyFont="1" applyFill="1" applyAlignment="1">
      <alignment horizontal="right"/>
      <protection/>
    </xf>
    <xf numFmtId="0" fontId="30" fillId="0" borderId="0" xfId="65" applyFont="1" applyFill="1" applyBorder="1" applyAlignment="1">
      <alignment horizontal="left" indent="1"/>
      <protection/>
    </xf>
    <xf numFmtId="177" fontId="30" fillId="0" borderId="0" xfId="65" applyNumberFormat="1" applyFont="1" applyFill="1" applyBorder="1" applyAlignment="1">
      <alignment/>
      <protection/>
    </xf>
    <xf numFmtId="191" fontId="30" fillId="0" borderId="0" xfId="65" applyNumberFormat="1" applyFont="1" applyFill="1" applyBorder="1" applyAlignment="1">
      <alignment/>
      <protection/>
    </xf>
    <xf numFmtId="177" fontId="30" fillId="0" borderId="0" xfId="65" applyNumberFormat="1" applyFont="1" applyFill="1" applyBorder="1">
      <alignment/>
      <protection/>
    </xf>
    <xf numFmtId="0" fontId="2" fillId="0" borderId="0" xfId="68" applyFont="1" applyAlignment="1">
      <alignment horizontal="right"/>
      <protection/>
    </xf>
    <xf numFmtId="0" fontId="30" fillId="0" borderId="12" xfId="62" applyFont="1" applyBorder="1" applyAlignment="1">
      <alignment horizontal="left" indent="1"/>
      <protection/>
    </xf>
    <xf numFmtId="0" fontId="30" fillId="0" borderId="12" xfId="65" applyFont="1" applyBorder="1" applyAlignment="1">
      <alignment horizontal="left" indent="1"/>
      <protection/>
    </xf>
    <xf numFmtId="0" fontId="36" fillId="0" borderId="0" xfId="0" applyFont="1" applyAlignment="1">
      <alignment horizontal="left"/>
    </xf>
    <xf numFmtId="0" fontId="38" fillId="0" borderId="0" xfId="0" applyFont="1" applyFill="1" applyAlignment="1">
      <alignment/>
    </xf>
    <xf numFmtId="177" fontId="29" fillId="0" borderId="0" xfId="65" applyNumberFormat="1" applyFont="1">
      <alignment/>
      <protection/>
    </xf>
    <xf numFmtId="220" fontId="30" fillId="0" borderId="10" xfId="69" applyNumberFormat="1" applyFont="1" applyBorder="1" applyAlignment="1">
      <alignment horizontal="right" shrinkToFit="1"/>
      <protection/>
    </xf>
    <xf numFmtId="180" fontId="30" fillId="0" borderId="10" xfId="69" applyNumberFormat="1" applyFont="1" applyBorder="1" applyAlignment="1">
      <alignment horizontal="right" shrinkToFit="1"/>
      <protection/>
    </xf>
    <xf numFmtId="0" fontId="40" fillId="0" borderId="0" xfId="70" applyFont="1">
      <alignment/>
      <protection/>
    </xf>
    <xf numFmtId="0" fontId="6" fillId="0" borderId="0" xfId="70" applyFont="1">
      <alignment/>
      <protection/>
    </xf>
    <xf numFmtId="3" fontId="30" fillId="0" borderId="10" xfId="70" applyNumberFormat="1" applyFont="1" applyFill="1" applyBorder="1" applyAlignment="1">
      <alignment horizontal="right"/>
      <protection/>
    </xf>
    <xf numFmtId="221" fontId="30" fillId="0" borderId="10" xfId="69" applyNumberFormat="1" applyFont="1" applyFill="1" applyBorder="1" applyAlignment="1">
      <alignment shrinkToFit="1"/>
      <protection/>
    </xf>
    <xf numFmtId="178" fontId="4" fillId="0" borderId="0" xfId="61" applyNumberFormat="1" applyFont="1" applyFill="1" applyAlignment="1">
      <alignment/>
      <protection/>
    </xf>
    <xf numFmtId="0" fontId="29" fillId="0" borderId="0" xfId="61" applyFont="1" applyFill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93" fontId="30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32" fillId="0" borderId="0" xfId="61" applyFont="1" applyFill="1" applyBorder="1" applyAlignment="1">
      <alignment horizontal="left"/>
      <protection/>
    </xf>
    <xf numFmtId="0" fontId="3" fillId="0" borderId="0" xfId="61" applyFont="1">
      <alignment/>
      <protection/>
    </xf>
    <xf numFmtId="0" fontId="39" fillId="0" borderId="0" xfId="0" applyFont="1" applyAlignment="1">
      <alignment horizontal="left"/>
    </xf>
    <xf numFmtId="17" fontId="30" fillId="0" borderId="0" xfId="0" applyNumberFormat="1" applyFont="1" applyBorder="1" applyAlignment="1" quotePrefix="1">
      <alignment horizontal="center" vertical="center"/>
    </xf>
    <xf numFmtId="177" fontId="30" fillId="0" borderId="11" xfId="71" applyNumberFormat="1" applyFont="1" applyBorder="1" applyAlignment="1">
      <alignment/>
      <protection/>
    </xf>
    <xf numFmtId="0" fontId="41" fillId="0" borderId="0" xfId="65" applyFont="1" applyBorder="1">
      <alignment/>
      <protection/>
    </xf>
    <xf numFmtId="0" fontId="42" fillId="0" borderId="0" xfId="65" applyFont="1">
      <alignment/>
      <protection/>
    </xf>
    <xf numFmtId="0" fontId="42" fillId="0" borderId="0" xfId="65" applyFont="1" applyBorder="1">
      <alignment/>
      <protection/>
    </xf>
    <xf numFmtId="177" fontId="43" fillId="0" borderId="0" xfId="65" applyNumberFormat="1" applyFont="1" applyBorder="1" quotePrefix="1">
      <alignment/>
      <protection/>
    </xf>
    <xf numFmtId="177" fontId="42" fillId="0" borderId="0" xfId="65" applyNumberFormat="1" applyFont="1">
      <alignment/>
      <protection/>
    </xf>
    <xf numFmtId="183" fontId="31" fillId="0" borderId="13" xfId="0" applyNumberFormat="1" applyFont="1" applyBorder="1" applyAlignment="1">
      <alignment horizontal="center" vertical="distributed" shrinkToFit="1"/>
    </xf>
    <xf numFmtId="208" fontId="31" fillId="0" borderId="13" xfId="0" applyNumberFormat="1" applyFont="1" applyBorder="1" applyAlignment="1">
      <alignment horizontal="center" vertical="distributed" shrinkToFit="1"/>
    </xf>
    <xf numFmtId="0" fontId="31" fillId="0" borderId="0" xfId="65" applyFont="1" applyAlignment="1">
      <alignment horizontal="right"/>
      <protection/>
    </xf>
    <xf numFmtId="0" fontId="3" fillId="0" borderId="0" xfId="70" applyFont="1" applyAlignment="1">
      <alignment horizontal="center"/>
      <protection/>
    </xf>
    <xf numFmtId="177" fontId="3" fillId="0" borderId="0" xfId="70" applyNumberFormat="1" applyFont="1">
      <alignment/>
      <protection/>
    </xf>
    <xf numFmtId="206" fontId="30" fillId="0" borderId="10" xfId="0" applyNumberFormat="1" applyFont="1" applyBorder="1" applyAlignment="1">
      <alignment horizontal="right"/>
    </xf>
    <xf numFmtId="206" fontId="32" fillId="0" borderId="10" xfId="0" applyNumberFormat="1" applyFont="1" applyBorder="1" applyAlignment="1">
      <alignment horizontal="right"/>
    </xf>
    <xf numFmtId="206" fontId="3" fillId="0" borderId="0" xfId="0" applyNumberFormat="1" applyFont="1" applyAlignment="1">
      <alignment/>
    </xf>
    <xf numFmtId="177" fontId="31" fillId="0" borderId="18" xfId="0" applyNumberFormat="1" applyFont="1" applyBorder="1" applyAlignment="1">
      <alignment horizontal="center" vertical="center" shrinkToFit="1"/>
    </xf>
    <xf numFmtId="177" fontId="31" fillId="0" borderId="10" xfId="0" applyNumberFormat="1" applyFont="1" applyBorder="1" applyAlignment="1">
      <alignment horizontal="center" vertical="center" shrinkToFit="1"/>
    </xf>
    <xf numFmtId="177" fontId="31" fillId="0" borderId="12" xfId="0" applyNumberFormat="1" applyFont="1" applyBorder="1" applyAlignment="1">
      <alignment horizontal="center" vertical="center" shrinkToFit="1"/>
    </xf>
    <xf numFmtId="185" fontId="32" fillId="0" borderId="10" xfId="0" applyNumberFormat="1" applyFont="1" applyBorder="1" applyAlignment="1" quotePrefix="1">
      <alignment horizontal="center" vertical="distributed" shrinkToFit="1"/>
    </xf>
    <xf numFmtId="185" fontId="32" fillId="0" borderId="10" xfId="0" applyNumberFormat="1" applyFont="1" applyFill="1" applyBorder="1" applyAlignment="1" quotePrefix="1">
      <alignment horizontal="center" vertical="distributed" shrinkToFit="1"/>
    </xf>
    <xf numFmtId="177" fontId="30" fillId="0" borderId="11" xfId="0" applyNumberFormat="1" applyFont="1" applyBorder="1" applyAlignment="1">
      <alignment horizontal="center" vertical="center" shrinkToFit="1"/>
    </xf>
    <xf numFmtId="177" fontId="30" fillId="0" borderId="12" xfId="0" applyNumberFormat="1" applyFont="1" applyBorder="1" applyAlignment="1">
      <alignment horizontal="center" vertical="center" shrinkToFit="1"/>
    </xf>
    <xf numFmtId="0" fontId="29" fillId="0" borderId="15" xfId="61" applyFont="1" applyFill="1" applyBorder="1" applyAlignment="1">
      <alignment vertical="center"/>
      <protection/>
    </xf>
    <xf numFmtId="0" fontId="29" fillId="0" borderId="14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left" indent="1"/>
      <protection/>
    </xf>
    <xf numFmtId="0" fontId="31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/>
      <protection/>
    </xf>
    <xf numFmtId="0" fontId="30" fillId="0" borderId="12" xfId="61" applyFont="1" applyFill="1" applyBorder="1">
      <alignment/>
      <protection/>
    </xf>
    <xf numFmtId="0" fontId="31" fillId="0" borderId="12" xfId="61" applyFont="1" applyFill="1" applyBorder="1">
      <alignment/>
      <protection/>
    </xf>
    <xf numFmtId="0" fontId="5" fillId="0" borderId="17" xfId="61" applyFont="1" applyFill="1" applyBorder="1">
      <alignment/>
      <protection/>
    </xf>
    <xf numFmtId="0" fontId="32" fillId="0" borderId="19" xfId="61" applyFont="1" applyFill="1" applyBorder="1" applyAlignment="1">
      <alignment horizontal="left"/>
      <protection/>
    </xf>
    <xf numFmtId="0" fontId="31" fillId="0" borderId="13" xfId="69" applyFont="1" applyFill="1" applyBorder="1" applyAlignment="1" applyProtection="1">
      <alignment horizontal="center" vertical="center"/>
      <protection/>
    </xf>
    <xf numFmtId="191" fontId="30" fillId="0" borderId="12" xfId="69" applyNumberFormat="1" applyFont="1" applyFill="1" applyBorder="1" applyAlignment="1">
      <alignment shrinkToFit="1"/>
      <protection/>
    </xf>
    <xf numFmtId="177" fontId="30" fillId="0" borderId="12" xfId="69" applyNumberFormat="1" applyFont="1" applyFill="1" applyBorder="1" applyAlignment="1">
      <alignment shrinkToFit="1"/>
      <protection/>
    </xf>
    <xf numFmtId="177" fontId="30" fillId="0" borderId="12" xfId="69" applyNumberFormat="1" applyFont="1" applyFill="1" applyBorder="1" applyAlignment="1">
      <alignment horizontal="right" shrinkToFit="1"/>
      <protection/>
    </xf>
    <xf numFmtId="179" fontId="30" fillId="0" borderId="12" xfId="69" applyNumberFormat="1" applyFont="1" applyBorder="1" applyAlignment="1">
      <alignment horizontal="right" shrinkToFit="1"/>
      <protection/>
    </xf>
    <xf numFmtId="179" fontId="30" fillId="0" borderId="12" xfId="69" applyNumberFormat="1" applyFont="1" applyFill="1" applyBorder="1" applyAlignment="1">
      <alignment horizontal="right" shrinkToFit="1"/>
      <protection/>
    </xf>
    <xf numFmtId="177" fontId="32" fillId="0" borderId="11" xfId="69" applyNumberFormat="1" applyFont="1" applyFill="1" applyBorder="1" applyAlignment="1">
      <alignment horizontal="right" shrinkToFit="1"/>
      <protection/>
    </xf>
    <xf numFmtId="177" fontId="32" fillId="0" borderId="19" xfId="69" applyNumberFormat="1" applyFont="1" applyFill="1" applyBorder="1" applyAlignment="1">
      <alignment horizontal="right" shrinkToFit="1"/>
      <protection/>
    </xf>
    <xf numFmtId="3" fontId="30" fillId="0" borderId="11" xfId="70" applyNumberFormat="1" applyFont="1" applyBorder="1" applyAlignment="1">
      <alignment horizontal="right"/>
      <protection/>
    </xf>
    <xf numFmtId="0" fontId="31" fillId="0" borderId="0" xfId="70" applyFont="1" applyBorder="1" applyAlignment="1">
      <alignment/>
      <protection/>
    </xf>
    <xf numFmtId="3" fontId="30" fillId="0" borderId="0" xfId="70" applyNumberFormat="1" applyFont="1" applyBorder="1" applyAlignment="1">
      <alignment horizontal="right"/>
      <protection/>
    </xf>
    <xf numFmtId="17" fontId="31" fillId="0" borderId="13" xfId="70" applyNumberFormat="1" applyFont="1" applyBorder="1" applyAlignment="1" quotePrefix="1">
      <alignment horizontal="centerContinuous" vertical="center"/>
      <protection/>
    </xf>
    <xf numFmtId="17" fontId="31" fillId="0" borderId="13" xfId="70" applyNumberFormat="1" applyFont="1" applyBorder="1" applyAlignment="1">
      <alignment horizontal="centerContinuous" vertical="center"/>
      <protection/>
    </xf>
    <xf numFmtId="0" fontId="30" fillId="0" borderId="13" xfId="70" applyFont="1" applyBorder="1" applyAlignment="1">
      <alignment horizontal="centerContinuous"/>
      <protection/>
    </xf>
    <xf numFmtId="17" fontId="30" fillId="0" borderId="13" xfId="70" applyNumberFormat="1" applyFont="1" applyBorder="1" applyAlignment="1" quotePrefix="1">
      <alignment horizontal="center" vertical="center"/>
      <protection/>
    </xf>
    <xf numFmtId="17" fontId="30" fillId="0" borderId="13" xfId="70" applyNumberFormat="1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" vertical="center" wrapText="1"/>
      <protection/>
    </xf>
    <xf numFmtId="177" fontId="30" fillId="0" borderId="14" xfId="70" applyNumberFormat="1" applyFont="1" applyBorder="1" applyAlignment="1">
      <alignment horizontal="right"/>
      <protection/>
    </xf>
    <xf numFmtId="177" fontId="30" fillId="0" borderId="12" xfId="70" applyNumberFormat="1" applyFont="1" applyBorder="1" applyAlignment="1">
      <alignment horizontal="right"/>
      <protection/>
    </xf>
    <xf numFmtId="177" fontId="31" fillId="0" borderId="12" xfId="70" applyNumberFormat="1" applyFont="1" applyFill="1" applyBorder="1" applyAlignment="1">
      <alignment horizontal="right"/>
      <protection/>
    </xf>
    <xf numFmtId="177" fontId="32" fillId="0" borderId="12" xfId="70" applyNumberFormat="1" applyFont="1" applyFill="1" applyBorder="1" applyAlignment="1">
      <alignment horizontal="right"/>
      <protection/>
    </xf>
    <xf numFmtId="177" fontId="32" fillId="0" borderId="19" xfId="70" applyNumberFormat="1" applyFont="1" applyFill="1" applyBorder="1" applyAlignment="1">
      <alignment horizontal="right"/>
      <protection/>
    </xf>
    <xf numFmtId="0" fontId="30" fillId="0" borderId="18" xfId="70" applyFont="1" applyBorder="1" applyAlignment="1">
      <alignment wrapText="1"/>
      <protection/>
    </xf>
    <xf numFmtId="0" fontId="30" fillId="0" borderId="10" xfId="70" applyFont="1" applyBorder="1" applyAlignment="1" quotePrefix="1">
      <alignment wrapText="1"/>
      <protection/>
    </xf>
    <xf numFmtId="0" fontId="30" fillId="0" borderId="10" xfId="70" applyFont="1" applyBorder="1" applyAlignment="1" quotePrefix="1">
      <alignment horizontal="left" indent="1"/>
      <protection/>
    </xf>
    <xf numFmtId="0" fontId="31" fillId="0" borderId="10" xfId="70" applyFont="1" applyBorder="1" applyAlignment="1">
      <alignment/>
      <protection/>
    </xf>
    <xf numFmtId="0" fontId="31" fillId="0" borderId="10" xfId="70" applyFont="1" applyBorder="1" applyAlignment="1">
      <alignment horizontal="left" indent="1"/>
      <protection/>
    </xf>
    <xf numFmtId="0" fontId="32" fillId="0" borderId="10" xfId="70" applyFont="1" applyBorder="1" applyAlignment="1">
      <alignment horizontal="left" indent="2"/>
      <protection/>
    </xf>
    <xf numFmtId="177" fontId="32" fillId="0" borderId="11" xfId="70" applyNumberFormat="1" applyFont="1" applyFill="1" applyBorder="1" applyAlignment="1">
      <alignment horizontal="center" wrapText="1"/>
      <protection/>
    </xf>
    <xf numFmtId="177" fontId="30" fillId="0" borderId="18" xfId="70" applyNumberFormat="1" applyFont="1" applyFill="1" applyBorder="1" applyAlignment="1">
      <alignment horizontal="right"/>
      <protection/>
    </xf>
    <xf numFmtId="177" fontId="30" fillId="0" borderId="10" xfId="70" applyNumberFormat="1" applyFont="1" applyFill="1" applyBorder="1" applyAlignment="1">
      <alignment horizontal="right"/>
      <protection/>
    </xf>
    <xf numFmtId="177" fontId="30" fillId="0" borderId="18" xfId="70" applyNumberFormat="1" applyFont="1" applyBorder="1" applyAlignment="1">
      <alignment horizontal="right"/>
      <protection/>
    </xf>
    <xf numFmtId="177" fontId="30" fillId="0" borderId="18" xfId="0" applyNumberFormat="1" applyFont="1" applyFill="1" applyBorder="1" applyAlignment="1">
      <alignment horizontal="right" indent="1"/>
    </xf>
    <xf numFmtId="177" fontId="31" fillId="0" borderId="18" xfId="70" applyNumberFormat="1" applyFont="1" applyFill="1" applyBorder="1" applyAlignment="1">
      <alignment horizontal="right"/>
      <protection/>
    </xf>
    <xf numFmtId="3" fontId="32" fillId="0" borderId="10" xfId="70" applyNumberFormat="1" applyFont="1" applyFill="1" applyBorder="1" applyAlignment="1">
      <alignment horizontal="right"/>
      <protection/>
    </xf>
    <xf numFmtId="3" fontId="32" fillId="0" borderId="11" xfId="70" applyNumberFormat="1" applyFont="1" applyFill="1" applyBorder="1" applyAlignment="1">
      <alignment horizontal="right"/>
      <protection/>
    </xf>
    <xf numFmtId="177" fontId="32" fillId="0" borderId="10" xfId="70" applyNumberFormat="1" applyFont="1" applyFill="1" applyBorder="1" applyAlignment="1">
      <alignment horizontal="right"/>
      <protection/>
    </xf>
    <xf numFmtId="177" fontId="32" fillId="0" borderId="11" xfId="70" applyNumberFormat="1" applyFont="1" applyFill="1" applyBorder="1" applyAlignment="1">
      <alignment horizontal="right"/>
      <protection/>
    </xf>
    <xf numFmtId="0" fontId="3" fillId="0" borderId="0" xfId="71" applyFont="1" applyBorder="1">
      <alignment/>
      <protection/>
    </xf>
    <xf numFmtId="17" fontId="30" fillId="0" borderId="13" xfId="71" applyNumberFormat="1" applyFont="1" applyBorder="1" applyAlignment="1">
      <alignment horizontal="center" vertical="center"/>
      <protection/>
    </xf>
    <xf numFmtId="0" fontId="30" fillId="0" borderId="13" xfId="70" applyFont="1" applyBorder="1" applyAlignment="1">
      <alignment horizontal="centerContinuous" vertical="center" wrapText="1"/>
      <protection/>
    </xf>
    <xf numFmtId="177" fontId="30" fillId="0" borderId="12" xfId="71" applyNumberFormat="1" applyFont="1" applyBorder="1" applyAlignment="1">
      <alignment/>
      <protection/>
    </xf>
    <xf numFmtId="0" fontId="4" fillId="0" borderId="0" xfId="71" applyFont="1" applyBorder="1">
      <alignment/>
      <protection/>
    </xf>
    <xf numFmtId="177" fontId="32" fillId="0" borderId="12" xfId="71" applyNumberFormat="1" applyFont="1" applyBorder="1" applyAlignment="1">
      <alignment/>
      <protection/>
    </xf>
    <xf numFmtId="0" fontId="31" fillId="0" borderId="13" xfId="71" applyNumberFormat="1" applyFont="1" applyBorder="1" applyAlignment="1" quotePrefix="1">
      <alignment horizontal="centerContinuous" vertical="center"/>
      <protection/>
    </xf>
    <xf numFmtId="0" fontId="30" fillId="0" borderId="13" xfId="71" applyFont="1" applyBorder="1" applyAlignment="1">
      <alignment horizontal="centerContinuous"/>
      <protection/>
    </xf>
    <xf numFmtId="172" fontId="31" fillId="0" borderId="13" xfId="71" applyNumberFormat="1" applyFont="1" applyBorder="1" applyAlignment="1">
      <alignment horizontal="center" vertical="center"/>
      <protection/>
    </xf>
    <xf numFmtId="177" fontId="31" fillId="0" borderId="13" xfId="71" applyNumberFormat="1" applyFont="1" applyBorder="1" applyAlignment="1">
      <alignment vertical="center"/>
      <protection/>
    </xf>
    <xf numFmtId="0" fontId="30" fillId="0" borderId="18" xfId="71" applyFont="1" applyBorder="1" applyAlignment="1">
      <alignment horizontal="left"/>
      <protection/>
    </xf>
    <xf numFmtId="0" fontId="30" fillId="0" borderId="10" xfId="71" applyFont="1" applyBorder="1" applyAlignment="1">
      <alignment horizontal="left"/>
      <protection/>
    </xf>
    <xf numFmtId="0" fontId="32" fillId="0" borderId="10" xfId="71" applyFont="1" applyBorder="1" applyAlignment="1">
      <alignment horizontal="left" indent="5"/>
      <protection/>
    </xf>
    <xf numFmtId="0" fontId="30" fillId="0" borderId="11" xfId="71" applyFont="1" applyBorder="1" applyAlignment="1">
      <alignment/>
      <protection/>
    </xf>
    <xf numFmtId="177" fontId="30" fillId="0" borderId="18" xfId="71" applyNumberFormat="1" applyFont="1" applyBorder="1" applyAlignment="1">
      <alignment/>
      <protection/>
    </xf>
    <xf numFmtId="206" fontId="30" fillId="0" borderId="12" xfId="0" applyNumberFormat="1" applyFont="1" applyBorder="1" applyAlignment="1">
      <alignment horizontal="right"/>
    </xf>
    <xf numFmtId="0" fontId="31" fillId="0" borderId="13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17" fontId="30" fillId="0" borderId="13" xfId="0" applyNumberFormat="1" applyFont="1" applyBorder="1" applyAlignment="1" quotePrefix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/>
    </xf>
    <xf numFmtId="206" fontId="31" fillId="0" borderId="13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206" fontId="30" fillId="0" borderId="18" xfId="0" applyNumberFormat="1" applyFont="1" applyBorder="1" applyAlignment="1">
      <alignment horizontal="right"/>
    </xf>
    <xf numFmtId="206" fontId="30" fillId="0" borderId="11" xfId="0" applyNumberFormat="1" applyFont="1" applyBorder="1" applyAlignment="1">
      <alignment horizontal="right"/>
    </xf>
    <xf numFmtId="221" fontId="30" fillId="0" borderId="12" xfId="69" applyNumberFormat="1" applyFont="1" applyFill="1" applyBorder="1" applyAlignment="1">
      <alignment shrinkToFit="1"/>
      <protection/>
    </xf>
    <xf numFmtId="17" fontId="30" fillId="0" borderId="13" xfId="72" applyNumberFormat="1" applyFont="1" applyBorder="1" applyAlignment="1">
      <alignment horizontal="center" vertical="center"/>
      <protection/>
    </xf>
    <xf numFmtId="206" fontId="31" fillId="0" borderId="13" xfId="72" applyNumberFormat="1" applyFont="1" applyBorder="1" applyAlignment="1">
      <alignment vertical="center"/>
      <protection/>
    </xf>
    <xf numFmtId="0" fontId="30" fillId="0" borderId="18" xfId="72" applyFont="1" applyBorder="1" applyAlignment="1">
      <alignment horizontal="left"/>
      <protection/>
    </xf>
    <xf numFmtId="0" fontId="30" fillId="0" borderId="10" xfId="72" applyFont="1" applyBorder="1" applyAlignment="1">
      <alignment horizontal="left"/>
      <protection/>
    </xf>
    <xf numFmtId="0" fontId="30" fillId="0" borderId="11" xfId="72" applyFont="1" applyBorder="1" applyAlignment="1">
      <alignment/>
      <protection/>
    </xf>
    <xf numFmtId="206" fontId="30" fillId="0" borderId="18" xfId="72" applyNumberFormat="1" applyFont="1" applyBorder="1" applyAlignment="1">
      <alignment/>
      <protection/>
    </xf>
    <xf numFmtId="221" fontId="30" fillId="0" borderId="10" xfId="69" applyNumberFormat="1" applyFont="1" applyFill="1" applyBorder="1" applyAlignment="1">
      <alignment horizontal="right" shrinkToFit="1"/>
      <protection/>
    </xf>
    <xf numFmtId="185" fontId="32" fillId="0" borderId="12" xfId="0" applyNumberFormat="1" applyFont="1" applyBorder="1" applyAlignment="1" quotePrefix="1">
      <alignment horizontal="center" vertical="distributed" shrinkToFit="1"/>
    </xf>
    <xf numFmtId="0" fontId="31" fillId="0" borderId="13" xfId="65" applyFont="1" applyBorder="1" applyAlignment="1">
      <alignment horizontal="left" vertical="center" wrapText="1"/>
      <protection/>
    </xf>
    <xf numFmtId="0" fontId="31" fillId="0" borderId="18" xfId="65" applyFont="1" applyBorder="1" applyAlignment="1">
      <alignment horizontal="left" vertical="center"/>
      <protection/>
    </xf>
    <xf numFmtId="0" fontId="31" fillId="0" borderId="19" xfId="62" applyFont="1" applyBorder="1">
      <alignment/>
      <protection/>
    </xf>
    <xf numFmtId="177" fontId="37" fillId="0" borderId="20" xfId="65" applyNumberFormat="1" applyFont="1" applyBorder="1" applyAlignment="1">
      <alignment horizontal="right" vertical="center"/>
      <protection/>
    </xf>
    <xf numFmtId="177" fontId="31" fillId="0" borderId="20" xfId="65" applyNumberFormat="1" applyFont="1" applyBorder="1" applyAlignment="1">
      <alignment horizontal="right"/>
      <protection/>
    </xf>
    <xf numFmtId="177" fontId="30" fillId="0" borderId="20" xfId="65" applyNumberFormat="1" applyFont="1" applyBorder="1" applyAlignment="1">
      <alignment horizontal="right"/>
      <protection/>
    </xf>
    <xf numFmtId="177" fontId="31" fillId="0" borderId="20" xfId="65" applyNumberFormat="1" applyFont="1" applyBorder="1" applyAlignment="1" quotePrefix="1">
      <alignment horizontal="right"/>
      <protection/>
    </xf>
    <xf numFmtId="177" fontId="31" fillId="0" borderId="21" xfId="65" applyNumberFormat="1" applyFont="1" applyBorder="1" applyAlignment="1">
      <alignment horizontal="right" vertical="center"/>
      <protection/>
    </xf>
    <xf numFmtId="0" fontId="30" fillId="0" borderId="22" xfId="65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1" fillId="0" borderId="23" xfId="65" applyFont="1" applyBorder="1" applyAlignment="1">
      <alignment horizontal="centerContinuous" vertical="center"/>
      <protection/>
    </xf>
    <xf numFmtId="0" fontId="31" fillId="0" borderId="24" xfId="65" applyFont="1" applyBorder="1">
      <alignment/>
      <protection/>
    </xf>
    <xf numFmtId="0" fontId="30" fillId="0" borderId="24" xfId="65" applyFont="1" applyBorder="1">
      <alignment/>
      <protection/>
    </xf>
    <xf numFmtId="0" fontId="30" fillId="0" borderId="24" xfId="68" applyFont="1" applyBorder="1">
      <alignment/>
      <protection/>
    </xf>
    <xf numFmtId="0" fontId="31" fillId="0" borderId="24" xfId="65" applyFont="1" applyBorder="1" applyAlignment="1">
      <alignment wrapText="1"/>
      <protection/>
    </xf>
    <xf numFmtId="0" fontId="30" fillId="0" borderId="24" xfId="65" applyFont="1" applyBorder="1" applyAlignment="1">
      <alignment/>
      <protection/>
    </xf>
    <xf numFmtId="0" fontId="30" fillId="0" borderId="24" xfId="62" applyFont="1" applyBorder="1" applyAlignment="1">
      <alignment/>
      <protection/>
    </xf>
    <xf numFmtId="0" fontId="31" fillId="0" borderId="24" xfId="65" applyFont="1" applyBorder="1" applyAlignment="1">
      <alignment/>
      <protection/>
    </xf>
    <xf numFmtId="0" fontId="31" fillId="0" borderId="25" xfId="65" applyFont="1" applyBorder="1" applyAlignment="1">
      <alignment horizontal="left" vertical="center"/>
      <protection/>
    </xf>
    <xf numFmtId="177" fontId="37" fillId="0" borderId="23" xfId="65" applyNumberFormat="1" applyFont="1" applyBorder="1" applyAlignment="1">
      <alignment horizontal="right" vertical="center"/>
      <protection/>
    </xf>
    <xf numFmtId="177" fontId="31" fillId="0" borderId="24" xfId="65" applyNumberFormat="1" applyFont="1" applyBorder="1" applyAlignment="1">
      <alignment horizontal="right"/>
      <protection/>
    </xf>
    <xf numFmtId="177" fontId="30" fillId="0" borderId="24" xfId="65" applyNumberFormat="1" applyFont="1" applyBorder="1" applyAlignment="1">
      <alignment horizontal="right"/>
      <protection/>
    </xf>
    <xf numFmtId="177" fontId="31" fillId="0" borderId="25" xfId="65" applyNumberFormat="1" applyFont="1" applyBorder="1" applyAlignment="1">
      <alignment horizontal="right" vertical="center"/>
      <protection/>
    </xf>
    <xf numFmtId="177" fontId="37" fillId="0" borderId="23" xfId="65" applyNumberFormat="1" applyFont="1" applyBorder="1" applyAlignment="1">
      <alignment vertical="center"/>
      <protection/>
    </xf>
    <xf numFmtId="177" fontId="31" fillId="0" borderId="24" xfId="65" applyNumberFormat="1" applyFont="1" applyBorder="1">
      <alignment/>
      <protection/>
    </xf>
    <xf numFmtId="177" fontId="30" fillId="0" borderId="24" xfId="65" applyNumberFormat="1" applyFont="1" applyBorder="1" applyAlignment="1">
      <alignment/>
      <protection/>
    </xf>
    <xf numFmtId="177" fontId="31" fillId="0" borderId="24" xfId="65" applyNumberFormat="1" applyFont="1" applyBorder="1" quotePrefix="1">
      <alignment/>
      <protection/>
    </xf>
    <xf numFmtId="177" fontId="31" fillId="0" borderId="24" xfId="65" applyNumberFormat="1" applyFont="1" applyBorder="1" applyAlignment="1">
      <alignment/>
      <protection/>
    </xf>
    <xf numFmtId="177" fontId="31" fillId="0" borderId="24" xfId="65" applyNumberFormat="1" applyFont="1" applyBorder="1" applyAlignment="1" quotePrefix="1">
      <alignment horizontal="right"/>
      <protection/>
    </xf>
    <xf numFmtId="177" fontId="37" fillId="0" borderId="20" xfId="65" applyNumberFormat="1" applyFont="1" applyFill="1" applyBorder="1">
      <alignment/>
      <protection/>
    </xf>
    <xf numFmtId="177" fontId="31" fillId="0" borderId="20" xfId="65" applyNumberFormat="1" applyFont="1" applyFill="1" applyBorder="1" applyAlignment="1">
      <alignment/>
      <protection/>
    </xf>
    <xf numFmtId="177" fontId="30" fillId="0" borderId="20" xfId="65" applyNumberFormat="1" applyFont="1" applyFill="1" applyBorder="1">
      <alignment/>
      <protection/>
    </xf>
    <xf numFmtId="177" fontId="30" fillId="0" borderId="20" xfId="65" applyNumberFormat="1" applyFont="1" applyFill="1" applyBorder="1" applyAlignment="1">
      <alignment/>
      <protection/>
    </xf>
    <xf numFmtId="191" fontId="30" fillId="0" borderId="21" xfId="65" applyNumberFormat="1" applyFont="1" applyFill="1" applyBorder="1" applyAlignment="1">
      <alignment/>
      <protection/>
    </xf>
    <xf numFmtId="0" fontId="30" fillId="0" borderId="22" xfId="65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horizontal="center"/>
      <protection/>
    </xf>
    <xf numFmtId="177" fontId="31" fillId="0" borderId="24" xfId="65" applyNumberFormat="1" applyFont="1" applyFill="1" applyBorder="1" applyAlignment="1">
      <alignment/>
      <protection/>
    </xf>
    <xf numFmtId="188" fontId="30" fillId="0" borderId="24" xfId="65" applyNumberFormat="1" applyFont="1" applyFill="1" applyBorder="1" applyAlignment="1">
      <alignment horizontal="left" wrapText="1" indent="1"/>
      <protection/>
    </xf>
    <xf numFmtId="0" fontId="30" fillId="0" borderId="24" xfId="65" applyFont="1" applyFill="1" applyBorder="1" applyAlignment="1">
      <alignment horizontal="left" wrapText="1" indent="1"/>
      <protection/>
    </xf>
    <xf numFmtId="0" fontId="31" fillId="0" borderId="24" xfId="65" applyFont="1" applyFill="1" applyBorder="1" applyAlignment="1">
      <alignment/>
      <protection/>
    </xf>
    <xf numFmtId="0" fontId="30" fillId="0" borderId="24" xfId="65" applyFont="1" applyFill="1" applyBorder="1" applyAlignment="1">
      <alignment horizontal="left" indent="1"/>
      <protection/>
    </xf>
    <xf numFmtId="0" fontId="30" fillId="0" borderId="24" xfId="0" applyFont="1" applyFill="1" applyBorder="1" applyAlignment="1">
      <alignment horizontal="left" wrapText="1" indent="1"/>
    </xf>
    <xf numFmtId="0" fontId="31" fillId="0" borderId="24" xfId="65" applyFont="1" applyFill="1" applyBorder="1">
      <alignment/>
      <protection/>
    </xf>
    <xf numFmtId="0" fontId="31" fillId="0" borderId="24" xfId="65" applyFont="1" applyFill="1" applyBorder="1" applyAlignment="1">
      <alignment wrapText="1"/>
      <protection/>
    </xf>
    <xf numFmtId="0" fontId="30" fillId="0" borderId="25" xfId="65" applyFont="1" applyFill="1" applyBorder="1" applyAlignment="1">
      <alignment horizontal="left" indent="1"/>
      <protection/>
    </xf>
    <xf numFmtId="177" fontId="37" fillId="0" borderId="23" xfId="65" applyNumberFormat="1" applyFont="1" applyFill="1" applyBorder="1">
      <alignment/>
      <protection/>
    </xf>
    <xf numFmtId="177" fontId="30" fillId="0" borderId="24" xfId="65" applyNumberFormat="1" applyFont="1" applyFill="1" applyBorder="1" applyAlignment="1">
      <alignment/>
      <protection/>
    </xf>
    <xf numFmtId="191" fontId="30" fillId="0" borderId="25" xfId="65" applyNumberFormat="1" applyFont="1" applyFill="1" applyBorder="1" applyAlignment="1">
      <alignment/>
      <protection/>
    </xf>
    <xf numFmtId="177" fontId="30" fillId="0" borderId="24" xfId="65" applyNumberFormat="1" applyFont="1" applyFill="1" applyBorder="1">
      <alignment/>
      <protection/>
    </xf>
    <xf numFmtId="191" fontId="30" fillId="0" borderId="20" xfId="65" applyNumberFormat="1" applyFont="1" applyFill="1" applyBorder="1">
      <alignment/>
      <protection/>
    </xf>
    <xf numFmtId="177" fontId="30" fillId="0" borderId="21" xfId="65" applyNumberFormat="1" applyFont="1" applyFill="1" applyBorder="1" applyAlignment="1">
      <alignment/>
      <protection/>
    </xf>
    <xf numFmtId="0" fontId="31" fillId="0" borderId="23" xfId="65" applyFont="1" applyFill="1" applyBorder="1" applyAlignment="1">
      <alignment horizontal="centerContinuous" wrapText="1"/>
      <protection/>
    </xf>
    <xf numFmtId="0" fontId="31" fillId="0" borderId="24" xfId="65" applyFont="1" applyFill="1" applyBorder="1" applyAlignment="1">
      <alignment horizontal="left"/>
      <protection/>
    </xf>
    <xf numFmtId="188" fontId="30" fillId="0" borderId="24" xfId="65" applyNumberFormat="1" applyFont="1" applyFill="1" applyBorder="1" applyAlignment="1">
      <alignment horizontal="left" indent="1"/>
      <protection/>
    </xf>
    <xf numFmtId="0" fontId="30" fillId="0" borderId="24" xfId="0" applyFont="1" applyFill="1" applyBorder="1" applyAlignment="1">
      <alignment horizontal="left" indent="1"/>
    </xf>
    <xf numFmtId="176" fontId="31" fillId="0" borderId="24" xfId="65" applyNumberFormat="1" applyFont="1" applyFill="1" applyBorder="1" applyAlignment="1">
      <alignment/>
      <protection/>
    </xf>
    <xf numFmtId="176" fontId="30" fillId="0" borderId="24" xfId="65" applyNumberFormat="1" applyFont="1" applyFill="1" applyBorder="1" applyAlignment="1">
      <alignment/>
      <protection/>
    </xf>
    <xf numFmtId="191" fontId="30" fillId="0" borderId="24" xfId="65" applyNumberFormat="1" applyFont="1" applyFill="1" applyBorder="1" applyAlignment="1">
      <alignment/>
      <protection/>
    </xf>
    <xf numFmtId="177" fontId="30" fillId="0" borderId="25" xfId="65" applyNumberFormat="1" applyFont="1" applyFill="1" applyBorder="1" applyAlignment="1">
      <alignment/>
      <protection/>
    </xf>
    <xf numFmtId="191" fontId="30" fillId="0" borderId="24" xfId="65" applyNumberFormat="1" applyFont="1" applyFill="1" applyBorder="1">
      <alignment/>
      <protection/>
    </xf>
    <xf numFmtId="177" fontId="30" fillId="0" borderId="25" xfId="65" applyNumberFormat="1" applyFont="1" applyFill="1" applyBorder="1">
      <alignment/>
      <protection/>
    </xf>
    <xf numFmtId="0" fontId="29" fillId="0" borderId="0" xfId="62" applyFont="1">
      <alignment/>
      <protection/>
    </xf>
    <xf numFmtId="0" fontId="29" fillId="0" borderId="0" xfId="65" applyFont="1" applyBorder="1" applyAlignment="1">
      <alignment horizontal="right"/>
      <protection/>
    </xf>
    <xf numFmtId="0" fontId="5" fillId="0" borderId="0" xfId="65" applyFont="1" applyBorder="1" applyAlignment="1">
      <alignment horizontal="right"/>
      <protection/>
    </xf>
    <xf numFmtId="177" fontId="29" fillId="0" borderId="0" xfId="62" applyNumberFormat="1" applyFont="1">
      <alignment/>
      <protection/>
    </xf>
    <xf numFmtId="0" fontId="29" fillId="0" borderId="13" xfId="65" applyFont="1" applyBorder="1" applyAlignment="1">
      <alignment horizontal="center" vertical="center"/>
      <protection/>
    </xf>
    <xf numFmtId="0" fontId="29" fillId="0" borderId="26" xfId="62" applyFont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206" fontId="45" fillId="0" borderId="18" xfId="65" applyNumberFormat="1" applyFont="1" applyBorder="1" applyAlignment="1">
      <alignment vertical="center"/>
      <protection/>
    </xf>
    <xf numFmtId="206" fontId="45" fillId="0" borderId="18" xfId="62" applyNumberFormat="1" applyFont="1" applyBorder="1" applyAlignment="1">
      <alignment vertical="center"/>
      <protection/>
    </xf>
    <xf numFmtId="206" fontId="45" fillId="0" borderId="12" xfId="62" applyNumberFormat="1" applyFont="1" applyBorder="1" applyAlignment="1">
      <alignment vertical="center"/>
      <protection/>
    </xf>
    <xf numFmtId="206" fontId="5" fillId="0" borderId="10" xfId="65" applyNumberFormat="1" applyFont="1" applyBorder="1">
      <alignment/>
      <protection/>
    </xf>
    <xf numFmtId="206" fontId="5" fillId="0" borderId="10" xfId="65" applyNumberFormat="1" applyFont="1" applyBorder="1" applyAlignment="1">
      <alignment vertical="center"/>
      <protection/>
    </xf>
    <xf numFmtId="206" fontId="5" fillId="0" borderId="10" xfId="62" applyNumberFormat="1" applyFont="1" applyBorder="1" applyAlignment="1">
      <alignment/>
      <protection/>
    </xf>
    <xf numFmtId="206" fontId="5" fillId="0" borderId="12" xfId="62" applyNumberFormat="1" applyFont="1" applyBorder="1" applyAlignment="1">
      <alignment/>
      <protection/>
    </xf>
    <xf numFmtId="206" fontId="29" fillId="0" borderId="10" xfId="62" applyNumberFormat="1" applyFont="1" applyBorder="1" applyAlignment="1">
      <alignment/>
      <protection/>
    </xf>
    <xf numFmtId="206" fontId="29" fillId="0" borderId="12" xfId="62" applyNumberFormat="1" applyFont="1" applyBorder="1" applyAlignment="1">
      <alignment/>
      <protection/>
    </xf>
    <xf numFmtId="206" fontId="29" fillId="0" borderId="10" xfId="65" applyNumberFormat="1" applyFont="1" applyBorder="1">
      <alignment/>
      <protection/>
    </xf>
    <xf numFmtId="206" fontId="29" fillId="0" borderId="10" xfId="62" applyNumberFormat="1" applyFont="1" applyBorder="1">
      <alignment/>
      <protection/>
    </xf>
    <xf numFmtId="206" fontId="29" fillId="0" borderId="12" xfId="62" applyNumberFormat="1" applyFont="1" applyBorder="1">
      <alignment/>
      <protection/>
    </xf>
    <xf numFmtId="221" fontId="29" fillId="0" borderId="10" xfId="65" applyNumberFormat="1" applyFont="1" applyFill="1" applyBorder="1" applyAlignment="1">
      <alignment/>
      <protection/>
    </xf>
    <xf numFmtId="221" fontId="29" fillId="0" borderId="10" xfId="65" applyNumberFormat="1" applyFont="1" applyFill="1" applyBorder="1" applyAlignment="1" quotePrefix="1">
      <alignment horizontal="right"/>
      <protection/>
    </xf>
    <xf numFmtId="221" fontId="29" fillId="0" borderId="12" xfId="65" applyNumberFormat="1" applyFont="1" applyFill="1" applyBorder="1" applyAlignment="1" quotePrefix="1">
      <alignment horizontal="right"/>
      <protection/>
    </xf>
    <xf numFmtId="206" fontId="29" fillId="0" borderId="16" xfId="62" applyNumberFormat="1" applyFont="1" applyBorder="1">
      <alignment/>
      <protection/>
    </xf>
    <xf numFmtId="206" fontId="29" fillId="0" borderId="28" xfId="62" applyNumberFormat="1" applyFont="1" applyBorder="1">
      <alignment/>
      <protection/>
    </xf>
    <xf numFmtId="206" fontId="5" fillId="0" borderId="11" xfId="65" applyNumberFormat="1" applyFont="1" applyBorder="1" applyAlignment="1">
      <alignment vertical="center"/>
      <protection/>
    </xf>
    <xf numFmtId="206" fontId="5" fillId="0" borderId="11" xfId="62" applyNumberFormat="1" applyFont="1" applyBorder="1" applyAlignment="1">
      <alignment vertical="center"/>
      <protection/>
    </xf>
    <xf numFmtId="206" fontId="5" fillId="0" borderId="19" xfId="62" applyNumberFormat="1" applyFont="1" applyBorder="1" applyAlignment="1">
      <alignment vertical="center"/>
      <protection/>
    </xf>
    <xf numFmtId="206" fontId="3" fillId="0" borderId="0" xfId="62" applyNumberFormat="1" applyFont="1" applyAlignment="1">
      <alignment/>
      <protection/>
    </xf>
    <xf numFmtId="191" fontId="31" fillId="0" borderId="24" xfId="65" applyNumberFormat="1" applyFont="1" applyBorder="1" applyAlignment="1" quotePrefix="1">
      <alignment horizontal="right"/>
      <protection/>
    </xf>
    <xf numFmtId="177" fontId="40" fillId="0" borderId="0" xfId="70" applyNumberFormat="1" applyFont="1">
      <alignment/>
      <protection/>
    </xf>
    <xf numFmtId="177" fontId="31" fillId="0" borderId="18" xfId="69" applyNumberFormat="1" applyFont="1" applyFill="1" applyBorder="1" applyAlignment="1">
      <alignment horizontal="right" shrinkToFit="1"/>
      <protection/>
    </xf>
    <xf numFmtId="177" fontId="31" fillId="0" borderId="14" xfId="69" applyNumberFormat="1" applyFont="1" applyFill="1" applyBorder="1" applyAlignment="1">
      <alignment horizontal="right" shrinkToFit="1"/>
      <protection/>
    </xf>
    <xf numFmtId="177" fontId="31" fillId="0" borderId="10" xfId="69" applyNumberFormat="1" applyFont="1" applyFill="1" applyBorder="1" applyAlignment="1">
      <alignment horizontal="right" shrinkToFit="1"/>
      <protection/>
    </xf>
    <xf numFmtId="177" fontId="31" fillId="0" borderId="12" xfId="69" applyNumberFormat="1" applyFont="1" applyFill="1" applyBorder="1" applyAlignment="1">
      <alignment horizontal="right" shrinkToFit="1"/>
      <protection/>
    </xf>
    <xf numFmtId="177" fontId="31" fillId="0" borderId="10" xfId="69" applyNumberFormat="1" applyFont="1" applyFill="1" applyBorder="1" applyAlignment="1">
      <alignment shrinkToFit="1"/>
      <protection/>
    </xf>
    <xf numFmtId="177" fontId="31" fillId="0" borderId="12" xfId="69" applyNumberFormat="1" applyFont="1" applyFill="1" applyBorder="1" applyAlignment="1">
      <alignment shrinkToFit="1"/>
      <protection/>
    </xf>
    <xf numFmtId="177" fontId="31" fillId="0" borderId="10" xfId="69" applyNumberFormat="1" applyFont="1" applyBorder="1" applyAlignment="1">
      <alignment horizontal="right" shrinkToFit="1"/>
      <protection/>
    </xf>
    <xf numFmtId="179" fontId="31" fillId="0" borderId="10" xfId="69" applyNumberFormat="1" applyFont="1" applyBorder="1" applyAlignment="1">
      <alignment horizontal="right" shrinkToFit="1"/>
      <protection/>
    </xf>
    <xf numFmtId="179" fontId="31" fillId="0" borderId="12" xfId="69" applyNumberFormat="1" applyFont="1" applyFill="1" applyBorder="1" applyAlignment="1">
      <alignment horizontal="right" shrinkToFit="1"/>
      <protection/>
    </xf>
    <xf numFmtId="180" fontId="31" fillId="0" borderId="10" xfId="61" applyNumberFormat="1" applyFont="1" applyFill="1" applyBorder="1" applyAlignment="1">
      <alignment horizontal="right"/>
      <protection/>
    </xf>
    <xf numFmtId="179" fontId="31" fillId="0" borderId="10" xfId="61" applyNumberFormat="1" applyFont="1" applyFill="1" applyBorder="1" applyAlignment="1">
      <alignment horizontal="right"/>
      <protection/>
    </xf>
    <xf numFmtId="179" fontId="31" fillId="0" borderId="10" xfId="69" applyNumberFormat="1" applyFont="1" applyFill="1" applyBorder="1" applyAlignment="1">
      <alignment horizontal="right" shrinkToFit="1"/>
      <protection/>
    </xf>
    <xf numFmtId="179" fontId="31" fillId="0" borderId="12" xfId="61" applyNumberFormat="1" applyFont="1" applyFill="1" applyBorder="1" applyAlignment="1">
      <alignment horizontal="right"/>
      <protection/>
    </xf>
    <xf numFmtId="177" fontId="2" fillId="0" borderId="0" xfId="65" applyNumberFormat="1" applyFont="1" applyFill="1">
      <alignment/>
      <protection/>
    </xf>
    <xf numFmtId="185" fontId="29" fillId="0" borderId="0" xfId="65" applyNumberFormat="1" applyFont="1">
      <alignment/>
      <protection/>
    </xf>
    <xf numFmtId="193" fontId="29" fillId="0" borderId="0" xfId="65" applyNumberFormat="1" applyFont="1">
      <alignment/>
      <protection/>
    </xf>
    <xf numFmtId="0" fontId="0" fillId="0" borderId="0" xfId="61" applyFont="1" applyAlignment="1" quotePrefix="1">
      <alignment horizontal="center" vertical="center" textRotation="180"/>
      <protection/>
    </xf>
    <xf numFmtId="0" fontId="31" fillId="0" borderId="13" xfId="70" applyFont="1" applyBorder="1" applyAlignment="1">
      <alignment horizontal="center" vertical="center"/>
      <protection/>
    </xf>
    <xf numFmtId="0" fontId="31" fillId="0" borderId="13" xfId="70" applyNumberFormat="1" applyFont="1" applyBorder="1" applyAlignment="1">
      <alignment horizontal="center" vertical="center"/>
      <protection/>
    </xf>
    <xf numFmtId="0" fontId="3" fillId="0" borderId="0" xfId="70" applyFont="1" applyAlignment="1" quotePrefix="1">
      <alignment horizontal="center" vertical="center" textRotation="180"/>
      <protection/>
    </xf>
    <xf numFmtId="17" fontId="31" fillId="0" borderId="13" xfId="71" applyNumberFormat="1" applyFont="1" applyBorder="1" applyAlignment="1">
      <alignment horizontal="center" vertical="center"/>
      <protection/>
    </xf>
    <xf numFmtId="0" fontId="31" fillId="0" borderId="13" xfId="71" applyFont="1" applyBorder="1" applyAlignment="1">
      <alignment horizontal="center" vertical="center"/>
      <protection/>
    </xf>
    <xf numFmtId="17" fontId="31" fillId="0" borderId="13" xfId="71" applyNumberFormat="1" applyFont="1" applyBorder="1" applyAlignment="1">
      <alignment horizontal="center" vertical="center" wrapText="1"/>
      <protection/>
    </xf>
    <xf numFmtId="0" fontId="3" fillId="0" borderId="0" xfId="70" applyFont="1" applyBorder="1" applyAlignment="1" quotePrefix="1">
      <alignment horizontal="center" vertical="center" textRotation="180"/>
      <protection/>
    </xf>
    <xf numFmtId="0" fontId="0" fillId="0" borderId="0" xfId="0" applyFont="1" applyBorder="1" applyAlignment="1">
      <alignment horizontal="center" vertical="center" textRotation="180"/>
    </xf>
    <xf numFmtId="17" fontId="3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17" fontId="31" fillId="0" borderId="13" xfId="71" applyNumberFormat="1" applyFont="1" applyFill="1" applyBorder="1" applyAlignment="1" quotePrefix="1">
      <alignment horizontal="center" vertical="center"/>
      <protection/>
    </xf>
    <xf numFmtId="0" fontId="31" fillId="0" borderId="13" xfId="71" applyNumberFormat="1" applyFont="1" applyFill="1" applyBorder="1" applyAlignment="1">
      <alignment horizontal="center" vertical="center"/>
      <protection/>
    </xf>
    <xf numFmtId="187" fontId="31" fillId="0" borderId="13" xfId="71" applyNumberFormat="1" applyFont="1" applyFill="1" applyBorder="1" applyAlignment="1" quotePrefix="1">
      <alignment horizontal="center" vertical="center"/>
      <protection/>
    </xf>
    <xf numFmtId="187" fontId="31" fillId="0" borderId="13" xfId="71" applyNumberFormat="1" applyFont="1" applyFill="1" applyBorder="1" applyAlignment="1">
      <alignment horizontal="center" vertical="center"/>
      <protection/>
    </xf>
    <xf numFmtId="0" fontId="31" fillId="0" borderId="13" xfId="72" applyFont="1" applyBorder="1" applyAlignment="1">
      <alignment horizontal="center" vertical="center"/>
      <protection/>
    </xf>
    <xf numFmtId="0" fontId="31" fillId="0" borderId="13" xfId="65" applyFont="1" applyBorder="1" applyAlignment="1">
      <alignment horizontal="center" vertical="center"/>
      <protection/>
    </xf>
    <xf numFmtId="0" fontId="31" fillId="0" borderId="16" xfId="62" applyFont="1" applyBorder="1" applyAlignment="1">
      <alignment horizontal="left" wrapText="1"/>
      <protection/>
    </xf>
    <xf numFmtId="0" fontId="31" fillId="0" borderId="12" xfId="62" applyFont="1" applyBorder="1" applyAlignment="1">
      <alignment horizontal="left" wrapText="1"/>
      <protection/>
    </xf>
    <xf numFmtId="0" fontId="31" fillId="0" borderId="13" xfId="62" applyFont="1" applyBorder="1" applyAlignment="1">
      <alignment horizontal="center" vertical="center"/>
      <protection/>
    </xf>
    <xf numFmtId="0" fontId="30" fillId="0" borderId="13" xfId="62" applyFont="1" applyBorder="1" applyAlignment="1">
      <alignment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29" fillId="0" borderId="13" xfId="65" applyFont="1" applyBorder="1" applyAlignment="1">
      <alignment horizontal="center" vertical="center"/>
      <protection/>
    </xf>
    <xf numFmtId="0" fontId="31" fillId="0" borderId="22" xfId="65" applyFont="1" applyBorder="1" applyAlignment="1">
      <alignment horizontal="center" vertical="center"/>
      <protection/>
    </xf>
    <xf numFmtId="0" fontId="30" fillId="0" borderId="22" xfId="65" applyFont="1" applyBorder="1" applyAlignment="1">
      <alignment horizontal="center" vertical="center"/>
      <protection/>
    </xf>
    <xf numFmtId="0" fontId="2" fillId="0" borderId="0" xfId="68" applyFont="1" applyAlignment="1">
      <alignment horizontal="right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30" fillId="0" borderId="22" xfId="65" applyFont="1" applyFill="1" applyBorder="1" applyAlignment="1">
      <alignment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 5 2" xfId="66"/>
    <cellStyle name="Normal_Aimee 3 2" xfId="67"/>
    <cellStyle name="Normal_EOE Tables 2010-2011(Qr4)01Mar2012" xfId="68"/>
    <cellStyle name="Normal_June 2000" xfId="69"/>
    <cellStyle name="Normal_TAB1-4" xfId="70"/>
    <cellStyle name="Normal_TAB1-6" xfId="71"/>
    <cellStyle name="Normal_TAB1-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30" customWidth="1"/>
    <col min="2" max="2" width="38.00390625" style="130" customWidth="1"/>
    <col min="3" max="11" width="9.57421875" style="130" customWidth="1"/>
    <col min="12" max="12" width="7.7109375" style="130" customWidth="1"/>
    <col min="13" max="16384" width="9.140625" style="130" customWidth="1"/>
  </cols>
  <sheetData>
    <row r="1" spans="1:12" ht="19.5" customHeight="1">
      <c r="A1" s="128" t="s">
        <v>179</v>
      </c>
      <c r="B1" s="129"/>
      <c r="C1" s="23"/>
      <c r="D1" s="23"/>
      <c r="E1" s="23"/>
      <c r="F1" s="23"/>
      <c r="G1" s="23"/>
      <c r="H1" s="23"/>
      <c r="I1" s="24"/>
      <c r="J1" s="24"/>
      <c r="K1" s="24"/>
      <c r="L1" s="352">
        <v>4</v>
      </c>
    </row>
    <row r="2" spans="1:12" ht="8.25" customHeight="1">
      <c r="A2" s="129"/>
      <c r="B2" s="129"/>
      <c r="C2" s="23"/>
      <c r="D2" s="23"/>
      <c r="E2" s="23"/>
      <c r="F2" s="23"/>
      <c r="G2" s="23"/>
      <c r="H2" s="23"/>
      <c r="I2" s="24"/>
      <c r="J2" s="24"/>
      <c r="K2" s="24"/>
      <c r="L2" s="352"/>
    </row>
    <row r="3" spans="1:12" ht="26.25" customHeight="1">
      <c r="A3" s="159"/>
      <c r="B3" s="160"/>
      <c r="C3" s="169">
        <v>2008</v>
      </c>
      <c r="D3" s="169">
        <v>2009</v>
      </c>
      <c r="E3" s="169">
        <v>2010</v>
      </c>
      <c r="F3" s="169">
        <v>2011</v>
      </c>
      <c r="G3" s="169">
        <v>2012</v>
      </c>
      <c r="H3" s="169">
        <v>2013</v>
      </c>
      <c r="I3" s="169">
        <v>2014</v>
      </c>
      <c r="J3" s="169">
        <v>2015</v>
      </c>
      <c r="K3" s="169" t="s">
        <v>184</v>
      </c>
      <c r="L3" s="352"/>
    </row>
    <row r="4" spans="1:12" ht="23.25" customHeight="1">
      <c r="A4" s="161" t="s">
        <v>14</v>
      </c>
      <c r="B4" s="162"/>
      <c r="C4" s="336">
        <v>412</v>
      </c>
      <c r="D4" s="336">
        <v>411</v>
      </c>
      <c r="E4" s="336">
        <v>370</v>
      </c>
      <c r="F4" s="336">
        <v>352</v>
      </c>
      <c r="G4" s="336">
        <v>330</v>
      </c>
      <c r="H4" s="336">
        <v>309</v>
      </c>
      <c r="I4" s="336">
        <v>300</v>
      </c>
      <c r="J4" s="336">
        <v>284</v>
      </c>
      <c r="K4" s="337">
        <v>280</v>
      </c>
      <c r="L4" s="352"/>
    </row>
    <row r="5" spans="1:12" ht="24.75" customHeight="1">
      <c r="A5" s="161" t="s">
        <v>13</v>
      </c>
      <c r="B5" s="163" t="s">
        <v>15</v>
      </c>
      <c r="C5" s="26">
        <v>43</v>
      </c>
      <c r="D5" s="26">
        <v>36</v>
      </c>
      <c r="E5" s="26">
        <v>7</v>
      </c>
      <c r="F5" s="26">
        <v>15</v>
      </c>
      <c r="G5" s="26">
        <v>1</v>
      </c>
      <c r="H5" s="26">
        <v>2</v>
      </c>
      <c r="I5" s="26">
        <v>8</v>
      </c>
      <c r="J5" s="26">
        <v>1</v>
      </c>
      <c r="K5" s="170">
        <v>0</v>
      </c>
      <c r="L5" s="352"/>
    </row>
    <row r="6" spans="1:12" ht="24.75" customHeight="1">
      <c r="A6" s="161" t="s">
        <v>13</v>
      </c>
      <c r="B6" s="164" t="s">
        <v>16</v>
      </c>
      <c r="C6" s="26">
        <v>35</v>
      </c>
      <c r="D6" s="26">
        <v>37</v>
      </c>
      <c r="E6" s="26">
        <v>48</v>
      </c>
      <c r="F6" s="26">
        <v>33</v>
      </c>
      <c r="G6" s="26">
        <v>23</v>
      </c>
      <c r="H6" s="26">
        <v>23</v>
      </c>
      <c r="I6" s="26">
        <v>17</v>
      </c>
      <c r="J6" s="26">
        <v>17</v>
      </c>
      <c r="K6" s="171">
        <v>4</v>
      </c>
      <c r="L6" s="352"/>
    </row>
    <row r="7" spans="1:12" ht="24.75" customHeight="1">
      <c r="A7" s="161" t="s">
        <v>154</v>
      </c>
      <c r="B7" s="162"/>
      <c r="C7" s="338">
        <v>62276</v>
      </c>
      <c r="D7" s="338">
        <v>58564</v>
      </c>
      <c r="E7" s="338">
        <v>55826</v>
      </c>
      <c r="F7" s="338">
        <v>55646</v>
      </c>
      <c r="G7" s="338">
        <v>54583</v>
      </c>
      <c r="H7" s="338">
        <v>53663</v>
      </c>
      <c r="I7" s="338">
        <v>54813</v>
      </c>
      <c r="J7" s="338">
        <v>53601</v>
      </c>
      <c r="K7" s="339">
        <v>52311</v>
      </c>
      <c r="L7" s="352"/>
    </row>
    <row r="8" spans="1:12" ht="24.75" customHeight="1">
      <c r="A8" s="161"/>
      <c r="B8" s="165" t="s">
        <v>17</v>
      </c>
      <c r="C8" s="27">
        <v>5038</v>
      </c>
      <c r="D8" s="27">
        <v>3712</v>
      </c>
      <c r="E8" s="27">
        <v>2738</v>
      </c>
      <c r="F8" s="27">
        <v>180</v>
      </c>
      <c r="G8" s="27">
        <v>1063</v>
      </c>
      <c r="H8" s="27">
        <v>920</v>
      </c>
      <c r="I8" s="122">
        <v>1150</v>
      </c>
      <c r="J8" s="27">
        <v>1212</v>
      </c>
      <c r="K8" s="172">
        <f>K7-J7</f>
        <v>-1290</v>
      </c>
      <c r="L8" s="352"/>
    </row>
    <row r="9" spans="1:12" ht="24.75" customHeight="1">
      <c r="A9" s="161"/>
      <c r="B9" s="165" t="s">
        <v>18</v>
      </c>
      <c r="C9" s="28">
        <v>-7.5</v>
      </c>
      <c r="D9" s="28">
        <v>-6</v>
      </c>
      <c r="E9" s="28">
        <v>-4.675067445275416</v>
      </c>
      <c r="F9" s="28">
        <v>-0.3</v>
      </c>
      <c r="G9" s="28">
        <v>-1.9</v>
      </c>
      <c r="H9" s="28">
        <v>-1.7</v>
      </c>
      <c r="I9" s="123">
        <v>2.1</v>
      </c>
      <c r="J9" s="123">
        <v>2.2</v>
      </c>
      <c r="K9" s="173">
        <f>((K7/J7)-1)*100</f>
        <v>-2.406671517322434</v>
      </c>
      <c r="L9" s="352"/>
    </row>
    <row r="10" spans="1:12" ht="24.75" customHeight="1">
      <c r="A10" s="161" t="s">
        <v>147</v>
      </c>
      <c r="B10" s="166"/>
      <c r="C10" s="340">
        <v>35080</v>
      </c>
      <c r="D10" s="340">
        <v>35972</v>
      </c>
      <c r="E10" s="340">
        <v>41622</v>
      </c>
      <c r="F10" s="340">
        <v>43100</v>
      </c>
      <c r="G10" s="340">
        <v>45606</v>
      </c>
      <c r="H10" s="340">
        <v>46778</v>
      </c>
      <c r="I10" s="340">
        <v>49069</v>
      </c>
      <c r="J10" s="340">
        <v>48487</v>
      </c>
      <c r="K10" s="341">
        <v>44597</v>
      </c>
      <c r="L10" s="352"/>
    </row>
    <row r="11" spans="1:12" ht="24.75" customHeight="1">
      <c r="A11" s="161" t="s">
        <v>158</v>
      </c>
      <c r="B11" s="162"/>
      <c r="C11" s="338">
        <v>20172</v>
      </c>
      <c r="D11" s="338">
        <v>17332</v>
      </c>
      <c r="E11" s="338">
        <v>23007</v>
      </c>
      <c r="F11" s="338">
        <v>27025</v>
      </c>
      <c r="G11" s="338">
        <v>26665</v>
      </c>
      <c r="H11" s="338">
        <v>29340</v>
      </c>
      <c r="I11" s="338">
        <v>28596</v>
      </c>
      <c r="J11" s="338">
        <v>27312</v>
      </c>
      <c r="K11" s="339">
        <v>25681</v>
      </c>
      <c r="L11" s="352"/>
    </row>
    <row r="12" spans="1:12" s="131" customFormat="1" ht="24.75" customHeight="1">
      <c r="A12" s="161" t="s">
        <v>13</v>
      </c>
      <c r="B12" s="163" t="s">
        <v>173</v>
      </c>
      <c r="C12" s="25">
        <v>19016</v>
      </c>
      <c r="D12" s="25">
        <v>16539</v>
      </c>
      <c r="E12" s="25">
        <v>22081</v>
      </c>
      <c r="F12" s="25">
        <v>25994</v>
      </c>
      <c r="G12" s="25">
        <v>25435</v>
      </c>
      <c r="H12" s="25">
        <v>27850</v>
      </c>
      <c r="I12" s="25">
        <v>27001</v>
      </c>
      <c r="J12" s="25">
        <v>25835</v>
      </c>
      <c r="K12" s="172">
        <v>24298</v>
      </c>
      <c r="L12" s="352"/>
    </row>
    <row r="13" spans="1:12" s="131" customFormat="1" ht="24.75" customHeight="1">
      <c r="A13" s="161" t="s">
        <v>13</v>
      </c>
      <c r="B13" s="163" t="s">
        <v>19</v>
      </c>
      <c r="C13" s="25">
        <v>1156</v>
      </c>
      <c r="D13" s="25">
        <v>793</v>
      </c>
      <c r="E13" s="25">
        <v>926</v>
      </c>
      <c r="F13" s="25">
        <v>1031</v>
      </c>
      <c r="G13" s="25">
        <v>1230</v>
      </c>
      <c r="H13" s="25">
        <v>1490</v>
      </c>
      <c r="I13" s="25">
        <v>1595</v>
      </c>
      <c r="J13" s="25">
        <v>1477</v>
      </c>
      <c r="K13" s="172">
        <v>1383</v>
      </c>
      <c r="L13" s="352"/>
    </row>
    <row r="14" spans="1:12" ht="24.75" customHeight="1">
      <c r="A14" s="161" t="s">
        <v>148</v>
      </c>
      <c r="B14" s="163"/>
      <c r="C14" s="342">
        <v>14908</v>
      </c>
      <c r="D14" s="342">
        <v>18640</v>
      </c>
      <c r="E14" s="342">
        <v>18615</v>
      </c>
      <c r="F14" s="342">
        <v>16075</v>
      </c>
      <c r="G14" s="342">
        <v>18941</v>
      </c>
      <c r="H14" s="342">
        <v>17438</v>
      </c>
      <c r="I14" s="342">
        <v>20473</v>
      </c>
      <c r="J14" s="342">
        <v>21175</v>
      </c>
      <c r="K14" s="339">
        <f>K10-K11</f>
        <v>18916</v>
      </c>
      <c r="L14" s="352"/>
    </row>
    <row r="15" spans="1:12" ht="24.75" customHeight="1">
      <c r="A15" s="161" t="s">
        <v>149</v>
      </c>
      <c r="B15" s="163"/>
      <c r="C15" s="343">
        <v>42.49714937286203</v>
      </c>
      <c r="D15" s="343">
        <v>51.81808072945624</v>
      </c>
      <c r="E15" s="343">
        <v>44.72394406804094</v>
      </c>
      <c r="F15" s="343">
        <v>37.3</v>
      </c>
      <c r="G15" s="343">
        <v>41.5</v>
      </c>
      <c r="H15" s="343">
        <v>37.3</v>
      </c>
      <c r="I15" s="343">
        <v>41.7</v>
      </c>
      <c r="J15" s="343">
        <v>43.7</v>
      </c>
      <c r="K15" s="344">
        <f>(K14/K10)*100</f>
        <v>42.41540910823598</v>
      </c>
      <c r="L15" s="352"/>
    </row>
    <row r="16" spans="1:12" ht="24.75" customHeight="1">
      <c r="A16" s="161" t="s">
        <v>190</v>
      </c>
      <c r="B16" s="163"/>
      <c r="C16" s="338">
        <v>17593</v>
      </c>
      <c r="D16" s="338">
        <v>17225</v>
      </c>
      <c r="E16" s="338">
        <v>17359</v>
      </c>
      <c r="F16" s="338">
        <v>18088</v>
      </c>
      <c r="G16" s="338">
        <v>19157</v>
      </c>
      <c r="H16" s="338">
        <v>20328</v>
      </c>
      <c r="I16" s="338">
        <v>20704</v>
      </c>
      <c r="J16" s="338">
        <v>20968</v>
      </c>
      <c r="K16" s="339">
        <v>20163</v>
      </c>
      <c r="L16" s="352"/>
    </row>
    <row r="17" spans="1:12" ht="24.75" customHeight="1">
      <c r="A17" s="161"/>
      <c r="B17" s="165" t="s">
        <v>150</v>
      </c>
      <c r="C17" s="29">
        <v>40.4</v>
      </c>
      <c r="D17" s="29">
        <v>39.6</v>
      </c>
      <c r="E17" s="29">
        <v>39.8</v>
      </c>
      <c r="F17" s="29">
        <v>39.5</v>
      </c>
      <c r="G17" s="29">
        <v>40</v>
      </c>
      <c r="H17" s="29">
        <v>39.3</v>
      </c>
      <c r="I17" s="29">
        <v>38.9</v>
      </c>
      <c r="J17" s="29">
        <v>39</v>
      </c>
      <c r="K17" s="174">
        <v>37.5</v>
      </c>
      <c r="L17" s="352"/>
    </row>
    <row r="18" spans="1:12" ht="24.75" customHeight="1">
      <c r="A18" s="161"/>
      <c r="B18" s="163" t="s">
        <v>174</v>
      </c>
      <c r="C18" s="29">
        <v>7</v>
      </c>
      <c r="D18" s="29">
        <v>6.6</v>
      </c>
      <c r="E18" s="29">
        <v>6.3</v>
      </c>
      <c r="F18" s="29">
        <v>6.2</v>
      </c>
      <c r="G18" s="29">
        <v>6.2</v>
      </c>
      <c r="H18" s="29">
        <v>6.2</v>
      </c>
      <c r="I18" s="29">
        <v>5.9</v>
      </c>
      <c r="J18" s="29">
        <v>5.7</v>
      </c>
      <c r="K18" s="174">
        <v>5.2</v>
      </c>
      <c r="L18" s="352"/>
    </row>
    <row r="19" spans="1:15" ht="24.75" customHeight="1">
      <c r="A19" s="161" t="s">
        <v>191</v>
      </c>
      <c r="B19" s="163"/>
      <c r="C19" s="345">
        <v>1.7</v>
      </c>
      <c r="D19" s="346">
        <v>-0.4</v>
      </c>
      <c r="E19" s="345">
        <v>6.4</v>
      </c>
      <c r="F19" s="345">
        <v>6.1</v>
      </c>
      <c r="G19" s="345">
        <v>1.4</v>
      </c>
      <c r="H19" s="347">
        <v>-3</v>
      </c>
      <c r="I19" s="345">
        <v>2.5</v>
      </c>
      <c r="J19" s="347">
        <v>-3.1</v>
      </c>
      <c r="K19" s="348">
        <v>-5.1</v>
      </c>
      <c r="L19" s="352"/>
      <c r="O19" s="132"/>
    </row>
    <row r="20" spans="1:12" ht="24" customHeight="1">
      <c r="A20" s="161" t="s">
        <v>151</v>
      </c>
      <c r="B20" s="166"/>
      <c r="C20" s="338">
        <v>2194</v>
      </c>
      <c r="D20" s="338">
        <v>1131</v>
      </c>
      <c r="E20" s="338">
        <v>913</v>
      </c>
      <c r="F20" s="338">
        <v>1140</v>
      </c>
      <c r="G20" s="338">
        <v>1066</v>
      </c>
      <c r="H20" s="338">
        <v>1930</v>
      </c>
      <c r="I20" s="338">
        <v>2700</v>
      </c>
      <c r="J20" s="338">
        <v>1140</v>
      </c>
      <c r="K20" s="339">
        <f>504+750</f>
        <v>1254</v>
      </c>
      <c r="L20" s="352"/>
    </row>
    <row r="21" spans="1:12" ht="24.75" customHeight="1">
      <c r="A21" s="167" t="s">
        <v>13</v>
      </c>
      <c r="B21" s="168" t="s">
        <v>152</v>
      </c>
      <c r="C21" s="175">
        <v>1118</v>
      </c>
      <c r="D21" s="175">
        <v>740</v>
      </c>
      <c r="E21" s="175">
        <v>795</v>
      </c>
      <c r="F21" s="175">
        <v>986</v>
      </c>
      <c r="G21" s="175">
        <v>988</v>
      </c>
      <c r="H21" s="175">
        <v>1101</v>
      </c>
      <c r="I21" s="175">
        <v>1686</v>
      </c>
      <c r="J21" s="175">
        <v>636</v>
      </c>
      <c r="K21" s="176">
        <v>750</v>
      </c>
      <c r="L21" s="352"/>
    </row>
    <row r="22" spans="1:12" ht="11.25" customHeight="1">
      <c r="A22" s="133"/>
      <c r="B22" s="134"/>
      <c r="C22" s="72"/>
      <c r="D22" s="72"/>
      <c r="E22" s="72"/>
      <c r="F22" s="72"/>
      <c r="G22" s="72"/>
      <c r="H22" s="72"/>
      <c r="I22" s="72"/>
      <c r="J22" s="72"/>
      <c r="K22" s="72"/>
      <c r="L22" s="352"/>
    </row>
    <row r="23" spans="1:12" ht="14.25">
      <c r="A23" s="69" t="s">
        <v>155</v>
      </c>
      <c r="L23" s="352"/>
    </row>
    <row r="24" spans="1:12" s="135" customFormat="1" ht="13.5">
      <c r="A24" s="69"/>
      <c r="L24" s="352"/>
    </row>
  </sheetData>
  <sheetProtection/>
  <mergeCells count="1">
    <mergeCell ref="L1:L24"/>
  </mergeCells>
  <printOptions/>
  <pageMargins left="0.65" right="0.25" top="0.590551181102362" bottom="0.393700787401575" header="0.393700787401575" footer="0.196850393700787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4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1.28125" style="55" customWidth="1"/>
    <col min="2" max="11" width="10.28125" style="55" customWidth="1"/>
    <col min="12" max="12" width="7.7109375" style="14" customWidth="1"/>
    <col min="13" max="16384" width="9.140625" style="55" customWidth="1"/>
  </cols>
  <sheetData>
    <row r="1" spans="1:12" ht="19.5">
      <c r="A1" s="67" t="s">
        <v>211</v>
      </c>
      <c r="B1" s="54"/>
      <c r="C1" s="54"/>
      <c r="K1" s="54"/>
      <c r="L1" s="355">
        <v>13</v>
      </c>
    </row>
    <row r="2" spans="1:12" ht="11.25" customHeight="1">
      <c r="A2" s="108"/>
      <c r="B2" s="108"/>
      <c r="C2" s="108"/>
      <c r="D2" s="107"/>
      <c r="E2" s="107"/>
      <c r="F2" s="107"/>
      <c r="G2" s="107"/>
      <c r="H2" s="107"/>
      <c r="I2" s="107"/>
      <c r="J2" s="107"/>
      <c r="K2" s="104" t="s">
        <v>177</v>
      </c>
      <c r="L2" s="362"/>
    </row>
    <row r="3" spans="1:12" ht="6" customHeight="1">
      <c r="A3" s="108"/>
      <c r="B3" s="108"/>
      <c r="C3" s="108"/>
      <c r="D3" s="107"/>
      <c r="E3" s="107"/>
      <c r="F3" s="107"/>
      <c r="G3" s="107"/>
      <c r="H3" s="107"/>
      <c r="I3" s="107"/>
      <c r="J3" s="107"/>
      <c r="K3" s="104"/>
      <c r="L3" s="362"/>
    </row>
    <row r="4" spans="1:12" ht="17.25" customHeight="1">
      <c r="A4" s="378" t="s">
        <v>113</v>
      </c>
      <c r="B4" s="378">
        <v>2015</v>
      </c>
      <c r="C4" s="378" t="s">
        <v>184</v>
      </c>
      <c r="D4" s="378" t="s">
        <v>184</v>
      </c>
      <c r="E4" s="378"/>
      <c r="F4" s="378"/>
      <c r="G4" s="378"/>
      <c r="H4" s="378"/>
      <c r="I4" s="378" t="s">
        <v>196</v>
      </c>
      <c r="J4" s="378"/>
      <c r="K4" s="378"/>
      <c r="L4" s="362"/>
    </row>
    <row r="5" spans="1:12" ht="16.5" customHeight="1">
      <c r="A5" s="379"/>
      <c r="B5" s="379"/>
      <c r="C5" s="379"/>
      <c r="D5" s="278" t="s">
        <v>141</v>
      </c>
      <c r="E5" s="278" t="s">
        <v>142</v>
      </c>
      <c r="F5" s="278" t="s">
        <v>210</v>
      </c>
      <c r="G5" s="252" t="s">
        <v>143</v>
      </c>
      <c r="H5" s="278" t="s">
        <v>144</v>
      </c>
      <c r="I5" s="278" t="s">
        <v>141</v>
      </c>
      <c r="J5" s="278" t="s">
        <v>142</v>
      </c>
      <c r="K5" s="278" t="s">
        <v>210</v>
      </c>
      <c r="L5" s="362"/>
    </row>
    <row r="6" spans="1:12" ht="15.75" customHeight="1">
      <c r="A6" s="295" t="s">
        <v>62</v>
      </c>
      <c r="B6" s="289">
        <v>27312</v>
      </c>
      <c r="C6" s="289">
        <v>25681</v>
      </c>
      <c r="D6" s="289">
        <v>6423</v>
      </c>
      <c r="E6" s="289">
        <v>6846</v>
      </c>
      <c r="F6" s="289">
        <f>D6+E6</f>
        <v>13269</v>
      </c>
      <c r="G6" s="289">
        <v>6285</v>
      </c>
      <c r="H6" s="289">
        <v>6127</v>
      </c>
      <c r="I6" s="289">
        <v>5778</v>
      </c>
      <c r="J6" s="289">
        <v>6933</v>
      </c>
      <c r="K6" s="273">
        <f>I6+J6</f>
        <v>12711</v>
      </c>
      <c r="L6" s="362"/>
    </row>
    <row r="7" spans="1:16" ht="12" customHeight="1">
      <c r="A7" s="296" t="s">
        <v>167</v>
      </c>
      <c r="B7" s="299">
        <v>9446</v>
      </c>
      <c r="C7" s="299">
        <v>9801</v>
      </c>
      <c r="D7" s="280">
        <v>2305</v>
      </c>
      <c r="E7" s="280">
        <v>2710</v>
      </c>
      <c r="F7" s="280">
        <f aca="true" t="shared" si="0" ref="F7:F45">D7+E7</f>
        <v>5015</v>
      </c>
      <c r="G7" s="280">
        <v>2244</v>
      </c>
      <c r="H7" s="280">
        <v>2542</v>
      </c>
      <c r="I7" s="280">
        <v>2393</v>
      </c>
      <c r="J7" s="280">
        <v>2990</v>
      </c>
      <c r="K7" s="274">
        <f aca="true" t="shared" si="1" ref="K7:K45">I7+J7</f>
        <v>5383</v>
      </c>
      <c r="L7" s="362"/>
      <c r="M7" s="56"/>
      <c r="N7" s="56"/>
      <c r="O7" s="56"/>
      <c r="P7" s="56"/>
    </row>
    <row r="8" spans="1:14" ht="11.25" customHeight="1">
      <c r="A8" s="297" t="s">
        <v>114</v>
      </c>
      <c r="B8" s="300">
        <v>503</v>
      </c>
      <c r="C8" s="300">
        <v>643</v>
      </c>
      <c r="D8" s="292">
        <v>136</v>
      </c>
      <c r="E8" s="292">
        <v>212</v>
      </c>
      <c r="F8" s="292">
        <f t="shared" si="0"/>
        <v>348</v>
      </c>
      <c r="G8" s="292">
        <v>181</v>
      </c>
      <c r="H8" s="292">
        <v>114</v>
      </c>
      <c r="I8" s="290">
        <v>241</v>
      </c>
      <c r="J8" s="292">
        <v>279</v>
      </c>
      <c r="K8" s="276">
        <f t="shared" si="1"/>
        <v>520</v>
      </c>
      <c r="L8" s="362"/>
      <c r="N8" s="56"/>
    </row>
    <row r="9" spans="1:14" ht="11.25" customHeight="1">
      <c r="A9" s="284" t="s">
        <v>115</v>
      </c>
      <c r="B9" s="300">
        <v>2985</v>
      </c>
      <c r="C9" s="300">
        <v>3452</v>
      </c>
      <c r="D9" s="292">
        <v>787</v>
      </c>
      <c r="E9" s="292">
        <v>945</v>
      </c>
      <c r="F9" s="292">
        <f t="shared" si="0"/>
        <v>1732</v>
      </c>
      <c r="G9" s="292">
        <v>827</v>
      </c>
      <c r="H9" s="292">
        <v>893</v>
      </c>
      <c r="I9" s="290">
        <v>863</v>
      </c>
      <c r="J9" s="292">
        <v>1117</v>
      </c>
      <c r="K9" s="276">
        <f t="shared" si="1"/>
        <v>1980</v>
      </c>
      <c r="L9" s="362"/>
      <c r="N9" s="56"/>
    </row>
    <row r="10" spans="1:12" ht="11.25" customHeight="1">
      <c r="A10" s="284" t="s">
        <v>116</v>
      </c>
      <c r="B10" s="300">
        <v>361</v>
      </c>
      <c r="C10" s="300">
        <v>380</v>
      </c>
      <c r="D10" s="292">
        <v>82</v>
      </c>
      <c r="E10" s="292">
        <v>80</v>
      </c>
      <c r="F10" s="292">
        <f t="shared" si="0"/>
        <v>162</v>
      </c>
      <c r="G10" s="292">
        <v>136</v>
      </c>
      <c r="H10" s="292">
        <v>82</v>
      </c>
      <c r="I10" s="290">
        <v>81</v>
      </c>
      <c r="J10" s="292">
        <v>65</v>
      </c>
      <c r="K10" s="276">
        <f t="shared" si="1"/>
        <v>146</v>
      </c>
      <c r="L10" s="362"/>
    </row>
    <row r="11" spans="1:14" ht="11.25" customHeight="1">
      <c r="A11" s="284" t="s">
        <v>117</v>
      </c>
      <c r="B11" s="300">
        <v>938</v>
      </c>
      <c r="C11" s="300">
        <v>939</v>
      </c>
      <c r="D11" s="292">
        <v>322</v>
      </c>
      <c r="E11" s="292">
        <v>244</v>
      </c>
      <c r="F11" s="292">
        <f t="shared" si="0"/>
        <v>566</v>
      </c>
      <c r="G11" s="292">
        <v>156</v>
      </c>
      <c r="H11" s="292">
        <v>217</v>
      </c>
      <c r="I11" s="290">
        <v>158</v>
      </c>
      <c r="J11" s="292">
        <v>267</v>
      </c>
      <c r="K11" s="276">
        <f t="shared" si="1"/>
        <v>425</v>
      </c>
      <c r="L11" s="362"/>
      <c r="N11" s="56"/>
    </row>
    <row r="12" spans="1:12" ht="11.25" customHeight="1">
      <c r="A12" s="284" t="s">
        <v>118</v>
      </c>
      <c r="B12" s="300">
        <v>37</v>
      </c>
      <c r="C12" s="300">
        <v>49</v>
      </c>
      <c r="D12" s="292">
        <v>8</v>
      </c>
      <c r="E12" s="292">
        <v>17</v>
      </c>
      <c r="F12" s="292">
        <f t="shared" si="0"/>
        <v>25</v>
      </c>
      <c r="G12" s="292">
        <v>9</v>
      </c>
      <c r="H12" s="292">
        <v>15</v>
      </c>
      <c r="I12" s="290">
        <v>8</v>
      </c>
      <c r="J12" s="292">
        <v>8</v>
      </c>
      <c r="K12" s="276">
        <f t="shared" si="1"/>
        <v>16</v>
      </c>
      <c r="L12" s="362"/>
    </row>
    <row r="13" spans="1:14" ht="11.25" customHeight="1">
      <c r="A13" s="284" t="s">
        <v>119</v>
      </c>
      <c r="B13" s="300">
        <v>2838</v>
      </c>
      <c r="C13" s="300">
        <v>2901</v>
      </c>
      <c r="D13" s="292">
        <v>563</v>
      </c>
      <c r="E13" s="292">
        <v>880</v>
      </c>
      <c r="F13" s="292">
        <f t="shared" si="0"/>
        <v>1443</v>
      </c>
      <c r="G13" s="292">
        <v>649</v>
      </c>
      <c r="H13" s="292">
        <v>809</v>
      </c>
      <c r="I13" s="290">
        <v>744</v>
      </c>
      <c r="J13" s="292">
        <v>954</v>
      </c>
      <c r="K13" s="276">
        <f t="shared" si="1"/>
        <v>1698</v>
      </c>
      <c r="L13" s="362"/>
      <c r="N13" s="56"/>
    </row>
    <row r="14" spans="1:12" ht="11.25" customHeight="1">
      <c r="A14" s="284" t="s">
        <v>120</v>
      </c>
      <c r="B14" s="290">
        <v>7</v>
      </c>
      <c r="C14" s="290">
        <v>3</v>
      </c>
      <c r="D14" s="292">
        <v>1</v>
      </c>
      <c r="E14" s="303">
        <v>0</v>
      </c>
      <c r="F14" s="303">
        <f t="shared" si="0"/>
        <v>1</v>
      </c>
      <c r="G14" s="292">
        <v>1</v>
      </c>
      <c r="H14" s="292">
        <v>1</v>
      </c>
      <c r="I14" s="303">
        <v>0</v>
      </c>
      <c r="J14" s="303">
        <v>0</v>
      </c>
      <c r="K14" s="293">
        <f t="shared" si="1"/>
        <v>0</v>
      </c>
      <c r="L14" s="362"/>
    </row>
    <row r="15" spans="1:12" ht="11.25" customHeight="1">
      <c r="A15" s="284" t="s">
        <v>121</v>
      </c>
      <c r="B15" s="300">
        <v>322</v>
      </c>
      <c r="C15" s="300">
        <v>356</v>
      </c>
      <c r="D15" s="292">
        <v>108</v>
      </c>
      <c r="E15" s="292">
        <v>94</v>
      </c>
      <c r="F15" s="292">
        <f t="shared" si="0"/>
        <v>202</v>
      </c>
      <c r="G15" s="292">
        <v>54</v>
      </c>
      <c r="H15" s="292">
        <v>100</v>
      </c>
      <c r="I15" s="290">
        <v>71</v>
      </c>
      <c r="J15" s="292">
        <v>87</v>
      </c>
      <c r="K15" s="276">
        <f t="shared" si="1"/>
        <v>158</v>
      </c>
      <c r="L15" s="362"/>
    </row>
    <row r="16" spans="1:12" ht="11.25" customHeight="1">
      <c r="A16" s="284" t="s">
        <v>122</v>
      </c>
      <c r="B16" s="300">
        <v>363</v>
      </c>
      <c r="C16" s="300">
        <v>296</v>
      </c>
      <c r="D16" s="292">
        <v>83</v>
      </c>
      <c r="E16" s="292">
        <v>76</v>
      </c>
      <c r="F16" s="292">
        <f t="shared" si="0"/>
        <v>159</v>
      </c>
      <c r="G16" s="292">
        <v>56</v>
      </c>
      <c r="H16" s="292">
        <v>81</v>
      </c>
      <c r="I16" s="290">
        <v>52</v>
      </c>
      <c r="J16" s="292">
        <v>76</v>
      </c>
      <c r="K16" s="276">
        <f t="shared" si="1"/>
        <v>128</v>
      </c>
      <c r="L16" s="362"/>
    </row>
    <row r="17" spans="1:12" ht="11.25" customHeight="1">
      <c r="A17" s="284" t="s">
        <v>123</v>
      </c>
      <c r="B17" s="300">
        <v>1092</v>
      </c>
      <c r="C17" s="300">
        <v>782</v>
      </c>
      <c r="D17" s="292">
        <v>215</v>
      </c>
      <c r="E17" s="292">
        <v>162</v>
      </c>
      <c r="F17" s="292">
        <f t="shared" si="0"/>
        <v>377</v>
      </c>
      <c r="G17" s="292">
        <v>175</v>
      </c>
      <c r="H17" s="292">
        <v>230</v>
      </c>
      <c r="I17" s="290">
        <v>175</v>
      </c>
      <c r="J17" s="292">
        <v>137</v>
      </c>
      <c r="K17" s="276">
        <f t="shared" si="1"/>
        <v>312</v>
      </c>
      <c r="L17" s="362"/>
    </row>
    <row r="18" spans="1:12" ht="12" customHeight="1">
      <c r="A18" s="287" t="s">
        <v>169</v>
      </c>
      <c r="B18" s="299">
        <v>10252</v>
      </c>
      <c r="C18" s="299">
        <v>9306</v>
      </c>
      <c r="D18" s="280">
        <v>2319</v>
      </c>
      <c r="E18" s="280">
        <v>2427</v>
      </c>
      <c r="F18" s="280">
        <f t="shared" si="0"/>
        <v>4746</v>
      </c>
      <c r="G18" s="280">
        <v>2471</v>
      </c>
      <c r="H18" s="280">
        <v>2089</v>
      </c>
      <c r="I18" s="280">
        <v>1985</v>
      </c>
      <c r="J18" s="280">
        <v>2595</v>
      </c>
      <c r="K18" s="274">
        <f t="shared" si="1"/>
        <v>4580</v>
      </c>
      <c r="L18" s="362"/>
    </row>
    <row r="19" spans="1:12" ht="11.25" customHeight="1">
      <c r="A19" s="284" t="s">
        <v>124</v>
      </c>
      <c r="B19" s="300">
        <v>5132</v>
      </c>
      <c r="C19" s="300">
        <v>4410</v>
      </c>
      <c r="D19" s="290">
        <v>1154</v>
      </c>
      <c r="E19" s="290">
        <v>1336</v>
      </c>
      <c r="F19" s="290">
        <f t="shared" si="0"/>
        <v>2490</v>
      </c>
      <c r="G19" s="290">
        <v>948</v>
      </c>
      <c r="H19" s="290">
        <v>972</v>
      </c>
      <c r="I19" s="290">
        <v>860</v>
      </c>
      <c r="J19" s="290">
        <v>1185</v>
      </c>
      <c r="K19" s="276">
        <f t="shared" si="1"/>
        <v>2045</v>
      </c>
      <c r="L19" s="362"/>
    </row>
    <row r="20" spans="1:12" ht="14.25" customHeight="1">
      <c r="A20" s="284" t="s">
        <v>186</v>
      </c>
      <c r="B20" s="300">
        <v>434</v>
      </c>
      <c r="C20" s="300">
        <v>351</v>
      </c>
      <c r="D20" s="290">
        <v>75</v>
      </c>
      <c r="E20" s="290">
        <v>111</v>
      </c>
      <c r="F20" s="290">
        <f t="shared" si="0"/>
        <v>186</v>
      </c>
      <c r="G20" s="290">
        <v>88</v>
      </c>
      <c r="H20" s="290">
        <v>77</v>
      </c>
      <c r="I20" s="290">
        <v>66</v>
      </c>
      <c r="J20" s="290">
        <v>80</v>
      </c>
      <c r="K20" s="276">
        <f t="shared" si="1"/>
        <v>146</v>
      </c>
      <c r="L20" s="362"/>
    </row>
    <row r="21" spans="1:12" ht="11.25" customHeight="1">
      <c r="A21" s="284" t="s">
        <v>125</v>
      </c>
      <c r="B21" s="300">
        <v>1813</v>
      </c>
      <c r="C21" s="300">
        <v>1798</v>
      </c>
      <c r="D21" s="290">
        <v>475</v>
      </c>
      <c r="E21" s="290">
        <v>406</v>
      </c>
      <c r="F21" s="290">
        <f t="shared" si="0"/>
        <v>881</v>
      </c>
      <c r="G21" s="290">
        <v>473</v>
      </c>
      <c r="H21" s="290">
        <v>444</v>
      </c>
      <c r="I21" s="290">
        <v>572</v>
      </c>
      <c r="J21" s="290">
        <v>743</v>
      </c>
      <c r="K21" s="276">
        <f t="shared" si="1"/>
        <v>1315</v>
      </c>
      <c r="L21" s="362"/>
    </row>
    <row r="22" spans="1:12" ht="11.25" customHeight="1">
      <c r="A22" s="284" t="s">
        <v>126</v>
      </c>
      <c r="B22" s="300">
        <v>805</v>
      </c>
      <c r="C22" s="300">
        <v>667</v>
      </c>
      <c r="D22" s="290">
        <v>163</v>
      </c>
      <c r="E22" s="290">
        <v>145</v>
      </c>
      <c r="F22" s="290">
        <f t="shared" si="0"/>
        <v>308</v>
      </c>
      <c r="G22" s="290">
        <v>203</v>
      </c>
      <c r="H22" s="290">
        <v>156</v>
      </c>
      <c r="I22" s="290">
        <v>133</v>
      </c>
      <c r="J22" s="290">
        <v>143</v>
      </c>
      <c r="K22" s="276">
        <f t="shared" si="1"/>
        <v>276</v>
      </c>
      <c r="L22" s="362"/>
    </row>
    <row r="23" spans="1:12" ht="11.25" customHeight="1">
      <c r="A23" s="284" t="s">
        <v>127</v>
      </c>
      <c r="B23" s="300">
        <v>132</v>
      </c>
      <c r="C23" s="300">
        <v>79</v>
      </c>
      <c r="D23" s="290">
        <v>27</v>
      </c>
      <c r="E23" s="290">
        <v>16</v>
      </c>
      <c r="F23" s="290">
        <f t="shared" si="0"/>
        <v>43</v>
      </c>
      <c r="G23" s="290">
        <v>20</v>
      </c>
      <c r="H23" s="290">
        <v>16</v>
      </c>
      <c r="I23" s="290">
        <v>32</v>
      </c>
      <c r="J23" s="290">
        <v>31</v>
      </c>
      <c r="K23" s="276">
        <f t="shared" si="1"/>
        <v>63</v>
      </c>
      <c r="L23" s="362"/>
    </row>
    <row r="24" spans="1:12" ht="11.25" customHeight="1">
      <c r="A24" s="284" t="s">
        <v>128</v>
      </c>
      <c r="B24" s="300">
        <v>160</v>
      </c>
      <c r="C24" s="300">
        <v>79</v>
      </c>
      <c r="D24" s="290">
        <v>9</v>
      </c>
      <c r="E24" s="290">
        <v>24</v>
      </c>
      <c r="F24" s="290">
        <f t="shared" si="0"/>
        <v>33</v>
      </c>
      <c r="G24" s="290">
        <v>25</v>
      </c>
      <c r="H24" s="290">
        <v>21</v>
      </c>
      <c r="I24" s="290">
        <v>24</v>
      </c>
      <c r="J24" s="290">
        <v>35</v>
      </c>
      <c r="K24" s="276">
        <f t="shared" si="1"/>
        <v>59</v>
      </c>
      <c r="L24" s="362"/>
    </row>
    <row r="25" spans="1:12" ht="11.25" customHeight="1">
      <c r="A25" s="284" t="s">
        <v>129</v>
      </c>
      <c r="B25" s="300">
        <v>209</v>
      </c>
      <c r="C25" s="300">
        <v>173</v>
      </c>
      <c r="D25" s="290">
        <v>41</v>
      </c>
      <c r="E25" s="290">
        <v>41</v>
      </c>
      <c r="F25" s="290">
        <f t="shared" si="0"/>
        <v>82</v>
      </c>
      <c r="G25" s="290">
        <v>39</v>
      </c>
      <c r="H25" s="290">
        <v>52</v>
      </c>
      <c r="I25" s="290">
        <v>40</v>
      </c>
      <c r="J25" s="290">
        <v>55</v>
      </c>
      <c r="K25" s="276">
        <f t="shared" si="1"/>
        <v>95</v>
      </c>
      <c r="L25" s="362"/>
    </row>
    <row r="26" spans="1:12" ht="11.25" customHeight="1">
      <c r="A26" s="284" t="s">
        <v>130</v>
      </c>
      <c r="B26" s="300">
        <v>250</v>
      </c>
      <c r="C26" s="300">
        <v>105</v>
      </c>
      <c r="D26" s="290">
        <v>35</v>
      </c>
      <c r="E26" s="290">
        <v>26</v>
      </c>
      <c r="F26" s="290">
        <f t="shared" si="0"/>
        <v>61</v>
      </c>
      <c r="G26" s="290">
        <v>31</v>
      </c>
      <c r="H26" s="290">
        <v>13</v>
      </c>
      <c r="I26" s="290">
        <v>9</v>
      </c>
      <c r="J26" s="290">
        <v>49</v>
      </c>
      <c r="K26" s="276">
        <f t="shared" si="1"/>
        <v>58</v>
      </c>
      <c r="L26" s="362"/>
    </row>
    <row r="27" spans="1:12" ht="11.25" customHeight="1">
      <c r="A27" s="284" t="s">
        <v>131</v>
      </c>
      <c r="B27" s="300">
        <v>123</v>
      </c>
      <c r="C27" s="300">
        <v>98</v>
      </c>
      <c r="D27" s="292">
        <v>22</v>
      </c>
      <c r="E27" s="292">
        <v>30</v>
      </c>
      <c r="F27" s="292">
        <f t="shared" si="0"/>
        <v>52</v>
      </c>
      <c r="G27" s="292">
        <v>23</v>
      </c>
      <c r="H27" s="292">
        <v>23</v>
      </c>
      <c r="I27" s="290">
        <v>24</v>
      </c>
      <c r="J27" s="292">
        <v>29</v>
      </c>
      <c r="K27" s="276">
        <f t="shared" si="1"/>
        <v>53</v>
      </c>
      <c r="L27" s="362"/>
    </row>
    <row r="28" spans="1:12" ht="11.25" customHeight="1">
      <c r="A28" s="284" t="s">
        <v>132</v>
      </c>
      <c r="B28" s="300">
        <v>673</v>
      </c>
      <c r="C28" s="300">
        <v>634</v>
      </c>
      <c r="D28" s="292">
        <v>185</v>
      </c>
      <c r="E28" s="292">
        <v>128</v>
      </c>
      <c r="F28" s="292">
        <f t="shared" si="0"/>
        <v>313</v>
      </c>
      <c r="G28" s="292">
        <v>150</v>
      </c>
      <c r="H28" s="292">
        <v>171</v>
      </c>
      <c r="I28" s="290">
        <v>120</v>
      </c>
      <c r="J28" s="292">
        <v>100</v>
      </c>
      <c r="K28" s="276">
        <f t="shared" si="1"/>
        <v>220</v>
      </c>
      <c r="L28" s="362"/>
    </row>
    <row r="29" spans="1:12" ht="11.25" customHeight="1">
      <c r="A29" s="284" t="s">
        <v>123</v>
      </c>
      <c r="B29" s="300">
        <v>521</v>
      </c>
      <c r="C29" s="300">
        <v>912</v>
      </c>
      <c r="D29" s="292">
        <v>133</v>
      </c>
      <c r="E29" s="292">
        <v>164</v>
      </c>
      <c r="F29" s="292">
        <f t="shared" si="0"/>
        <v>297</v>
      </c>
      <c r="G29" s="292">
        <v>471</v>
      </c>
      <c r="H29" s="292">
        <v>144</v>
      </c>
      <c r="I29" s="292">
        <v>105</v>
      </c>
      <c r="J29" s="292">
        <v>145</v>
      </c>
      <c r="K29" s="275">
        <f t="shared" si="1"/>
        <v>250</v>
      </c>
      <c r="L29" s="362"/>
    </row>
    <row r="30" spans="1:12" ht="12" customHeight="1">
      <c r="A30" s="287" t="s">
        <v>170</v>
      </c>
      <c r="B30" s="299">
        <v>5112</v>
      </c>
      <c r="C30" s="299">
        <v>5285</v>
      </c>
      <c r="D30" s="280">
        <v>1371</v>
      </c>
      <c r="E30" s="280">
        <v>1302</v>
      </c>
      <c r="F30" s="280">
        <f t="shared" si="0"/>
        <v>2673</v>
      </c>
      <c r="G30" s="280">
        <v>1316</v>
      </c>
      <c r="H30" s="280">
        <v>1296</v>
      </c>
      <c r="I30" s="280">
        <v>1141</v>
      </c>
      <c r="J30" s="280">
        <v>1031</v>
      </c>
      <c r="K30" s="274">
        <f t="shared" si="1"/>
        <v>2172</v>
      </c>
      <c r="L30" s="362"/>
    </row>
    <row r="31" spans="1:12" ht="11.25" customHeight="1">
      <c r="A31" s="284" t="s">
        <v>133</v>
      </c>
      <c r="B31" s="300">
        <v>40</v>
      </c>
      <c r="C31" s="300">
        <v>62</v>
      </c>
      <c r="D31" s="292">
        <v>14</v>
      </c>
      <c r="E31" s="292">
        <v>38</v>
      </c>
      <c r="F31" s="292">
        <f t="shared" si="0"/>
        <v>52</v>
      </c>
      <c r="G31" s="292">
        <v>10</v>
      </c>
      <c r="H31" s="303">
        <v>0</v>
      </c>
      <c r="I31" s="303">
        <v>0</v>
      </c>
      <c r="J31" s="303">
        <v>0</v>
      </c>
      <c r="K31" s="293">
        <f t="shared" si="1"/>
        <v>0</v>
      </c>
      <c r="L31" s="362"/>
    </row>
    <row r="32" spans="1:12" ht="11.25" customHeight="1">
      <c r="A32" s="284" t="s">
        <v>153</v>
      </c>
      <c r="B32" s="300">
        <v>511</v>
      </c>
      <c r="C32" s="300">
        <v>236</v>
      </c>
      <c r="D32" s="290">
        <v>52</v>
      </c>
      <c r="E32" s="290">
        <v>88</v>
      </c>
      <c r="F32" s="290">
        <f t="shared" si="0"/>
        <v>140</v>
      </c>
      <c r="G32" s="290">
        <v>60</v>
      </c>
      <c r="H32" s="290">
        <v>36</v>
      </c>
      <c r="I32" s="290">
        <v>60</v>
      </c>
      <c r="J32" s="290">
        <v>41</v>
      </c>
      <c r="K32" s="276">
        <f t="shared" si="1"/>
        <v>101</v>
      </c>
      <c r="L32" s="362"/>
    </row>
    <row r="33" spans="1:12" ht="11.25" customHeight="1">
      <c r="A33" s="284" t="s">
        <v>134</v>
      </c>
      <c r="B33" s="300">
        <v>4</v>
      </c>
      <c r="C33" s="300">
        <v>36</v>
      </c>
      <c r="D33" s="303">
        <v>0</v>
      </c>
      <c r="E33" s="290">
        <v>5</v>
      </c>
      <c r="F33" s="290">
        <f t="shared" si="0"/>
        <v>5</v>
      </c>
      <c r="G33" s="290">
        <v>31</v>
      </c>
      <c r="H33" s="303">
        <v>0</v>
      </c>
      <c r="I33" s="303">
        <v>0</v>
      </c>
      <c r="J33" s="290">
        <v>10</v>
      </c>
      <c r="K33" s="290">
        <f t="shared" si="1"/>
        <v>10</v>
      </c>
      <c r="L33" s="362"/>
    </row>
    <row r="34" spans="1:12" ht="11.25" customHeight="1">
      <c r="A34" s="284" t="s">
        <v>135</v>
      </c>
      <c r="B34" s="300">
        <v>1766</v>
      </c>
      <c r="C34" s="300">
        <v>2510</v>
      </c>
      <c r="D34" s="292">
        <v>611</v>
      </c>
      <c r="E34" s="292">
        <v>801</v>
      </c>
      <c r="F34" s="292">
        <f t="shared" si="0"/>
        <v>1412</v>
      </c>
      <c r="G34" s="292">
        <v>539</v>
      </c>
      <c r="H34" s="292">
        <v>559</v>
      </c>
      <c r="I34" s="290">
        <v>646</v>
      </c>
      <c r="J34" s="292">
        <v>624</v>
      </c>
      <c r="K34" s="276">
        <f t="shared" si="1"/>
        <v>1270</v>
      </c>
      <c r="L34" s="362"/>
    </row>
    <row r="35" spans="1:12" ht="11.25" customHeight="1">
      <c r="A35" s="284" t="s">
        <v>136</v>
      </c>
      <c r="B35" s="300">
        <v>439</v>
      </c>
      <c r="C35" s="300">
        <v>363</v>
      </c>
      <c r="D35" s="292">
        <v>63</v>
      </c>
      <c r="E35" s="292">
        <v>99</v>
      </c>
      <c r="F35" s="292">
        <f t="shared" si="0"/>
        <v>162</v>
      </c>
      <c r="G35" s="292">
        <v>99</v>
      </c>
      <c r="H35" s="292">
        <v>102</v>
      </c>
      <c r="I35" s="290">
        <v>98</v>
      </c>
      <c r="J35" s="292">
        <v>95</v>
      </c>
      <c r="K35" s="276">
        <f t="shared" si="1"/>
        <v>193</v>
      </c>
      <c r="L35" s="362"/>
    </row>
    <row r="36" spans="1:12" ht="11.25" customHeight="1">
      <c r="A36" s="284" t="s">
        <v>137</v>
      </c>
      <c r="B36" s="301">
        <v>0</v>
      </c>
      <c r="C36" s="301">
        <v>195</v>
      </c>
      <c r="D36" s="292">
        <v>29</v>
      </c>
      <c r="E36" s="303">
        <v>0</v>
      </c>
      <c r="F36" s="303">
        <f t="shared" si="0"/>
        <v>29</v>
      </c>
      <c r="G36" s="292">
        <v>38</v>
      </c>
      <c r="H36" s="292">
        <v>128</v>
      </c>
      <c r="I36" s="292">
        <v>8</v>
      </c>
      <c r="J36" s="303">
        <v>0</v>
      </c>
      <c r="K36" s="275">
        <f t="shared" si="1"/>
        <v>8</v>
      </c>
      <c r="L36" s="362"/>
    </row>
    <row r="37" spans="1:13" ht="11.25" customHeight="1">
      <c r="A37" s="284" t="s">
        <v>123</v>
      </c>
      <c r="B37" s="300">
        <v>2352</v>
      </c>
      <c r="C37" s="300">
        <v>1883</v>
      </c>
      <c r="D37" s="292">
        <v>602</v>
      </c>
      <c r="E37" s="292">
        <v>271</v>
      </c>
      <c r="F37" s="292">
        <f t="shared" si="0"/>
        <v>873</v>
      </c>
      <c r="G37" s="292">
        <v>539</v>
      </c>
      <c r="H37" s="292">
        <v>471</v>
      </c>
      <c r="I37" s="292">
        <v>329</v>
      </c>
      <c r="J37" s="292">
        <v>261</v>
      </c>
      <c r="K37" s="275">
        <f t="shared" si="1"/>
        <v>590</v>
      </c>
      <c r="L37" s="362"/>
      <c r="M37" s="56"/>
    </row>
    <row r="38" spans="1:12" ht="12" customHeight="1">
      <c r="A38" s="283" t="s">
        <v>171</v>
      </c>
      <c r="B38" s="280">
        <v>1337</v>
      </c>
      <c r="C38" s="280">
        <v>599</v>
      </c>
      <c r="D38" s="280">
        <v>207</v>
      </c>
      <c r="E38" s="280">
        <v>126</v>
      </c>
      <c r="F38" s="280">
        <f t="shared" si="0"/>
        <v>333</v>
      </c>
      <c r="G38" s="280">
        <v>169</v>
      </c>
      <c r="H38" s="280">
        <v>97</v>
      </c>
      <c r="I38" s="280">
        <v>129</v>
      </c>
      <c r="J38" s="280">
        <v>151</v>
      </c>
      <c r="K38" s="274">
        <f t="shared" si="1"/>
        <v>280</v>
      </c>
      <c r="L38" s="362"/>
    </row>
    <row r="39" spans="1:12" ht="11.25" customHeight="1">
      <c r="A39" s="284" t="s">
        <v>138</v>
      </c>
      <c r="B39" s="290">
        <v>32</v>
      </c>
      <c r="C39" s="290">
        <v>36</v>
      </c>
      <c r="D39" s="290">
        <v>3</v>
      </c>
      <c r="E39" s="290">
        <v>11</v>
      </c>
      <c r="F39" s="290">
        <f t="shared" si="0"/>
        <v>14</v>
      </c>
      <c r="G39" s="290">
        <v>13</v>
      </c>
      <c r="H39" s="290">
        <v>9</v>
      </c>
      <c r="I39" s="290">
        <v>9</v>
      </c>
      <c r="J39" s="290">
        <v>4</v>
      </c>
      <c r="K39" s="276">
        <f t="shared" si="1"/>
        <v>13</v>
      </c>
      <c r="L39" s="362"/>
    </row>
    <row r="40" spans="1:12" ht="11.25" customHeight="1">
      <c r="A40" s="284" t="s">
        <v>139</v>
      </c>
      <c r="B40" s="300">
        <v>191</v>
      </c>
      <c r="C40" s="300">
        <v>138</v>
      </c>
      <c r="D40" s="290">
        <v>30</v>
      </c>
      <c r="E40" s="290">
        <v>35</v>
      </c>
      <c r="F40" s="290">
        <f t="shared" si="0"/>
        <v>65</v>
      </c>
      <c r="G40" s="290">
        <v>35</v>
      </c>
      <c r="H40" s="290">
        <v>38</v>
      </c>
      <c r="I40" s="290">
        <v>30</v>
      </c>
      <c r="J40" s="290">
        <v>39</v>
      </c>
      <c r="K40" s="276">
        <f t="shared" si="1"/>
        <v>69</v>
      </c>
      <c r="L40" s="362"/>
    </row>
    <row r="41" spans="1:12" ht="11.25" customHeight="1">
      <c r="A41" s="298" t="s">
        <v>168</v>
      </c>
      <c r="B41" s="300">
        <v>1060</v>
      </c>
      <c r="C41" s="300">
        <v>409</v>
      </c>
      <c r="D41" s="290">
        <v>169</v>
      </c>
      <c r="E41" s="290">
        <v>76</v>
      </c>
      <c r="F41" s="290">
        <f t="shared" si="0"/>
        <v>245</v>
      </c>
      <c r="G41" s="290">
        <v>117</v>
      </c>
      <c r="H41" s="290">
        <v>47</v>
      </c>
      <c r="I41" s="290">
        <v>88</v>
      </c>
      <c r="J41" s="290">
        <v>98</v>
      </c>
      <c r="K41" s="276">
        <f t="shared" si="1"/>
        <v>186</v>
      </c>
      <c r="L41" s="362"/>
    </row>
    <row r="42" spans="1:12" ht="11.25" customHeight="1">
      <c r="A42" s="284" t="s">
        <v>123</v>
      </c>
      <c r="B42" s="300">
        <v>54</v>
      </c>
      <c r="C42" s="300">
        <v>16</v>
      </c>
      <c r="D42" s="292">
        <v>5</v>
      </c>
      <c r="E42" s="292">
        <v>4</v>
      </c>
      <c r="F42" s="292">
        <f t="shared" si="0"/>
        <v>9</v>
      </c>
      <c r="G42" s="292">
        <v>4</v>
      </c>
      <c r="H42" s="292">
        <v>3</v>
      </c>
      <c r="I42" s="292">
        <v>2</v>
      </c>
      <c r="J42" s="292">
        <v>10</v>
      </c>
      <c r="K42" s="275">
        <f t="shared" si="1"/>
        <v>12</v>
      </c>
      <c r="L42" s="362"/>
    </row>
    <row r="43" spans="1:12" ht="12" customHeight="1">
      <c r="A43" s="283" t="s">
        <v>172</v>
      </c>
      <c r="B43" s="280">
        <v>1165</v>
      </c>
      <c r="C43" s="280">
        <v>690</v>
      </c>
      <c r="D43" s="280">
        <v>221</v>
      </c>
      <c r="E43" s="280">
        <v>281</v>
      </c>
      <c r="F43" s="280">
        <f t="shared" si="0"/>
        <v>502</v>
      </c>
      <c r="G43" s="280">
        <v>86</v>
      </c>
      <c r="H43" s="280">
        <v>103</v>
      </c>
      <c r="I43" s="280">
        <v>130</v>
      </c>
      <c r="J43" s="280">
        <v>166</v>
      </c>
      <c r="K43" s="274">
        <f t="shared" si="1"/>
        <v>296</v>
      </c>
      <c r="L43" s="362"/>
    </row>
    <row r="44" spans="1:12" ht="11.25" customHeight="1">
      <c r="A44" s="284" t="s">
        <v>140</v>
      </c>
      <c r="B44" s="290">
        <v>750</v>
      </c>
      <c r="C44" s="290">
        <v>304</v>
      </c>
      <c r="D44" s="292">
        <v>135</v>
      </c>
      <c r="E44" s="292">
        <v>48</v>
      </c>
      <c r="F44" s="292">
        <f t="shared" si="0"/>
        <v>183</v>
      </c>
      <c r="G44" s="292">
        <v>31</v>
      </c>
      <c r="H44" s="292">
        <v>90</v>
      </c>
      <c r="I44" s="290">
        <v>59</v>
      </c>
      <c r="J44" s="292">
        <v>48</v>
      </c>
      <c r="K44" s="276">
        <f t="shared" si="1"/>
        <v>107</v>
      </c>
      <c r="L44" s="362"/>
    </row>
    <row r="45" spans="1:12" ht="11.25" customHeight="1">
      <c r="A45" s="288" t="s">
        <v>123</v>
      </c>
      <c r="B45" s="302">
        <v>415</v>
      </c>
      <c r="C45" s="302">
        <v>386</v>
      </c>
      <c r="D45" s="304">
        <v>86</v>
      </c>
      <c r="E45" s="304">
        <v>233</v>
      </c>
      <c r="F45" s="304">
        <f t="shared" si="0"/>
        <v>319</v>
      </c>
      <c r="G45" s="304">
        <v>55</v>
      </c>
      <c r="H45" s="304">
        <v>13</v>
      </c>
      <c r="I45" s="302">
        <v>71</v>
      </c>
      <c r="J45" s="304">
        <v>118</v>
      </c>
      <c r="K45" s="294">
        <f t="shared" si="1"/>
        <v>189</v>
      </c>
      <c r="L45" s="362"/>
    </row>
    <row r="46" spans="1:12" ht="7.5" customHeight="1">
      <c r="A46" s="112"/>
      <c r="B46" s="113"/>
      <c r="C46" s="113"/>
      <c r="D46" s="115"/>
      <c r="E46" s="115"/>
      <c r="F46" s="115"/>
      <c r="G46" s="115"/>
      <c r="H46" s="115"/>
      <c r="I46" s="115"/>
      <c r="J46" s="115"/>
      <c r="K46" s="113"/>
      <c r="L46" s="362"/>
    </row>
    <row r="47" spans="1:12" ht="16.5" customHeight="1">
      <c r="A47" s="120" t="s">
        <v>222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362"/>
    </row>
    <row r="48" spans="2:11" ht="12.75">
      <c r="B48" s="56"/>
      <c r="C48" s="56"/>
      <c r="K48" s="56"/>
    </row>
  </sheetData>
  <sheetProtection/>
  <mergeCells count="6">
    <mergeCell ref="A4:A5"/>
    <mergeCell ref="B4:B5"/>
    <mergeCell ref="C4:C5"/>
    <mergeCell ref="D4:H4"/>
    <mergeCell ref="L1:L47"/>
    <mergeCell ref="I4:K4"/>
  </mergeCells>
  <printOptions/>
  <pageMargins left="0.65" right="0.25" top="0.393700787401575" bottom="0.393700787401575" header="0.236220472440945" footer="0.196850393700787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="97" zoomScaleNormal="97" zoomScalePageLayoutView="0" workbookViewId="0" topLeftCell="A10">
      <selection activeCell="A23" sqref="A23"/>
    </sheetView>
  </sheetViews>
  <sheetFormatPr defaultColWidth="9.140625" defaultRowHeight="12.75"/>
  <cols>
    <col min="1" max="1" width="18.28125" style="14" customWidth="1"/>
    <col min="2" max="4" width="11.7109375" style="14" customWidth="1"/>
    <col min="5" max="7" width="8.7109375" style="14" customWidth="1"/>
    <col min="8" max="10" width="8.7109375" style="22" customWidth="1"/>
    <col min="11" max="13" width="8.7109375" style="14" customWidth="1"/>
    <col min="14" max="14" width="7.7109375" style="14" customWidth="1"/>
    <col min="15" max="16384" width="9.140625" style="14" customWidth="1"/>
  </cols>
  <sheetData>
    <row r="1" spans="1:14" s="12" customFormat="1" ht="21" customHeight="1">
      <c r="A1" s="10" t="s">
        <v>197</v>
      </c>
      <c r="B1" s="10"/>
      <c r="C1" s="11"/>
      <c r="D1" s="11"/>
      <c r="E1" s="11"/>
      <c r="F1" s="11"/>
      <c r="G1" s="11"/>
      <c r="H1" s="21"/>
      <c r="I1" s="21"/>
      <c r="J1" s="21"/>
      <c r="N1" s="355">
        <v>5</v>
      </c>
    </row>
    <row r="2" spans="1:14" ht="18.75" customHeight="1">
      <c r="A2" s="13"/>
      <c r="B2" s="13"/>
      <c r="C2" s="13"/>
      <c r="D2" s="13"/>
      <c r="E2" s="13"/>
      <c r="F2" s="13"/>
      <c r="G2" s="13"/>
      <c r="N2" s="355"/>
    </row>
    <row r="3" spans="1:14" ht="30.75" customHeight="1">
      <c r="A3" s="353" t="s">
        <v>21</v>
      </c>
      <c r="B3" s="353" t="s">
        <v>157</v>
      </c>
      <c r="C3" s="353"/>
      <c r="D3" s="353"/>
      <c r="E3" s="354" t="s">
        <v>20</v>
      </c>
      <c r="F3" s="354"/>
      <c r="G3" s="354"/>
      <c r="H3" s="354"/>
      <c r="I3" s="354"/>
      <c r="J3" s="354"/>
      <c r="K3" s="354"/>
      <c r="L3" s="354"/>
      <c r="M3" s="354"/>
      <c r="N3" s="355"/>
    </row>
    <row r="4" spans="1:14" ht="31.5" customHeight="1">
      <c r="A4" s="353"/>
      <c r="B4" s="353"/>
      <c r="C4" s="353"/>
      <c r="D4" s="353"/>
      <c r="E4" s="180" t="s">
        <v>201</v>
      </c>
      <c r="F4" s="181"/>
      <c r="G4" s="182"/>
      <c r="H4" s="180" t="s">
        <v>194</v>
      </c>
      <c r="I4" s="181"/>
      <c r="J4" s="182"/>
      <c r="K4" s="180" t="s">
        <v>200</v>
      </c>
      <c r="L4" s="181"/>
      <c r="M4" s="182"/>
      <c r="N4" s="355"/>
    </row>
    <row r="5" spans="1:14" ht="38.25" customHeight="1">
      <c r="A5" s="353"/>
      <c r="B5" s="183" t="s">
        <v>199</v>
      </c>
      <c r="C5" s="183" t="s">
        <v>193</v>
      </c>
      <c r="D5" s="183" t="s">
        <v>198</v>
      </c>
      <c r="E5" s="184" t="s">
        <v>22</v>
      </c>
      <c r="F5" s="185" t="s">
        <v>23</v>
      </c>
      <c r="G5" s="186" t="s">
        <v>159</v>
      </c>
      <c r="H5" s="184" t="s">
        <v>22</v>
      </c>
      <c r="I5" s="185" t="s">
        <v>23</v>
      </c>
      <c r="J5" s="186" t="s">
        <v>159</v>
      </c>
      <c r="K5" s="184" t="s">
        <v>22</v>
      </c>
      <c r="L5" s="185" t="s">
        <v>23</v>
      </c>
      <c r="M5" s="186" t="s">
        <v>159</v>
      </c>
      <c r="N5" s="355"/>
    </row>
    <row r="6" spans="1:19" ht="60" customHeight="1">
      <c r="A6" s="192" t="s">
        <v>24</v>
      </c>
      <c r="B6" s="199">
        <v>58</v>
      </c>
      <c r="C6" s="201">
        <v>59</v>
      </c>
      <c r="D6" s="201">
        <v>60</v>
      </c>
      <c r="E6" s="201">
        <v>103</v>
      </c>
      <c r="F6" s="201">
        <v>128</v>
      </c>
      <c r="G6" s="201">
        <v>231</v>
      </c>
      <c r="H6" s="202">
        <v>107</v>
      </c>
      <c r="I6" s="202">
        <v>117</v>
      </c>
      <c r="J6" s="201">
        <v>224</v>
      </c>
      <c r="K6" s="202">
        <v>118</v>
      </c>
      <c r="L6" s="202">
        <v>124</v>
      </c>
      <c r="M6" s="187">
        <f>K6+L6</f>
        <v>242</v>
      </c>
      <c r="N6" s="355"/>
      <c r="Q6" s="148"/>
      <c r="R6" s="148"/>
      <c r="S6" s="148"/>
    </row>
    <row r="7" spans="1:14" ht="71.25" customHeight="1">
      <c r="A7" s="193" t="s">
        <v>30</v>
      </c>
      <c r="B7" s="200">
        <v>222</v>
      </c>
      <c r="C7" s="68">
        <v>221</v>
      </c>
      <c r="D7" s="68">
        <v>220</v>
      </c>
      <c r="E7" s="68">
        <v>25274</v>
      </c>
      <c r="F7" s="68">
        <v>26867</v>
      </c>
      <c r="G7" s="68">
        <v>52141</v>
      </c>
      <c r="H7" s="68">
        <v>25412</v>
      </c>
      <c r="I7" s="68">
        <v>26075</v>
      </c>
      <c r="J7" s="68">
        <v>51487</v>
      </c>
      <c r="K7" s="68">
        <v>25428</v>
      </c>
      <c r="L7" s="68">
        <v>26083</v>
      </c>
      <c r="M7" s="188">
        <f>K7+L7</f>
        <v>51511</v>
      </c>
      <c r="N7" s="355"/>
    </row>
    <row r="8" spans="1:17" ht="71.25" customHeight="1">
      <c r="A8" s="194" t="s">
        <v>25</v>
      </c>
      <c r="B8" s="200" t="s">
        <v>180</v>
      </c>
      <c r="C8" s="126" t="s">
        <v>181</v>
      </c>
      <c r="D8" s="126" t="s">
        <v>181</v>
      </c>
      <c r="E8" s="68">
        <v>29</v>
      </c>
      <c r="F8" s="68">
        <v>192</v>
      </c>
      <c r="G8" s="68">
        <v>221</v>
      </c>
      <c r="H8" s="68">
        <v>35</v>
      </c>
      <c r="I8" s="68">
        <v>208</v>
      </c>
      <c r="J8" s="68">
        <v>243</v>
      </c>
      <c r="K8" s="68">
        <v>37</v>
      </c>
      <c r="L8" s="68">
        <v>220</v>
      </c>
      <c r="M8" s="188">
        <f>K8+L8</f>
        <v>257</v>
      </c>
      <c r="N8" s="355"/>
      <c r="Q8" s="148"/>
    </row>
    <row r="9" spans="1:14" ht="8.25" customHeight="1">
      <c r="A9" s="195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355"/>
    </row>
    <row r="10" spans="1:14" s="12" customFormat="1" ht="43.5" customHeight="1">
      <c r="A10" s="196" t="s">
        <v>26</v>
      </c>
      <c r="B10" s="203">
        <v>280</v>
      </c>
      <c r="C10" s="203">
        <f>SUM(C6,C7,C8)</f>
        <v>280</v>
      </c>
      <c r="D10" s="203">
        <f>SUM(D6,D7,D8)</f>
        <v>280</v>
      </c>
      <c r="E10" s="203">
        <v>25406</v>
      </c>
      <c r="F10" s="203">
        <v>27187</v>
      </c>
      <c r="G10" s="203">
        <v>52593</v>
      </c>
      <c r="H10" s="203">
        <v>25554</v>
      </c>
      <c r="I10" s="203">
        <v>26400</v>
      </c>
      <c r="J10" s="203">
        <v>51954</v>
      </c>
      <c r="K10" s="203">
        <f>K6+K7</f>
        <v>25546</v>
      </c>
      <c r="L10" s="203">
        <f>L6+L7</f>
        <v>26207</v>
      </c>
      <c r="M10" s="189">
        <f>K10+L10</f>
        <v>51753</v>
      </c>
      <c r="N10" s="355"/>
    </row>
    <row r="11" spans="1:16" s="124" customFormat="1" ht="43.5" customHeight="1">
      <c r="A11" s="197" t="s">
        <v>182</v>
      </c>
      <c r="B11" s="204" t="s">
        <v>180</v>
      </c>
      <c r="C11" s="204" t="s">
        <v>181</v>
      </c>
      <c r="D11" s="204" t="s">
        <v>181</v>
      </c>
      <c r="E11" s="206">
        <f aca="true" t="shared" si="0" ref="E11:M11">E10-E12</f>
        <v>11237</v>
      </c>
      <c r="F11" s="206">
        <f t="shared" si="0"/>
        <v>18643</v>
      </c>
      <c r="G11" s="206">
        <f t="shared" si="0"/>
        <v>29880</v>
      </c>
      <c r="H11" s="206">
        <v>10952</v>
      </c>
      <c r="I11" s="206">
        <v>18552</v>
      </c>
      <c r="J11" s="206">
        <v>29504</v>
      </c>
      <c r="K11" s="206">
        <f t="shared" si="0"/>
        <v>10838</v>
      </c>
      <c r="L11" s="206">
        <f t="shared" si="0"/>
        <v>18103</v>
      </c>
      <c r="M11" s="190">
        <f t="shared" si="0"/>
        <v>28941</v>
      </c>
      <c r="N11" s="355"/>
      <c r="P11" s="335"/>
    </row>
    <row r="12" spans="1:14" s="125" customFormat="1" ht="36" customHeight="1">
      <c r="A12" s="198" t="s">
        <v>188</v>
      </c>
      <c r="B12" s="205" t="s">
        <v>180</v>
      </c>
      <c r="C12" s="205" t="s">
        <v>181</v>
      </c>
      <c r="D12" s="205" t="s">
        <v>181</v>
      </c>
      <c r="E12" s="207">
        <v>14169</v>
      </c>
      <c r="F12" s="207">
        <v>8544</v>
      </c>
      <c r="G12" s="207">
        <v>22713</v>
      </c>
      <c r="H12" s="207">
        <v>14602</v>
      </c>
      <c r="I12" s="207">
        <v>7848</v>
      </c>
      <c r="J12" s="207">
        <v>22450</v>
      </c>
      <c r="K12" s="207">
        <v>14708</v>
      </c>
      <c r="L12" s="207">
        <v>8104</v>
      </c>
      <c r="M12" s="191">
        <f>K12+L12</f>
        <v>22812</v>
      </c>
      <c r="N12" s="355"/>
    </row>
    <row r="13" spans="1:14" ht="8.2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355"/>
    </row>
    <row r="14" ht="11.25" customHeight="1">
      <c r="N14" s="355"/>
    </row>
    <row r="15" ht="12.75">
      <c r="A15" s="125" t="s">
        <v>192</v>
      </c>
    </row>
  </sheetData>
  <sheetProtection/>
  <mergeCells count="4">
    <mergeCell ref="B3:D4"/>
    <mergeCell ref="E3:M3"/>
    <mergeCell ref="N1:N14"/>
    <mergeCell ref="A3:A5"/>
  </mergeCells>
  <printOptions horizontalCentered="1" verticalCentered="1"/>
  <pageMargins left="0.65" right="0.25" top="0.75" bottom="0.590551181102362" header="0.51" footer="0.354330708661417"/>
  <pageSetup horizontalDpi="600" verticalDpi="600" orientation="landscape" paperSize="9" r:id="rId1"/>
  <headerFooter alignWithMargins="0">
    <oddHeader xml:space="preserve">&amp;C </oddHeader>
  </headerFooter>
  <ignoredErrors>
    <ignoredError sqref="M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40.28125" style="4" customWidth="1"/>
    <col min="2" max="9" width="11.57421875" style="4" customWidth="1"/>
    <col min="10" max="10" width="7.7109375" style="14" customWidth="1"/>
    <col min="11" max="11" width="9.140625" style="4" customWidth="1"/>
    <col min="12" max="12" width="8.7109375" style="4" customWidth="1"/>
    <col min="13" max="16384" width="9.140625" style="4" customWidth="1"/>
  </cols>
  <sheetData>
    <row r="1" spans="1:10" ht="21" customHeight="1">
      <c r="A1" s="3" t="s">
        <v>202</v>
      </c>
      <c r="J1" s="359">
        <v>6</v>
      </c>
    </row>
    <row r="2" spans="1:10" ht="15.75">
      <c r="A2" s="212"/>
      <c r="C2" s="208"/>
      <c r="D2" s="208"/>
      <c r="E2" s="208"/>
      <c r="F2" s="208"/>
      <c r="G2" s="208"/>
      <c r="I2" s="208"/>
      <c r="J2" s="360"/>
    </row>
    <row r="3" spans="1:10" ht="27.75" customHeight="1">
      <c r="A3" s="357" t="s">
        <v>1</v>
      </c>
      <c r="B3" s="214" t="s">
        <v>201</v>
      </c>
      <c r="C3" s="215"/>
      <c r="D3" s="215"/>
      <c r="E3" s="215"/>
      <c r="F3" s="214" t="s">
        <v>200</v>
      </c>
      <c r="G3" s="215"/>
      <c r="H3" s="215"/>
      <c r="I3" s="215"/>
      <c r="J3" s="360"/>
    </row>
    <row r="4" spans="1:15" ht="27.75" customHeight="1">
      <c r="A4" s="357"/>
      <c r="B4" s="358" t="s">
        <v>163</v>
      </c>
      <c r="C4" s="356" t="s">
        <v>20</v>
      </c>
      <c r="D4" s="356"/>
      <c r="E4" s="356"/>
      <c r="F4" s="358" t="s">
        <v>163</v>
      </c>
      <c r="G4" s="356" t="s">
        <v>20</v>
      </c>
      <c r="H4" s="356"/>
      <c r="I4" s="356"/>
      <c r="J4" s="360"/>
      <c r="K4" s="20"/>
      <c r="L4" s="20"/>
      <c r="M4" s="20"/>
      <c r="N4" s="20"/>
      <c r="O4" s="20"/>
    </row>
    <row r="5" spans="1:15" ht="27.75" customHeight="1">
      <c r="A5" s="357"/>
      <c r="B5" s="358"/>
      <c r="C5" s="209" t="s">
        <v>22</v>
      </c>
      <c r="D5" s="209" t="s">
        <v>23</v>
      </c>
      <c r="E5" s="210" t="s">
        <v>159</v>
      </c>
      <c r="F5" s="358"/>
      <c r="G5" s="209" t="s">
        <v>22</v>
      </c>
      <c r="H5" s="209" t="s">
        <v>23</v>
      </c>
      <c r="I5" s="210" t="s">
        <v>159</v>
      </c>
      <c r="J5" s="360"/>
      <c r="K5" s="20"/>
      <c r="L5" s="20"/>
      <c r="M5" s="20"/>
      <c r="N5" s="20"/>
      <c r="O5" s="20"/>
    </row>
    <row r="6" spans="1:15" ht="23.25" customHeight="1">
      <c r="A6" s="218" t="s">
        <v>2</v>
      </c>
      <c r="B6" s="222">
        <v>22</v>
      </c>
      <c r="C6" s="222">
        <v>2004</v>
      </c>
      <c r="D6" s="222">
        <v>3263</v>
      </c>
      <c r="E6" s="222">
        <v>5267</v>
      </c>
      <c r="F6" s="222">
        <v>22</v>
      </c>
      <c r="G6" s="222">
        <v>2032</v>
      </c>
      <c r="H6" s="222">
        <v>3298</v>
      </c>
      <c r="I6" s="211">
        <f>G6+H6</f>
        <v>5330</v>
      </c>
      <c r="J6" s="360"/>
      <c r="K6" s="20"/>
      <c r="L6" s="20"/>
      <c r="M6" s="20"/>
      <c r="N6" s="20"/>
      <c r="O6" s="20"/>
    </row>
    <row r="7" spans="1:15" ht="23.25" customHeight="1">
      <c r="A7" s="219" t="s">
        <v>3</v>
      </c>
      <c r="B7" s="70">
        <v>6</v>
      </c>
      <c r="C7" s="70">
        <v>47</v>
      </c>
      <c r="D7" s="70">
        <v>57</v>
      </c>
      <c r="E7" s="70">
        <v>104</v>
      </c>
      <c r="F7" s="70">
        <v>6</v>
      </c>
      <c r="G7" s="70">
        <v>48</v>
      </c>
      <c r="H7" s="70">
        <v>54</v>
      </c>
      <c r="I7" s="211">
        <f aca="true" t="shared" si="0" ref="I7:I19">G7+H7</f>
        <v>102</v>
      </c>
      <c r="J7" s="360"/>
      <c r="K7" s="20"/>
      <c r="L7" s="20"/>
      <c r="M7" s="20"/>
      <c r="N7" s="20"/>
      <c r="O7" s="20"/>
    </row>
    <row r="8" spans="1:15" ht="23.25" customHeight="1">
      <c r="A8" s="219" t="s">
        <v>4</v>
      </c>
      <c r="B8" s="70">
        <v>24</v>
      </c>
      <c r="C8" s="70">
        <v>3207</v>
      </c>
      <c r="D8" s="70">
        <v>550</v>
      </c>
      <c r="E8" s="70">
        <v>3757</v>
      </c>
      <c r="F8" s="70">
        <v>24</v>
      </c>
      <c r="G8" s="70">
        <v>3063</v>
      </c>
      <c r="H8" s="70">
        <v>492</v>
      </c>
      <c r="I8" s="211">
        <f t="shared" si="0"/>
        <v>3555</v>
      </c>
      <c r="J8" s="360"/>
      <c r="K8" s="20"/>
      <c r="L8" s="20"/>
      <c r="M8" s="20"/>
      <c r="N8" s="20"/>
      <c r="O8" s="20"/>
    </row>
    <row r="9" spans="1:15" ht="23.25" customHeight="1">
      <c r="A9" s="219" t="s">
        <v>31</v>
      </c>
      <c r="B9" s="70">
        <v>106</v>
      </c>
      <c r="C9" s="70">
        <v>16530</v>
      </c>
      <c r="D9" s="70">
        <v>18963</v>
      </c>
      <c r="E9" s="70">
        <v>35493</v>
      </c>
      <c r="F9" s="70">
        <v>106</v>
      </c>
      <c r="G9" s="70">
        <v>16894</v>
      </c>
      <c r="H9" s="70">
        <v>18183</v>
      </c>
      <c r="I9" s="211">
        <f t="shared" si="0"/>
        <v>35077</v>
      </c>
      <c r="J9" s="360"/>
      <c r="K9" s="20"/>
      <c r="L9" s="20"/>
      <c r="M9" s="20"/>
      <c r="N9" s="20"/>
      <c r="O9" s="20"/>
    </row>
    <row r="10" spans="1:15" ht="23.25" customHeight="1">
      <c r="A10" s="220" t="s">
        <v>160</v>
      </c>
      <c r="B10" s="71">
        <v>16</v>
      </c>
      <c r="C10" s="71">
        <v>1370</v>
      </c>
      <c r="D10" s="71">
        <v>1070</v>
      </c>
      <c r="E10" s="71">
        <v>2440</v>
      </c>
      <c r="F10" s="71">
        <v>16</v>
      </c>
      <c r="G10" s="71">
        <v>1287</v>
      </c>
      <c r="H10" s="71">
        <v>951</v>
      </c>
      <c r="I10" s="213">
        <f t="shared" si="0"/>
        <v>2238</v>
      </c>
      <c r="J10" s="360"/>
      <c r="K10" s="20"/>
      <c r="L10" s="20"/>
      <c r="M10" s="20"/>
      <c r="N10" s="20"/>
      <c r="O10" s="20"/>
    </row>
    <row r="11" spans="1:15" ht="23.25" customHeight="1">
      <c r="A11" s="220" t="s">
        <v>161</v>
      </c>
      <c r="B11" s="71">
        <v>90</v>
      </c>
      <c r="C11" s="71">
        <v>15160</v>
      </c>
      <c r="D11" s="71">
        <v>17893</v>
      </c>
      <c r="E11" s="71">
        <v>33053</v>
      </c>
      <c r="F11" s="71">
        <v>90</v>
      </c>
      <c r="G11" s="71">
        <v>15607</v>
      </c>
      <c r="H11" s="71">
        <v>17232</v>
      </c>
      <c r="I11" s="213">
        <f t="shared" si="0"/>
        <v>32839</v>
      </c>
      <c r="J11" s="360"/>
      <c r="K11" s="20"/>
      <c r="L11" s="20"/>
      <c r="M11" s="20"/>
      <c r="N11" s="20"/>
      <c r="O11" s="20"/>
    </row>
    <row r="12" spans="1:15" ht="23.25" customHeight="1">
      <c r="A12" s="219" t="s">
        <v>5</v>
      </c>
      <c r="B12" s="70">
        <v>5</v>
      </c>
      <c r="C12" s="70">
        <v>158</v>
      </c>
      <c r="D12" s="70">
        <v>433</v>
      </c>
      <c r="E12" s="70">
        <v>591</v>
      </c>
      <c r="F12" s="70">
        <v>5</v>
      </c>
      <c r="G12" s="70">
        <v>161</v>
      </c>
      <c r="H12" s="70">
        <v>440</v>
      </c>
      <c r="I12" s="211">
        <f t="shared" si="0"/>
        <v>601</v>
      </c>
      <c r="J12" s="360"/>
      <c r="K12" s="20"/>
      <c r="L12" s="20"/>
      <c r="M12" s="20"/>
      <c r="N12" s="20"/>
      <c r="O12" s="20"/>
    </row>
    <row r="13" spans="1:15" ht="23.25" customHeight="1">
      <c r="A13" s="219" t="s">
        <v>6</v>
      </c>
      <c r="B13" s="70">
        <v>10</v>
      </c>
      <c r="C13" s="70">
        <v>325</v>
      </c>
      <c r="D13" s="70">
        <v>299</v>
      </c>
      <c r="E13" s="70">
        <v>624</v>
      </c>
      <c r="F13" s="70">
        <v>10</v>
      </c>
      <c r="G13" s="70">
        <v>298</v>
      </c>
      <c r="H13" s="70">
        <v>282</v>
      </c>
      <c r="I13" s="211">
        <f t="shared" si="0"/>
        <v>580</v>
      </c>
      <c r="J13" s="360"/>
      <c r="K13" s="20"/>
      <c r="L13" s="20"/>
      <c r="M13" s="20"/>
      <c r="N13" s="20"/>
      <c r="O13" s="20"/>
    </row>
    <row r="14" spans="1:15" ht="23.25" customHeight="1">
      <c r="A14" s="219" t="s">
        <v>7</v>
      </c>
      <c r="B14" s="70">
        <v>2</v>
      </c>
      <c r="C14" s="70">
        <v>172</v>
      </c>
      <c r="D14" s="70">
        <v>229</v>
      </c>
      <c r="E14" s="70">
        <v>401</v>
      </c>
      <c r="F14" s="70">
        <v>2</v>
      </c>
      <c r="G14" s="70">
        <v>186</v>
      </c>
      <c r="H14" s="70">
        <v>211</v>
      </c>
      <c r="I14" s="211">
        <f t="shared" si="0"/>
        <v>397</v>
      </c>
      <c r="J14" s="360"/>
      <c r="K14" s="20"/>
      <c r="L14" s="20"/>
      <c r="M14" s="20"/>
      <c r="N14" s="20"/>
      <c r="O14" s="20"/>
    </row>
    <row r="15" spans="1:15" ht="23.25" customHeight="1">
      <c r="A15" s="219" t="s">
        <v>8</v>
      </c>
      <c r="B15" s="70">
        <v>5</v>
      </c>
      <c r="C15" s="70">
        <v>232</v>
      </c>
      <c r="D15" s="70">
        <v>299</v>
      </c>
      <c r="E15" s="70">
        <v>531</v>
      </c>
      <c r="F15" s="70">
        <v>5</v>
      </c>
      <c r="G15" s="70">
        <v>221</v>
      </c>
      <c r="H15" s="70">
        <v>262</v>
      </c>
      <c r="I15" s="211">
        <f t="shared" si="0"/>
        <v>483</v>
      </c>
      <c r="J15" s="360"/>
      <c r="K15" s="20"/>
      <c r="L15" s="20"/>
      <c r="M15" s="20"/>
      <c r="N15" s="20"/>
      <c r="O15" s="20"/>
    </row>
    <row r="16" spans="1:15" ht="23.25" customHeight="1">
      <c r="A16" s="219" t="s">
        <v>9</v>
      </c>
      <c r="B16" s="70">
        <v>5</v>
      </c>
      <c r="C16" s="70">
        <v>81</v>
      </c>
      <c r="D16" s="70">
        <v>119</v>
      </c>
      <c r="E16" s="70">
        <v>200</v>
      </c>
      <c r="F16" s="70">
        <v>5</v>
      </c>
      <c r="G16" s="70">
        <v>67</v>
      </c>
      <c r="H16" s="70">
        <v>160</v>
      </c>
      <c r="I16" s="211">
        <f t="shared" si="0"/>
        <v>227</v>
      </c>
      <c r="J16" s="360"/>
      <c r="K16" s="20"/>
      <c r="L16" s="20"/>
      <c r="M16" s="20"/>
      <c r="N16" s="20"/>
      <c r="O16" s="20"/>
    </row>
    <row r="17" spans="1:15" ht="23.25" customHeight="1">
      <c r="A17" s="219" t="s">
        <v>10</v>
      </c>
      <c r="B17" s="70">
        <v>14</v>
      </c>
      <c r="C17" s="70">
        <v>427</v>
      </c>
      <c r="D17" s="70">
        <v>670</v>
      </c>
      <c r="E17" s="70">
        <v>1097</v>
      </c>
      <c r="F17" s="70">
        <v>14</v>
      </c>
      <c r="G17" s="70">
        <v>428</v>
      </c>
      <c r="H17" s="70">
        <v>658</v>
      </c>
      <c r="I17" s="211">
        <f t="shared" si="0"/>
        <v>1086</v>
      </c>
      <c r="J17" s="360"/>
      <c r="K17" s="20"/>
      <c r="L17" s="20"/>
      <c r="M17" s="20"/>
      <c r="N17" s="20"/>
      <c r="O17" s="20"/>
    </row>
    <row r="18" spans="1:15" ht="23.25" customHeight="1">
      <c r="A18" s="219" t="s">
        <v>11</v>
      </c>
      <c r="B18" s="70">
        <v>2</v>
      </c>
      <c r="C18" s="70">
        <v>20</v>
      </c>
      <c r="D18" s="70">
        <v>236</v>
      </c>
      <c r="E18" s="70">
        <v>256</v>
      </c>
      <c r="F18" s="70">
        <v>2</v>
      </c>
      <c r="G18" s="70">
        <v>19</v>
      </c>
      <c r="H18" s="70">
        <v>231</v>
      </c>
      <c r="I18" s="211">
        <f t="shared" si="0"/>
        <v>250</v>
      </c>
      <c r="J18" s="360"/>
      <c r="K18" s="20"/>
      <c r="L18" s="20"/>
      <c r="M18" s="20"/>
      <c r="N18" s="20"/>
      <c r="O18" s="20"/>
    </row>
    <row r="19" spans="1:15" ht="23.25" customHeight="1">
      <c r="A19" s="219" t="s">
        <v>162</v>
      </c>
      <c r="B19" s="70">
        <v>79</v>
      </c>
      <c r="C19" s="70">
        <v>2203</v>
      </c>
      <c r="D19" s="70">
        <v>2069</v>
      </c>
      <c r="E19" s="70">
        <v>4272</v>
      </c>
      <c r="F19" s="70">
        <v>79</v>
      </c>
      <c r="G19" s="70">
        <v>2129</v>
      </c>
      <c r="H19" s="70">
        <v>1936</v>
      </c>
      <c r="I19" s="211">
        <f t="shared" si="0"/>
        <v>4065</v>
      </c>
      <c r="J19" s="360"/>
      <c r="K19" s="20"/>
      <c r="L19" s="20"/>
      <c r="M19" s="20"/>
      <c r="N19" s="20"/>
      <c r="O19" s="20"/>
    </row>
    <row r="20" spans="1:15" ht="4.5" customHeight="1">
      <c r="A20" s="221"/>
      <c r="B20" s="138"/>
      <c r="C20" s="138"/>
      <c r="D20" s="138"/>
      <c r="E20" s="138"/>
      <c r="F20" s="138"/>
      <c r="G20" s="138"/>
      <c r="H20" s="138"/>
      <c r="I20" s="211"/>
      <c r="J20" s="360"/>
      <c r="K20" s="20"/>
      <c r="L20" s="20"/>
      <c r="M20" s="20"/>
      <c r="N20" s="20"/>
      <c r="O20" s="20"/>
    </row>
    <row r="21" spans="1:15" ht="32.25" customHeight="1">
      <c r="A21" s="216" t="s">
        <v>12</v>
      </c>
      <c r="B21" s="217">
        <v>280</v>
      </c>
      <c r="C21" s="217">
        <v>25406</v>
      </c>
      <c r="D21" s="217">
        <v>27187</v>
      </c>
      <c r="E21" s="217">
        <v>52593</v>
      </c>
      <c r="F21" s="217">
        <f>SUM(F6:F9,F12:F19)</f>
        <v>280</v>
      </c>
      <c r="G21" s="217">
        <f>SUM(G6:G9,G12:G19)</f>
        <v>25546</v>
      </c>
      <c r="H21" s="217">
        <f>SUM(H6:H9,H12:H19)</f>
        <v>26207</v>
      </c>
      <c r="I21" s="217">
        <f>G21+H21</f>
        <v>51753</v>
      </c>
      <c r="J21" s="360"/>
      <c r="K21" s="20"/>
      <c r="L21" s="20"/>
      <c r="M21" s="20"/>
      <c r="N21" s="20"/>
      <c r="O21" s="20"/>
    </row>
    <row r="22" spans="1:15" ht="11.25" customHeight="1">
      <c r="A22" s="20"/>
      <c r="B22" s="20"/>
      <c r="C22" s="20"/>
      <c r="D22" s="20"/>
      <c r="E22" s="20"/>
      <c r="F22" s="20"/>
      <c r="G22" s="20"/>
      <c r="H22" s="20"/>
      <c r="I22" s="20"/>
      <c r="J22" s="360"/>
      <c r="K22" s="20"/>
      <c r="L22" s="20"/>
      <c r="M22" s="20"/>
      <c r="N22" s="20"/>
      <c r="O22" s="20"/>
    </row>
    <row r="23" spans="1:10" ht="13.5">
      <c r="A23" s="69"/>
      <c r="C23" s="17"/>
      <c r="D23" s="17"/>
      <c r="E23" s="17"/>
      <c r="J23" s="360"/>
    </row>
    <row r="25" ht="12.75">
      <c r="C25" s="17"/>
    </row>
    <row r="26" spans="6:8" ht="12.75">
      <c r="F26" s="16"/>
      <c r="H26" s="17"/>
    </row>
  </sheetData>
  <sheetProtection/>
  <mergeCells count="6">
    <mergeCell ref="C4:E4"/>
    <mergeCell ref="G4:I4"/>
    <mergeCell ref="A3:A5"/>
    <mergeCell ref="B4:B5"/>
    <mergeCell ref="F4:F5"/>
    <mergeCell ref="J1:J23"/>
  </mergeCells>
  <printOptions horizontalCentered="1" verticalCentered="1"/>
  <pageMargins left="0.65" right="0.25" top="0.748031496062992" bottom="0.551181102362205" header="0.511811023622047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49.140625" style="8" customWidth="1"/>
    <col min="2" max="4" width="15.7109375" style="8" customWidth="1"/>
    <col min="5" max="6" width="18.28125" style="8" customWidth="1"/>
    <col min="7" max="7" width="7.7109375" style="14" customWidth="1"/>
    <col min="8" max="11" width="9.140625" style="8" customWidth="1"/>
    <col min="12" max="12" width="8.7109375" style="8" customWidth="1"/>
    <col min="13" max="16384" width="9.140625" style="8" customWidth="1"/>
  </cols>
  <sheetData>
    <row r="1" spans="1:7" ht="20.25" customHeight="1">
      <c r="A1" s="9" t="s">
        <v>203</v>
      </c>
      <c r="G1" s="355">
        <v>7</v>
      </c>
    </row>
    <row r="2" spans="1:7" ht="9.75" customHeight="1">
      <c r="A2" s="9"/>
      <c r="G2" s="362"/>
    </row>
    <row r="3" spans="1:7" ht="25.5" customHeight="1">
      <c r="A3" s="361" t="s">
        <v>1</v>
      </c>
      <c r="B3" s="224" t="s">
        <v>20</v>
      </c>
      <c r="C3" s="224"/>
      <c r="D3" s="225"/>
      <c r="E3" s="224" t="s">
        <v>0</v>
      </c>
      <c r="F3" s="224"/>
      <c r="G3" s="362"/>
    </row>
    <row r="4" spans="1:13" ht="31.5" customHeight="1">
      <c r="A4" s="361"/>
      <c r="B4" s="226" t="s">
        <v>204</v>
      </c>
      <c r="C4" s="226" t="s">
        <v>195</v>
      </c>
      <c r="D4" s="226" t="s">
        <v>205</v>
      </c>
      <c r="E4" s="227" t="s">
        <v>206</v>
      </c>
      <c r="F4" s="227" t="s">
        <v>207</v>
      </c>
      <c r="G4" s="362"/>
      <c r="H4" s="19"/>
      <c r="I4" s="19"/>
      <c r="J4" s="19"/>
      <c r="K4" s="19"/>
      <c r="L4" s="19"/>
      <c r="M4" s="19"/>
    </row>
    <row r="5" spans="1:13" ht="31.5" customHeight="1">
      <c r="A5" s="230" t="s">
        <v>2</v>
      </c>
      <c r="B5" s="233">
        <v>5267</v>
      </c>
      <c r="C5" s="233">
        <v>5371</v>
      </c>
      <c r="D5" s="233">
        <v>5330</v>
      </c>
      <c r="E5" s="233">
        <f>D5-C5</f>
        <v>-41</v>
      </c>
      <c r="F5" s="223">
        <f>D5-B5</f>
        <v>63</v>
      </c>
      <c r="G5" s="362"/>
      <c r="H5" s="19"/>
      <c r="I5" s="19"/>
      <c r="J5" s="19"/>
      <c r="K5" s="19"/>
      <c r="L5" s="19"/>
      <c r="M5" s="19"/>
    </row>
    <row r="6" spans="1:13" ht="24" customHeight="1">
      <c r="A6" s="231" t="s">
        <v>3</v>
      </c>
      <c r="B6" s="149">
        <v>104</v>
      </c>
      <c r="C6" s="149">
        <v>98</v>
      </c>
      <c r="D6" s="149">
        <v>102</v>
      </c>
      <c r="E6" s="149">
        <f aca="true" t="shared" si="0" ref="E6:E18">D6-C6</f>
        <v>4</v>
      </c>
      <c r="F6" s="223">
        <f aca="true" t="shared" si="1" ref="F6:F18">D6-B6</f>
        <v>-2</v>
      </c>
      <c r="G6" s="362"/>
      <c r="H6" s="19"/>
      <c r="I6" s="137"/>
      <c r="J6" s="19"/>
      <c r="K6" s="19"/>
      <c r="L6" s="19"/>
      <c r="M6" s="19"/>
    </row>
    <row r="7" spans="1:13" ht="24" customHeight="1">
      <c r="A7" s="231" t="s">
        <v>4</v>
      </c>
      <c r="B7" s="149">
        <v>3757</v>
      </c>
      <c r="C7" s="149">
        <v>3581</v>
      </c>
      <c r="D7" s="149">
        <v>3555</v>
      </c>
      <c r="E7" s="149">
        <f t="shared" si="0"/>
        <v>-26</v>
      </c>
      <c r="F7" s="223">
        <f t="shared" si="1"/>
        <v>-202</v>
      </c>
      <c r="G7" s="362"/>
      <c r="H7" s="19"/>
      <c r="I7" s="19"/>
      <c r="J7" s="19"/>
      <c r="K7" s="19"/>
      <c r="L7" s="19"/>
      <c r="M7" s="19"/>
    </row>
    <row r="8" spans="1:13" ht="24" customHeight="1">
      <c r="A8" s="231" t="s">
        <v>31</v>
      </c>
      <c r="B8" s="149">
        <v>35493</v>
      </c>
      <c r="C8" s="149">
        <v>35239</v>
      </c>
      <c r="D8" s="149">
        <v>35077</v>
      </c>
      <c r="E8" s="149">
        <f t="shared" si="0"/>
        <v>-162</v>
      </c>
      <c r="F8" s="223">
        <f t="shared" si="1"/>
        <v>-416</v>
      </c>
      <c r="G8" s="362"/>
      <c r="H8" s="19"/>
      <c r="I8" s="19"/>
      <c r="J8" s="19"/>
      <c r="K8" s="19"/>
      <c r="L8" s="19"/>
      <c r="M8" s="19"/>
    </row>
    <row r="9" spans="1:13" ht="24" customHeight="1">
      <c r="A9" s="220" t="s">
        <v>160</v>
      </c>
      <c r="B9" s="150">
        <v>2440</v>
      </c>
      <c r="C9" s="150">
        <v>2242</v>
      </c>
      <c r="D9" s="150">
        <v>2238</v>
      </c>
      <c r="E9" s="149">
        <f t="shared" si="0"/>
        <v>-4</v>
      </c>
      <c r="F9" s="223">
        <f t="shared" si="1"/>
        <v>-202</v>
      </c>
      <c r="G9" s="362"/>
      <c r="H9" s="19"/>
      <c r="I9" s="19"/>
      <c r="J9" s="19"/>
      <c r="K9" s="19"/>
      <c r="L9" s="19"/>
      <c r="M9" s="19"/>
    </row>
    <row r="10" spans="1:13" ht="24" customHeight="1">
      <c r="A10" s="220" t="s">
        <v>161</v>
      </c>
      <c r="B10" s="150">
        <v>33053</v>
      </c>
      <c r="C10" s="150">
        <v>32997</v>
      </c>
      <c r="D10" s="150">
        <v>32839</v>
      </c>
      <c r="E10" s="149">
        <f t="shared" si="0"/>
        <v>-158</v>
      </c>
      <c r="F10" s="223">
        <f t="shared" si="1"/>
        <v>-214</v>
      </c>
      <c r="G10" s="362"/>
      <c r="H10" s="19"/>
      <c r="I10" s="19"/>
      <c r="J10" s="19"/>
      <c r="K10" s="19"/>
      <c r="L10" s="19"/>
      <c r="M10" s="19"/>
    </row>
    <row r="11" spans="1:13" ht="24" customHeight="1">
      <c r="A11" s="231" t="s">
        <v>5</v>
      </c>
      <c r="B11" s="149">
        <v>591</v>
      </c>
      <c r="C11" s="149">
        <v>605</v>
      </c>
      <c r="D11" s="149">
        <v>601</v>
      </c>
      <c r="E11" s="149">
        <f t="shared" si="0"/>
        <v>-4</v>
      </c>
      <c r="F11" s="223">
        <f t="shared" si="1"/>
        <v>10</v>
      </c>
      <c r="G11" s="362"/>
      <c r="H11" s="19"/>
      <c r="I11" s="19"/>
      <c r="J11" s="19"/>
      <c r="K11" s="19"/>
      <c r="L11" s="19"/>
      <c r="M11" s="19"/>
    </row>
    <row r="12" spans="1:13" ht="24" customHeight="1">
      <c r="A12" s="231" t="s">
        <v>6</v>
      </c>
      <c r="B12" s="149">
        <v>624</v>
      </c>
      <c r="C12" s="149">
        <v>589</v>
      </c>
      <c r="D12" s="149">
        <v>580</v>
      </c>
      <c r="E12" s="149">
        <f t="shared" si="0"/>
        <v>-9</v>
      </c>
      <c r="F12" s="223">
        <f t="shared" si="1"/>
        <v>-44</v>
      </c>
      <c r="G12" s="362"/>
      <c r="H12" s="19"/>
      <c r="I12" s="19"/>
      <c r="J12" s="19"/>
      <c r="K12" s="19"/>
      <c r="L12" s="19"/>
      <c r="M12" s="19"/>
    </row>
    <row r="13" spans="1:13" ht="24" customHeight="1">
      <c r="A13" s="231" t="s">
        <v>7</v>
      </c>
      <c r="B13" s="149">
        <v>401</v>
      </c>
      <c r="C13" s="149">
        <v>397</v>
      </c>
      <c r="D13" s="149">
        <v>397</v>
      </c>
      <c r="E13" s="149">
        <f t="shared" si="0"/>
        <v>0</v>
      </c>
      <c r="F13" s="223">
        <f t="shared" si="1"/>
        <v>-4</v>
      </c>
      <c r="G13" s="362"/>
      <c r="H13" s="19"/>
      <c r="I13" s="19"/>
      <c r="J13" s="19"/>
      <c r="K13" s="19"/>
      <c r="L13" s="19"/>
      <c r="M13" s="19"/>
    </row>
    <row r="14" spans="1:13" ht="24" customHeight="1">
      <c r="A14" s="231" t="s">
        <v>8</v>
      </c>
      <c r="B14" s="149">
        <v>531</v>
      </c>
      <c r="C14" s="149">
        <v>474</v>
      </c>
      <c r="D14" s="149">
        <v>483</v>
      </c>
      <c r="E14" s="149">
        <f t="shared" si="0"/>
        <v>9</v>
      </c>
      <c r="F14" s="223">
        <f t="shared" si="1"/>
        <v>-48</v>
      </c>
      <c r="G14" s="362"/>
      <c r="H14" s="19"/>
      <c r="I14" s="19"/>
      <c r="J14" s="19"/>
      <c r="K14" s="19"/>
      <c r="L14" s="19"/>
      <c r="M14" s="19"/>
    </row>
    <row r="15" spans="1:13" ht="24" customHeight="1">
      <c r="A15" s="231" t="s">
        <v>9</v>
      </c>
      <c r="B15" s="149">
        <v>200</v>
      </c>
      <c r="C15" s="149">
        <v>202</v>
      </c>
      <c r="D15" s="149">
        <v>227</v>
      </c>
      <c r="E15" s="149">
        <f t="shared" si="0"/>
        <v>25</v>
      </c>
      <c r="F15" s="223">
        <f t="shared" si="1"/>
        <v>27</v>
      </c>
      <c r="G15" s="362"/>
      <c r="H15" s="19"/>
      <c r="I15" s="19"/>
      <c r="J15" s="19"/>
      <c r="K15" s="19"/>
      <c r="L15" s="19"/>
      <c r="M15" s="19"/>
    </row>
    <row r="16" spans="1:13" ht="24" customHeight="1">
      <c r="A16" s="231" t="s">
        <v>10</v>
      </c>
      <c r="B16" s="149">
        <v>1097</v>
      </c>
      <c r="C16" s="149">
        <v>1080</v>
      </c>
      <c r="D16" s="149">
        <v>1086</v>
      </c>
      <c r="E16" s="149">
        <f t="shared" si="0"/>
        <v>6</v>
      </c>
      <c r="F16" s="223">
        <f t="shared" si="1"/>
        <v>-11</v>
      </c>
      <c r="G16" s="362"/>
      <c r="H16" s="19"/>
      <c r="I16" s="19"/>
      <c r="J16" s="19"/>
      <c r="K16" s="19"/>
      <c r="L16" s="19"/>
      <c r="M16" s="19"/>
    </row>
    <row r="17" spans="1:13" ht="24" customHeight="1">
      <c r="A17" s="231" t="s">
        <v>11</v>
      </c>
      <c r="B17" s="149">
        <v>256</v>
      </c>
      <c r="C17" s="149">
        <v>257</v>
      </c>
      <c r="D17" s="149">
        <v>250</v>
      </c>
      <c r="E17" s="149">
        <f t="shared" si="0"/>
        <v>-7</v>
      </c>
      <c r="F17" s="223">
        <f t="shared" si="1"/>
        <v>-6</v>
      </c>
      <c r="G17" s="362"/>
      <c r="H17" s="19"/>
      <c r="I17" s="19"/>
      <c r="J17" s="19"/>
      <c r="K17" s="19"/>
      <c r="L17" s="19"/>
      <c r="M17" s="19"/>
    </row>
    <row r="18" spans="1:13" ht="24" customHeight="1">
      <c r="A18" s="231" t="s">
        <v>162</v>
      </c>
      <c r="B18" s="149">
        <v>4272</v>
      </c>
      <c r="C18" s="149">
        <v>4061</v>
      </c>
      <c r="D18" s="149">
        <v>4065</v>
      </c>
      <c r="E18" s="149">
        <f t="shared" si="0"/>
        <v>4</v>
      </c>
      <c r="F18" s="223">
        <f t="shared" si="1"/>
        <v>-207</v>
      </c>
      <c r="G18" s="362"/>
      <c r="H18" s="19"/>
      <c r="I18" s="19"/>
      <c r="J18" s="19"/>
      <c r="K18" s="19"/>
      <c r="L18" s="19"/>
      <c r="M18" s="19"/>
    </row>
    <row r="19" spans="1:13" ht="6.75" customHeight="1">
      <c r="A19" s="232"/>
      <c r="B19" s="234"/>
      <c r="C19" s="234"/>
      <c r="D19" s="234"/>
      <c r="E19" s="234"/>
      <c r="F19" s="223"/>
      <c r="G19" s="362"/>
      <c r="H19" s="19"/>
      <c r="I19" s="19"/>
      <c r="J19" s="19"/>
      <c r="K19" s="19"/>
      <c r="L19" s="19"/>
      <c r="M19" s="19"/>
    </row>
    <row r="20" spans="1:13" ht="29.25" customHeight="1">
      <c r="A20" s="228" t="s">
        <v>12</v>
      </c>
      <c r="B20" s="229">
        <v>52593</v>
      </c>
      <c r="C20" s="229">
        <v>51954</v>
      </c>
      <c r="D20" s="229">
        <f>SUM(D5:D8,D11:D18)</f>
        <v>51753</v>
      </c>
      <c r="E20" s="229">
        <f>D20-C20</f>
        <v>-201</v>
      </c>
      <c r="F20" s="229">
        <f>D20-B20</f>
        <v>-840</v>
      </c>
      <c r="G20" s="362"/>
      <c r="H20" s="19"/>
      <c r="I20" s="151"/>
      <c r="J20" s="19"/>
      <c r="K20" s="19"/>
      <c r="L20" s="19"/>
      <c r="M20" s="19"/>
    </row>
    <row r="21" spans="1:13" ht="11.25" customHeight="1">
      <c r="A21" s="75"/>
      <c r="B21" s="76"/>
      <c r="C21" s="76"/>
      <c r="D21" s="76"/>
      <c r="E21" s="76"/>
      <c r="F21" s="76"/>
      <c r="G21" s="362"/>
      <c r="H21" s="19"/>
      <c r="I21" s="19"/>
      <c r="J21" s="19"/>
      <c r="K21" s="19"/>
      <c r="L21" s="19"/>
      <c r="M21" s="19"/>
    </row>
    <row r="22" spans="1:7" s="4" customFormat="1" ht="13.5">
      <c r="A22" s="69"/>
      <c r="B22" s="73"/>
      <c r="C22" s="74"/>
      <c r="D22" s="74"/>
      <c r="E22" s="74"/>
      <c r="F22" s="73"/>
      <c r="G22" s="362"/>
    </row>
    <row r="23" spans="1:23" ht="12.75">
      <c r="A23" s="30"/>
      <c r="B23" s="30"/>
      <c r="C23" s="30"/>
      <c r="D23" s="30"/>
      <c r="E23" s="30"/>
      <c r="F23" s="30"/>
      <c r="G23" s="36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6" ht="12.75">
      <c r="B26" s="15"/>
    </row>
    <row r="32" ht="12.75">
      <c r="B32" s="15"/>
    </row>
  </sheetData>
  <sheetProtection/>
  <mergeCells count="2">
    <mergeCell ref="A3:A4"/>
    <mergeCell ref="G1:G23"/>
  </mergeCells>
  <printOptions verticalCentered="1"/>
  <pageMargins left="0.65" right="0.25" top="0.78740157480315" bottom="0.590551181102362" header="0.551181102362205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A23" sqref="A23"/>
    </sheetView>
  </sheetViews>
  <sheetFormatPr defaultColWidth="9.140625" defaultRowHeight="12.75"/>
  <cols>
    <col min="1" max="1" width="56.28125" style="2" customWidth="1"/>
    <col min="2" max="7" width="12.7109375" style="2" customWidth="1"/>
    <col min="8" max="8" width="7.7109375" style="14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8" ht="15.75">
      <c r="A1" s="1" t="s">
        <v>208</v>
      </c>
      <c r="H1" s="355">
        <v>8</v>
      </c>
    </row>
    <row r="2" ht="10.5" customHeight="1">
      <c r="H2" s="362"/>
    </row>
    <row r="3" spans="1:8" ht="24.75" customHeight="1">
      <c r="A3" s="367" t="s">
        <v>1</v>
      </c>
      <c r="B3" s="366" t="s">
        <v>20</v>
      </c>
      <c r="C3" s="366"/>
      <c r="D3" s="366"/>
      <c r="E3" s="366"/>
      <c r="F3" s="366"/>
      <c r="G3" s="366"/>
      <c r="H3" s="362"/>
    </row>
    <row r="4" spans="1:9" ht="24.75" customHeight="1">
      <c r="A4" s="367"/>
      <c r="B4" s="363" t="s">
        <v>201</v>
      </c>
      <c r="C4" s="364"/>
      <c r="D4" s="364"/>
      <c r="E4" s="365" t="s">
        <v>200</v>
      </c>
      <c r="F4" s="366"/>
      <c r="G4" s="366"/>
      <c r="H4" s="362"/>
      <c r="I4" s="5"/>
    </row>
    <row r="5" spans="1:9" ht="24.75" customHeight="1">
      <c r="A5" s="367"/>
      <c r="B5" s="236" t="s">
        <v>22</v>
      </c>
      <c r="C5" s="236" t="s">
        <v>23</v>
      </c>
      <c r="D5" s="210" t="s">
        <v>159</v>
      </c>
      <c r="E5" s="236" t="s">
        <v>22</v>
      </c>
      <c r="F5" s="236" t="s">
        <v>23</v>
      </c>
      <c r="G5" s="210" t="s">
        <v>159</v>
      </c>
      <c r="H5" s="362"/>
      <c r="I5" s="5"/>
    </row>
    <row r="6" spans="1:9" ht="23.25" customHeight="1">
      <c r="A6" s="238" t="s">
        <v>2</v>
      </c>
      <c r="B6" s="241">
        <v>542</v>
      </c>
      <c r="C6" s="241">
        <v>1224</v>
      </c>
      <c r="D6" s="241">
        <v>1766</v>
      </c>
      <c r="E6" s="241">
        <v>557</v>
      </c>
      <c r="F6" s="241">
        <v>1270</v>
      </c>
      <c r="G6" s="82">
        <f>E6+F6</f>
        <v>1827</v>
      </c>
      <c r="H6" s="362"/>
      <c r="I6" s="5"/>
    </row>
    <row r="7" spans="1:9" ht="23.25" customHeight="1">
      <c r="A7" s="239" t="s">
        <v>3</v>
      </c>
      <c r="B7" s="127">
        <v>0</v>
      </c>
      <c r="C7" s="127">
        <v>0</v>
      </c>
      <c r="D7" s="127">
        <v>0</v>
      </c>
      <c r="E7" s="242">
        <v>0</v>
      </c>
      <c r="F7" s="127">
        <v>0</v>
      </c>
      <c r="G7" s="235">
        <v>0</v>
      </c>
      <c r="H7" s="362"/>
      <c r="I7" s="5"/>
    </row>
    <row r="8" spans="1:9" ht="23.25" customHeight="1">
      <c r="A8" s="239" t="s">
        <v>4</v>
      </c>
      <c r="B8" s="78">
        <v>2166</v>
      </c>
      <c r="C8" s="78">
        <v>28</v>
      </c>
      <c r="D8" s="78">
        <v>2194</v>
      </c>
      <c r="E8" s="78">
        <v>2093</v>
      </c>
      <c r="F8" s="78">
        <v>15</v>
      </c>
      <c r="G8" s="82">
        <f aca="true" t="shared" si="0" ref="G8:G19">E8+F8</f>
        <v>2108</v>
      </c>
      <c r="H8" s="362"/>
      <c r="I8" s="5"/>
    </row>
    <row r="9" spans="1:9" ht="23.25" customHeight="1">
      <c r="A9" s="239" t="s">
        <v>31</v>
      </c>
      <c r="B9" s="78">
        <v>10976</v>
      </c>
      <c r="C9" s="78">
        <v>7245</v>
      </c>
      <c r="D9" s="78">
        <v>18221</v>
      </c>
      <c r="E9" s="78">
        <v>11478</v>
      </c>
      <c r="F9" s="78">
        <v>6758</v>
      </c>
      <c r="G9" s="82">
        <f t="shared" si="0"/>
        <v>18236</v>
      </c>
      <c r="H9" s="362"/>
      <c r="I9" s="5"/>
    </row>
    <row r="10" spans="1:9" ht="23.25" customHeight="1">
      <c r="A10" s="220" t="s">
        <v>160</v>
      </c>
      <c r="B10" s="79">
        <v>999</v>
      </c>
      <c r="C10" s="79">
        <v>63</v>
      </c>
      <c r="D10" s="79">
        <v>1062</v>
      </c>
      <c r="E10" s="79">
        <v>959</v>
      </c>
      <c r="F10" s="79">
        <v>53</v>
      </c>
      <c r="G10" s="83">
        <f t="shared" si="0"/>
        <v>1012</v>
      </c>
      <c r="H10" s="362"/>
      <c r="I10" s="5"/>
    </row>
    <row r="11" spans="1:9" ht="23.25" customHeight="1">
      <c r="A11" s="220" t="s">
        <v>161</v>
      </c>
      <c r="B11" s="79">
        <v>9977</v>
      </c>
      <c r="C11" s="80">
        <v>7182</v>
      </c>
      <c r="D11" s="79">
        <v>17159</v>
      </c>
      <c r="E11" s="79">
        <v>10519</v>
      </c>
      <c r="F11" s="80">
        <v>6705</v>
      </c>
      <c r="G11" s="83">
        <f t="shared" si="0"/>
        <v>17224</v>
      </c>
      <c r="H11" s="362"/>
      <c r="I11" s="5"/>
    </row>
    <row r="12" spans="1:9" ht="23.25" customHeight="1">
      <c r="A12" s="239" t="s">
        <v>5</v>
      </c>
      <c r="B12" s="78">
        <v>22</v>
      </c>
      <c r="C12" s="127">
        <v>0</v>
      </c>
      <c r="D12" s="78">
        <v>22</v>
      </c>
      <c r="E12" s="78">
        <v>25</v>
      </c>
      <c r="F12" s="127">
        <v>0</v>
      </c>
      <c r="G12" s="82">
        <f t="shared" si="0"/>
        <v>25</v>
      </c>
      <c r="H12" s="362"/>
      <c r="I12" s="5"/>
    </row>
    <row r="13" spans="1:9" ht="23.25" customHeight="1">
      <c r="A13" s="239" t="s">
        <v>6</v>
      </c>
      <c r="B13" s="78">
        <v>2</v>
      </c>
      <c r="C13" s="127">
        <v>0</v>
      </c>
      <c r="D13" s="78">
        <v>2</v>
      </c>
      <c r="E13" s="78">
        <v>2</v>
      </c>
      <c r="F13" s="78">
        <v>2</v>
      </c>
      <c r="G13" s="82">
        <f t="shared" si="0"/>
        <v>4</v>
      </c>
      <c r="H13" s="362"/>
      <c r="I13" s="5"/>
    </row>
    <row r="14" spans="1:9" ht="23.25" customHeight="1">
      <c r="A14" s="239" t="s">
        <v>7</v>
      </c>
      <c r="B14" s="78">
        <v>49</v>
      </c>
      <c r="C14" s="127">
        <v>0</v>
      </c>
      <c r="D14" s="78">
        <v>49</v>
      </c>
      <c r="E14" s="78">
        <v>65</v>
      </c>
      <c r="F14" s="127">
        <v>0</v>
      </c>
      <c r="G14" s="82">
        <f t="shared" si="0"/>
        <v>65</v>
      </c>
      <c r="H14" s="362"/>
      <c r="I14" s="5"/>
    </row>
    <row r="15" spans="1:9" ht="23.25" customHeight="1">
      <c r="A15" s="239" t="s">
        <v>8</v>
      </c>
      <c r="B15" s="78">
        <v>43</v>
      </c>
      <c r="C15" s="127">
        <v>0</v>
      </c>
      <c r="D15" s="78">
        <v>43</v>
      </c>
      <c r="E15" s="78">
        <v>52</v>
      </c>
      <c r="F15" s="78">
        <v>1</v>
      </c>
      <c r="G15" s="82">
        <f t="shared" si="0"/>
        <v>53</v>
      </c>
      <c r="H15" s="362"/>
      <c r="I15" s="5"/>
    </row>
    <row r="16" spans="1:9" ht="23.25" customHeight="1">
      <c r="A16" s="239" t="s">
        <v>9</v>
      </c>
      <c r="B16" s="78">
        <v>15</v>
      </c>
      <c r="C16" s="78">
        <v>1</v>
      </c>
      <c r="D16" s="78">
        <v>16</v>
      </c>
      <c r="E16" s="78">
        <v>13</v>
      </c>
      <c r="F16" s="78">
        <v>1</v>
      </c>
      <c r="G16" s="82">
        <f t="shared" si="0"/>
        <v>14</v>
      </c>
      <c r="H16" s="362"/>
      <c r="I16" s="5"/>
    </row>
    <row r="17" spans="1:9" ht="23.25" customHeight="1">
      <c r="A17" s="239" t="s">
        <v>27</v>
      </c>
      <c r="B17" s="78">
        <v>56</v>
      </c>
      <c r="C17" s="78">
        <v>5</v>
      </c>
      <c r="D17" s="78">
        <v>61</v>
      </c>
      <c r="E17" s="78">
        <v>58</v>
      </c>
      <c r="F17" s="78">
        <v>7</v>
      </c>
      <c r="G17" s="82">
        <f t="shared" si="0"/>
        <v>65</v>
      </c>
      <c r="H17" s="362"/>
      <c r="I17" s="5"/>
    </row>
    <row r="18" spans="1:9" ht="23.25" customHeight="1">
      <c r="A18" s="239" t="s">
        <v>28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235">
        <v>0</v>
      </c>
      <c r="H18" s="362"/>
      <c r="I18" s="5"/>
    </row>
    <row r="19" spans="1:9" ht="23.25" customHeight="1">
      <c r="A19" s="239" t="s">
        <v>29</v>
      </c>
      <c r="B19" s="78">
        <v>298</v>
      </c>
      <c r="C19" s="78">
        <v>41</v>
      </c>
      <c r="D19" s="78">
        <v>339</v>
      </c>
      <c r="E19" s="78">
        <v>365</v>
      </c>
      <c r="F19" s="78">
        <v>50</v>
      </c>
      <c r="G19" s="82">
        <f t="shared" si="0"/>
        <v>415</v>
      </c>
      <c r="H19" s="362"/>
      <c r="I19" s="6"/>
    </row>
    <row r="20" spans="1:9" ht="4.5" customHeight="1">
      <c r="A20" s="240"/>
      <c r="B20" s="81"/>
      <c r="C20" s="81"/>
      <c r="D20" s="81"/>
      <c r="E20" s="81"/>
      <c r="F20" s="81"/>
      <c r="G20" s="82"/>
      <c r="H20" s="362"/>
      <c r="I20" s="5"/>
    </row>
    <row r="21" spans="1:9" ht="43.5" customHeight="1">
      <c r="A21" s="228" t="s">
        <v>12</v>
      </c>
      <c r="B21" s="237">
        <v>14169</v>
      </c>
      <c r="C21" s="237">
        <v>8544</v>
      </c>
      <c r="D21" s="237">
        <v>22713</v>
      </c>
      <c r="E21" s="237">
        <f>SUM(E6:E9,E12:E19)</f>
        <v>14708</v>
      </c>
      <c r="F21" s="237">
        <f>SUM(F6:F9,F12:F19)</f>
        <v>8104</v>
      </c>
      <c r="G21" s="237">
        <f>SUM(G6:G9,G12:G19)</f>
        <v>22812</v>
      </c>
      <c r="H21" s="362"/>
      <c r="I21" s="6"/>
    </row>
    <row r="22" spans="1:9" ht="11.25" customHeight="1">
      <c r="A22" s="5"/>
      <c r="B22" s="18"/>
      <c r="C22" s="5"/>
      <c r="D22" s="5"/>
      <c r="E22" s="5"/>
      <c r="F22" s="5"/>
      <c r="G22" s="5"/>
      <c r="H22" s="362"/>
      <c r="I22" s="5"/>
    </row>
    <row r="23" spans="1:8" ht="13.5">
      <c r="A23" s="77"/>
      <c r="B23" s="7"/>
      <c r="H23" s="362"/>
    </row>
    <row r="24" ht="12.75">
      <c r="B24" s="7"/>
    </row>
  </sheetData>
  <sheetProtection/>
  <mergeCells count="5">
    <mergeCell ref="B4:D4"/>
    <mergeCell ref="E4:G4"/>
    <mergeCell ref="B3:G3"/>
    <mergeCell ref="A3:A5"/>
    <mergeCell ref="H1:H23"/>
  </mergeCells>
  <printOptions horizontalCentered="1" verticalCentered="1"/>
  <pageMargins left="0.65" right="0.25" top="0.78740157480315" bottom="0.511811023622047" header="0.511811023622047" footer="0.3149606299212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0">
      <selection activeCell="A23" sqref="A23"/>
    </sheetView>
  </sheetViews>
  <sheetFormatPr defaultColWidth="8.8515625" defaultRowHeight="12.75"/>
  <cols>
    <col min="1" max="1" width="25.8515625" style="32" customWidth="1"/>
    <col min="2" max="11" width="10.57421875" style="140" customWidth="1"/>
    <col min="12" max="12" width="7.7109375" style="14" customWidth="1"/>
    <col min="13" max="13" width="8.8515625" style="32" customWidth="1"/>
    <col min="14" max="14" width="10.140625" style="32" bestFit="1" customWidth="1"/>
    <col min="15" max="16384" width="8.8515625" style="32" customWidth="1"/>
  </cols>
  <sheetData>
    <row r="1" spans="1:12" ht="22.5" customHeight="1">
      <c r="A1" s="63" t="s">
        <v>214</v>
      </c>
      <c r="B1" s="139"/>
      <c r="C1" s="139"/>
      <c r="K1" s="139"/>
      <c r="L1" s="355">
        <v>9</v>
      </c>
    </row>
    <row r="2" spans="1:12" s="34" customFormat="1" ht="18.75" customHeight="1">
      <c r="A2" s="33"/>
      <c r="B2" s="139"/>
      <c r="C2" s="139"/>
      <c r="D2" s="140"/>
      <c r="E2" s="140"/>
      <c r="F2" s="140"/>
      <c r="G2" s="140"/>
      <c r="H2" s="140"/>
      <c r="I2" s="140"/>
      <c r="J2" s="140"/>
      <c r="K2" s="146" t="s">
        <v>175</v>
      </c>
      <c r="L2" s="362"/>
    </row>
    <row r="3" spans="1:12" ht="9" customHeight="1">
      <c r="A3" s="31"/>
      <c r="B3" s="139"/>
      <c r="C3" s="139"/>
      <c r="K3" s="139"/>
      <c r="L3" s="362"/>
    </row>
    <row r="4" spans="1:12" s="34" customFormat="1" ht="30" customHeight="1">
      <c r="A4" s="368" t="s">
        <v>166</v>
      </c>
      <c r="B4" s="368">
        <v>2015</v>
      </c>
      <c r="C4" s="368" t="s">
        <v>184</v>
      </c>
      <c r="D4" s="368" t="s">
        <v>184</v>
      </c>
      <c r="E4" s="368"/>
      <c r="F4" s="368"/>
      <c r="G4" s="368"/>
      <c r="H4" s="368"/>
      <c r="I4" s="368" t="s">
        <v>196</v>
      </c>
      <c r="J4" s="368"/>
      <c r="K4" s="368"/>
      <c r="L4" s="362"/>
    </row>
    <row r="5" spans="1:12" s="34" customFormat="1" ht="30" customHeight="1">
      <c r="A5" s="368"/>
      <c r="B5" s="368"/>
      <c r="C5" s="368"/>
      <c r="D5" s="84" t="s">
        <v>141</v>
      </c>
      <c r="E5" s="84" t="s">
        <v>142</v>
      </c>
      <c r="F5" s="84" t="s">
        <v>210</v>
      </c>
      <c r="G5" s="84" t="s">
        <v>143</v>
      </c>
      <c r="H5" s="84" t="s">
        <v>144</v>
      </c>
      <c r="I5" s="84" t="s">
        <v>141</v>
      </c>
      <c r="J5" s="84" t="s">
        <v>142</v>
      </c>
      <c r="K5" s="84" t="s">
        <v>210</v>
      </c>
      <c r="L5" s="362"/>
    </row>
    <row r="6" spans="1:14" s="34" customFormat="1" ht="43.5" customHeight="1">
      <c r="A6" s="245" t="s">
        <v>32</v>
      </c>
      <c r="B6" s="152">
        <v>48487</v>
      </c>
      <c r="C6" s="152">
        <f>D6+E6+G6+H6</f>
        <v>44597</v>
      </c>
      <c r="D6" s="152">
        <v>10528</v>
      </c>
      <c r="E6" s="152">
        <v>11693</v>
      </c>
      <c r="F6" s="152">
        <f>D6+E6</f>
        <v>22221</v>
      </c>
      <c r="G6" s="152">
        <v>11178</v>
      </c>
      <c r="H6" s="152">
        <v>11198</v>
      </c>
      <c r="I6" s="152">
        <v>9397</v>
      </c>
      <c r="J6" s="152">
        <v>11149</v>
      </c>
      <c r="K6" s="154">
        <f>I6+J6</f>
        <v>20546</v>
      </c>
      <c r="L6" s="362"/>
      <c r="M6" s="121"/>
      <c r="N6" s="121"/>
    </row>
    <row r="7" spans="1:12" s="34" customFormat="1" ht="22.5" customHeight="1">
      <c r="A7" s="86"/>
      <c r="B7" s="153"/>
      <c r="C7" s="153"/>
      <c r="D7" s="153"/>
      <c r="E7" s="153"/>
      <c r="F7" s="153"/>
      <c r="G7" s="153"/>
      <c r="H7" s="153"/>
      <c r="I7" s="153"/>
      <c r="J7" s="153"/>
      <c r="K7" s="154"/>
      <c r="L7" s="362"/>
    </row>
    <row r="8" spans="1:14" s="34" customFormat="1" ht="50.25" customHeight="1">
      <c r="A8" s="85" t="s">
        <v>164</v>
      </c>
      <c r="B8" s="153">
        <v>27312</v>
      </c>
      <c r="C8" s="153">
        <f>D8+E8+G8+H8</f>
        <v>25681</v>
      </c>
      <c r="D8" s="153">
        <v>6423</v>
      </c>
      <c r="E8" s="153">
        <v>6846</v>
      </c>
      <c r="F8" s="153">
        <f>D8+E8</f>
        <v>13269</v>
      </c>
      <c r="G8" s="153">
        <v>6285</v>
      </c>
      <c r="H8" s="153">
        <v>6127</v>
      </c>
      <c r="I8" s="153">
        <v>5778</v>
      </c>
      <c r="J8" s="153">
        <v>6933</v>
      </c>
      <c r="K8" s="154">
        <f>I8+J8</f>
        <v>12711</v>
      </c>
      <c r="L8" s="362"/>
      <c r="M8" s="121"/>
      <c r="N8" s="121"/>
    </row>
    <row r="9" spans="1:17" s="34" customFormat="1" ht="50.25" customHeight="1">
      <c r="A9" s="87" t="s">
        <v>33</v>
      </c>
      <c r="B9" s="155">
        <v>25835</v>
      </c>
      <c r="C9" s="155">
        <f>D9+E9+G9+H9</f>
        <v>24298</v>
      </c>
      <c r="D9" s="155">
        <v>5979</v>
      </c>
      <c r="E9" s="155">
        <v>6565</v>
      </c>
      <c r="F9" s="155">
        <f>D9+E9</f>
        <v>12544</v>
      </c>
      <c r="G9" s="155">
        <v>5938</v>
      </c>
      <c r="H9" s="155">
        <v>5816</v>
      </c>
      <c r="I9" s="155">
        <v>5415</v>
      </c>
      <c r="J9" s="156">
        <v>6631</v>
      </c>
      <c r="K9" s="243">
        <f>I9+J9</f>
        <v>12046</v>
      </c>
      <c r="L9" s="362"/>
      <c r="N9" s="121"/>
      <c r="P9" s="350"/>
      <c r="Q9" s="351"/>
    </row>
    <row r="10" spans="1:17" s="34" customFormat="1" ht="50.25" customHeight="1">
      <c r="A10" s="88" t="s">
        <v>34</v>
      </c>
      <c r="B10" s="155">
        <v>1477</v>
      </c>
      <c r="C10" s="155">
        <f>D10+E10+G10+H10</f>
        <v>1383</v>
      </c>
      <c r="D10" s="155">
        <v>444</v>
      </c>
      <c r="E10" s="155">
        <v>281</v>
      </c>
      <c r="F10" s="155">
        <f>D10+E10</f>
        <v>725</v>
      </c>
      <c r="G10" s="155">
        <v>347</v>
      </c>
      <c r="H10" s="156">
        <v>311</v>
      </c>
      <c r="I10" s="156">
        <v>363</v>
      </c>
      <c r="J10" s="156">
        <v>302</v>
      </c>
      <c r="K10" s="243">
        <f>I10+J10</f>
        <v>665</v>
      </c>
      <c r="L10" s="362"/>
      <c r="N10" s="121"/>
      <c r="P10" s="350"/>
      <c r="Q10" s="351"/>
    </row>
    <row r="11" spans="1:12" s="34" customFormat="1" ht="23.25" customHeight="1">
      <c r="A11" s="89"/>
      <c r="B11" s="157"/>
      <c r="C11" s="157"/>
      <c r="D11" s="157"/>
      <c r="E11" s="157"/>
      <c r="F11" s="157"/>
      <c r="G11" s="157"/>
      <c r="H11" s="157"/>
      <c r="I11" s="157"/>
      <c r="J11" s="157"/>
      <c r="K11" s="158"/>
      <c r="L11" s="362"/>
    </row>
    <row r="12" spans="1:14" s="34" customFormat="1" ht="56.25" customHeight="1">
      <c r="A12" s="90" t="s">
        <v>145</v>
      </c>
      <c r="B12" s="144">
        <v>21175</v>
      </c>
      <c r="C12" s="144">
        <f aca="true" t="shared" si="0" ref="C12:J12">C6-C8</f>
        <v>18916</v>
      </c>
      <c r="D12" s="144">
        <f t="shared" si="0"/>
        <v>4105</v>
      </c>
      <c r="E12" s="144">
        <f t="shared" si="0"/>
        <v>4847</v>
      </c>
      <c r="F12" s="144">
        <f>D12+E12</f>
        <v>8952</v>
      </c>
      <c r="G12" s="144">
        <f t="shared" si="0"/>
        <v>4893</v>
      </c>
      <c r="H12" s="144">
        <f t="shared" si="0"/>
        <v>5071</v>
      </c>
      <c r="I12" s="144">
        <f t="shared" si="0"/>
        <v>3619</v>
      </c>
      <c r="J12" s="144">
        <f t="shared" si="0"/>
        <v>4216</v>
      </c>
      <c r="K12" s="144">
        <f>I12+J12</f>
        <v>7835</v>
      </c>
      <c r="L12" s="362"/>
      <c r="N12" s="121"/>
    </row>
    <row r="13" spans="1:12" s="34" customFormat="1" ht="56.25" customHeight="1">
      <c r="A13" s="244" t="s">
        <v>35</v>
      </c>
      <c r="B13" s="145">
        <f>(B12/B6)*100</f>
        <v>43.67149957720626</v>
      </c>
      <c r="C13" s="145">
        <f aca="true" t="shared" si="1" ref="C13:K13">(C12/C6)*100</f>
        <v>42.41540910823598</v>
      </c>
      <c r="D13" s="145">
        <f t="shared" si="1"/>
        <v>38.99126139817629</v>
      </c>
      <c r="E13" s="145">
        <f t="shared" si="1"/>
        <v>41.45215085948858</v>
      </c>
      <c r="F13" s="145">
        <f t="shared" si="1"/>
        <v>40.2862157418658</v>
      </c>
      <c r="G13" s="145">
        <f t="shared" si="1"/>
        <v>43.77348362855609</v>
      </c>
      <c r="H13" s="145">
        <f t="shared" si="1"/>
        <v>45.284872298624755</v>
      </c>
      <c r="I13" s="145">
        <f t="shared" si="1"/>
        <v>38.512291156752156</v>
      </c>
      <c r="J13" s="145">
        <f t="shared" si="1"/>
        <v>37.81505067719078</v>
      </c>
      <c r="K13" s="145">
        <f t="shared" si="1"/>
        <v>38.13394334663682</v>
      </c>
      <c r="L13" s="362"/>
    </row>
    <row r="14" spans="1:12" ht="21.75" customHeight="1">
      <c r="A14" s="119" t="s">
        <v>183</v>
      </c>
      <c r="C14" s="141"/>
      <c r="D14" s="142"/>
      <c r="E14" s="142"/>
      <c r="F14" s="142"/>
      <c r="G14" s="142"/>
      <c r="H14" s="142"/>
      <c r="I14" s="142"/>
      <c r="J14" s="142"/>
      <c r="L14" s="362"/>
    </row>
    <row r="19" ht="20.25">
      <c r="C19" s="143"/>
    </row>
  </sheetData>
  <sheetProtection/>
  <mergeCells count="6">
    <mergeCell ref="B4:B5"/>
    <mergeCell ref="C4:C5"/>
    <mergeCell ref="D4:H4"/>
    <mergeCell ref="A4:A5"/>
    <mergeCell ref="L1:L14"/>
    <mergeCell ref="I4:K4"/>
  </mergeCells>
  <printOptions/>
  <pageMargins left="0.65" right="0.25" top="0.826771653543307" bottom="0.236220472440945" header="0.511811023622047" footer="0.31496062992126"/>
  <pageSetup horizontalDpi="600" verticalDpi="600" orientation="landscape" paperSize="9" r:id="rId1"/>
  <ignoredErrors>
    <ignoredError sqref="F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="110" zoomScaleNormal="110" zoomScalePageLayoutView="0" workbookViewId="0" topLeftCell="A4">
      <selection activeCell="A23" sqref="A23"/>
    </sheetView>
  </sheetViews>
  <sheetFormatPr defaultColWidth="9.140625" defaultRowHeight="12.75"/>
  <cols>
    <col min="1" max="1" width="2.57421875" style="39" customWidth="1"/>
    <col min="2" max="2" width="43.00390625" style="39" customWidth="1"/>
    <col min="3" max="12" width="8.7109375" style="305" customWidth="1"/>
    <col min="13" max="13" width="7.7109375" style="147" customWidth="1"/>
    <col min="14" max="16384" width="9.140625" style="39" customWidth="1"/>
  </cols>
  <sheetData>
    <row r="1" spans="1:13" ht="18.75">
      <c r="A1" s="64" t="s">
        <v>209</v>
      </c>
      <c r="B1" s="38"/>
      <c r="M1" s="355">
        <v>10</v>
      </c>
    </row>
    <row r="2" spans="1:13" ht="12.75" customHeight="1">
      <c r="A2" s="91"/>
      <c r="B2" s="91"/>
      <c r="E2" s="306"/>
      <c r="F2" s="306"/>
      <c r="G2" s="306"/>
      <c r="H2" s="306"/>
      <c r="I2" s="306"/>
      <c r="J2" s="306"/>
      <c r="K2" s="306"/>
      <c r="L2" s="307" t="s">
        <v>176</v>
      </c>
      <c r="M2" s="362"/>
    </row>
    <row r="3" spans="1:13" ht="6.75" customHeight="1">
      <c r="A3" s="37"/>
      <c r="B3" s="38"/>
      <c r="C3" s="308"/>
      <c r="D3" s="308"/>
      <c r="E3" s="308"/>
      <c r="F3" s="308"/>
      <c r="G3" s="308"/>
      <c r="H3" s="308"/>
      <c r="I3" s="308"/>
      <c r="J3" s="308"/>
      <c r="K3" s="308"/>
      <c r="M3" s="362"/>
    </row>
    <row r="4" spans="1:13" ht="18.75" customHeight="1">
      <c r="A4" s="371" t="s">
        <v>165</v>
      </c>
      <c r="B4" s="371"/>
      <c r="C4" s="373">
        <v>2015</v>
      </c>
      <c r="D4" s="373" t="s">
        <v>215</v>
      </c>
      <c r="E4" s="373" t="s">
        <v>215</v>
      </c>
      <c r="F4" s="373"/>
      <c r="G4" s="373"/>
      <c r="H4" s="373"/>
      <c r="I4" s="373"/>
      <c r="J4" s="373" t="s">
        <v>216</v>
      </c>
      <c r="K4" s="373"/>
      <c r="L4" s="373"/>
      <c r="M4" s="362"/>
    </row>
    <row r="5" spans="1:13" ht="18.75" customHeight="1">
      <c r="A5" s="372"/>
      <c r="B5" s="372"/>
      <c r="C5" s="374"/>
      <c r="D5" s="374"/>
      <c r="E5" s="310" t="s">
        <v>141</v>
      </c>
      <c r="F5" s="311" t="s">
        <v>142</v>
      </c>
      <c r="G5" s="312" t="s">
        <v>210</v>
      </c>
      <c r="H5" s="309" t="s">
        <v>143</v>
      </c>
      <c r="I5" s="312" t="s">
        <v>144</v>
      </c>
      <c r="J5" s="312" t="s">
        <v>141</v>
      </c>
      <c r="K5" s="312" t="s">
        <v>142</v>
      </c>
      <c r="L5" s="312" t="s">
        <v>210</v>
      </c>
      <c r="M5" s="362"/>
    </row>
    <row r="6" spans="1:13" s="40" customFormat="1" ht="16.5" customHeight="1">
      <c r="A6" s="93"/>
      <c r="B6" s="92" t="s">
        <v>36</v>
      </c>
      <c r="C6" s="313">
        <v>48487</v>
      </c>
      <c r="D6" s="313">
        <f>E6+F6+H6+I6</f>
        <v>44597</v>
      </c>
      <c r="E6" s="314">
        <v>10528</v>
      </c>
      <c r="F6" s="314">
        <v>11693</v>
      </c>
      <c r="G6" s="314">
        <f>E6+F6</f>
        <v>22221</v>
      </c>
      <c r="H6" s="314">
        <v>11178</v>
      </c>
      <c r="I6" s="314">
        <v>11198</v>
      </c>
      <c r="J6" s="314">
        <v>9397</v>
      </c>
      <c r="K6" s="314">
        <v>11149</v>
      </c>
      <c r="L6" s="315">
        <f>J6+K6</f>
        <v>20546</v>
      </c>
      <c r="M6" s="362"/>
    </row>
    <row r="7" spans="1:13" s="41" customFormat="1" ht="16.5" customHeight="1">
      <c r="A7" s="94" t="s">
        <v>37</v>
      </c>
      <c r="B7" s="95"/>
      <c r="C7" s="316">
        <v>10993</v>
      </c>
      <c r="D7" s="317">
        <f>E7+F7+H7+I7</f>
        <v>11624</v>
      </c>
      <c r="E7" s="318">
        <v>2588</v>
      </c>
      <c r="F7" s="318">
        <v>3040</v>
      </c>
      <c r="G7" s="318">
        <f aca="true" t="shared" si="0" ref="G7:G33">E7+F7</f>
        <v>5628</v>
      </c>
      <c r="H7" s="318">
        <v>2811</v>
      </c>
      <c r="I7" s="318">
        <v>3185</v>
      </c>
      <c r="J7" s="318">
        <v>2584</v>
      </c>
      <c r="K7" s="318">
        <v>3355</v>
      </c>
      <c r="L7" s="319">
        <f>J7+K7</f>
        <v>5939</v>
      </c>
      <c r="M7" s="362"/>
    </row>
    <row r="8" spans="1:13" s="41" customFormat="1" ht="16.5" customHeight="1">
      <c r="A8" s="96" t="s">
        <v>38</v>
      </c>
      <c r="B8" s="95"/>
      <c r="C8" s="316"/>
      <c r="D8" s="316"/>
      <c r="E8" s="320"/>
      <c r="F8" s="320"/>
      <c r="G8" s="320"/>
      <c r="H8" s="320"/>
      <c r="I8" s="320"/>
      <c r="J8" s="320"/>
      <c r="K8" s="320"/>
      <c r="L8" s="321"/>
      <c r="M8" s="362"/>
    </row>
    <row r="9" spans="1:13" s="41" customFormat="1" ht="16.5" customHeight="1">
      <c r="A9" s="96"/>
      <c r="B9" s="117" t="s">
        <v>39</v>
      </c>
      <c r="C9" s="322">
        <v>656</v>
      </c>
      <c r="D9" s="322">
        <v>676</v>
      </c>
      <c r="E9" s="323">
        <v>177</v>
      </c>
      <c r="F9" s="323">
        <v>180</v>
      </c>
      <c r="G9" s="323">
        <f t="shared" si="0"/>
        <v>357</v>
      </c>
      <c r="H9" s="323">
        <v>162</v>
      </c>
      <c r="I9" s="323">
        <v>157</v>
      </c>
      <c r="J9" s="323">
        <v>166</v>
      </c>
      <c r="K9" s="323">
        <v>172</v>
      </c>
      <c r="L9" s="324">
        <f aca="true" t="shared" si="1" ref="L9:L15">J9+K9</f>
        <v>338</v>
      </c>
      <c r="M9" s="362"/>
    </row>
    <row r="10" spans="1:13" ht="16.5" customHeight="1">
      <c r="A10" s="97" t="s">
        <v>13</v>
      </c>
      <c r="B10" s="117" t="s">
        <v>40</v>
      </c>
      <c r="C10" s="322">
        <v>9549</v>
      </c>
      <c r="D10" s="322">
        <v>10211</v>
      </c>
      <c r="E10" s="323">
        <v>2270</v>
      </c>
      <c r="F10" s="323">
        <v>2656</v>
      </c>
      <c r="G10" s="323">
        <f t="shared" si="0"/>
        <v>4926</v>
      </c>
      <c r="H10" s="323">
        <v>2458</v>
      </c>
      <c r="I10" s="323">
        <v>2827</v>
      </c>
      <c r="J10" s="323">
        <v>2242</v>
      </c>
      <c r="K10" s="323">
        <v>2965</v>
      </c>
      <c r="L10" s="324">
        <f t="shared" si="1"/>
        <v>5207</v>
      </c>
      <c r="M10" s="362"/>
    </row>
    <row r="11" spans="1:13" ht="16.5" customHeight="1">
      <c r="A11" s="97"/>
      <c r="B11" s="117" t="s">
        <v>41</v>
      </c>
      <c r="C11" s="322">
        <v>197</v>
      </c>
      <c r="D11" s="322">
        <v>192</v>
      </c>
      <c r="E11" s="323">
        <v>45</v>
      </c>
      <c r="F11" s="323">
        <v>38</v>
      </c>
      <c r="G11" s="323">
        <f t="shared" si="0"/>
        <v>83</v>
      </c>
      <c r="H11" s="323">
        <v>39</v>
      </c>
      <c r="I11" s="323">
        <v>70</v>
      </c>
      <c r="J11" s="323">
        <v>55</v>
      </c>
      <c r="K11" s="323">
        <v>59</v>
      </c>
      <c r="L11" s="324">
        <f t="shared" si="1"/>
        <v>114</v>
      </c>
      <c r="M11" s="362"/>
    </row>
    <row r="12" spans="1:13" s="41" customFormat="1" ht="16.5" customHeight="1">
      <c r="A12" s="98" t="s">
        <v>42</v>
      </c>
      <c r="B12" s="95"/>
      <c r="C12" s="316">
        <v>176</v>
      </c>
      <c r="D12" s="316">
        <v>302</v>
      </c>
      <c r="E12" s="318">
        <v>58</v>
      </c>
      <c r="F12" s="318">
        <v>118</v>
      </c>
      <c r="G12" s="318">
        <f t="shared" si="0"/>
        <v>176</v>
      </c>
      <c r="H12" s="318">
        <v>94</v>
      </c>
      <c r="I12" s="318">
        <v>32</v>
      </c>
      <c r="J12" s="318">
        <v>35</v>
      </c>
      <c r="K12" s="318">
        <v>44</v>
      </c>
      <c r="L12" s="319">
        <f t="shared" si="1"/>
        <v>79</v>
      </c>
      <c r="M12" s="362"/>
    </row>
    <row r="13" spans="1:13" s="42" customFormat="1" ht="16.5" customHeight="1">
      <c r="A13" s="94" t="s">
        <v>43</v>
      </c>
      <c r="B13" s="95"/>
      <c r="C13" s="316">
        <v>373</v>
      </c>
      <c r="D13" s="316">
        <v>341</v>
      </c>
      <c r="E13" s="318">
        <v>63</v>
      </c>
      <c r="F13" s="318">
        <v>100</v>
      </c>
      <c r="G13" s="318">
        <f t="shared" si="0"/>
        <v>163</v>
      </c>
      <c r="H13" s="318">
        <v>77</v>
      </c>
      <c r="I13" s="318">
        <v>101</v>
      </c>
      <c r="J13" s="318">
        <v>67</v>
      </c>
      <c r="K13" s="318">
        <v>87</v>
      </c>
      <c r="L13" s="319">
        <f t="shared" si="1"/>
        <v>154</v>
      </c>
      <c r="M13" s="362"/>
    </row>
    <row r="14" spans="1:13" s="42" customFormat="1" ht="16.5" customHeight="1">
      <c r="A14" s="94"/>
      <c r="B14" s="99" t="s">
        <v>44</v>
      </c>
      <c r="C14" s="322">
        <v>184</v>
      </c>
      <c r="D14" s="322">
        <v>172</v>
      </c>
      <c r="E14" s="323">
        <v>25</v>
      </c>
      <c r="F14" s="323">
        <v>60</v>
      </c>
      <c r="G14" s="323">
        <f t="shared" si="0"/>
        <v>85</v>
      </c>
      <c r="H14" s="323">
        <v>28</v>
      </c>
      <c r="I14" s="323">
        <v>59</v>
      </c>
      <c r="J14" s="323">
        <v>23</v>
      </c>
      <c r="K14" s="323">
        <v>39</v>
      </c>
      <c r="L14" s="324">
        <f t="shared" si="1"/>
        <v>62</v>
      </c>
      <c r="M14" s="362"/>
    </row>
    <row r="15" spans="1:13" s="41" customFormat="1" ht="16.5" customHeight="1">
      <c r="A15" s="369" t="s">
        <v>45</v>
      </c>
      <c r="B15" s="370"/>
      <c r="C15" s="316">
        <v>7675</v>
      </c>
      <c r="D15" s="316">
        <v>5741</v>
      </c>
      <c r="E15" s="318">
        <v>1460</v>
      </c>
      <c r="F15" s="318">
        <v>1699</v>
      </c>
      <c r="G15" s="318">
        <f t="shared" si="0"/>
        <v>3159</v>
      </c>
      <c r="H15" s="318">
        <v>1289</v>
      </c>
      <c r="I15" s="318">
        <v>1293</v>
      </c>
      <c r="J15" s="318">
        <v>1380</v>
      </c>
      <c r="K15" s="318">
        <v>1407</v>
      </c>
      <c r="L15" s="319">
        <f t="shared" si="1"/>
        <v>2787</v>
      </c>
      <c r="M15" s="362"/>
    </row>
    <row r="16" spans="1:13" s="41" customFormat="1" ht="16.5" customHeight="1">
      <c r="A16" s="96" t="s">
        <v>38</v>
      </c>
      <c r="B16" s="95"/>
      <c r="C16" s="316"/>
      <c r="D16" s="316"/>
      <c r="E16" s="320"/>
      <c r="F16" s="320"/>
      <c r="G16" s="320"/>
      <c r="H16" s="320"/>
      <c r="I16" s="320"/>
      <c r="J16" s="320"/>
      <c r="K16" s="320"/>
      <c r="L16" s="321"/>
      <c r="M16" s="362"/>
    </row>
    <row r="17" spans="1:13" s="41" customFormat="1" ht="16.5" customHeight="1">
      <c r="A17" s="96"/>
      <c r="B17" s="117" t="s">
        <v>46</v>
      </c>
      <c r="C17" s="322">
        <v>52</v>
      </c>
      <c r="D17" s="322">
        <v>58</v>
      </c>
      <c r="E17" s="323">
        <v>18</v>
      </c>
      <c r="F17" s="323">
        <v>14</v>
      </c>
      <c r="G17" s="323">
        <f t="shared" si="0"/>
        <v>32</v>
      </c>
      <c r="H17" s="323">
        <v>14</v>
      </c>
      <c r="I17" s="323">
        <v>12</v>
      </c>
      <c r="J17" s="323">
        <v>12</v>
      </c>
      <c r="K17" s="323">
        <v>13</v>
      </c>
      <c r="L17" s="324">
        <f aca="true" t="shared" si="2" ref="L17:L23">J17+K17</f>
        <v>25</v>
      </c>
      <c r="M17" s="362"/>
    </row>
    <row r="18" spans="1:13" s="41" customFormat="1" ht="16.5" customHeight="1">
      <c r="A18" s="100" t="s">
        <v>13</v>
      </c>
      <c r="B18" s="117" t="s">
        <v>47</v>
      </c>
      <c r="C18" s="322">
        <v>3060</v>
      </c>
      <c r="D18" s="322">
        <v>2908</v>
      </c>
      <c r="E18" s="323">
        <v>735</v>
      </c>
      <c r="F18" s="323">
        <v>834</v>
      </c>
      <c r="G18" s="323">
        <f t="shared" si="0"/>
        <v>1569</v>
      </c>
      <c r="H18" s="323">
        <v>630</v>
      </c>
      <c r="I18" s="323">
        <v>709</v>
      </c>
      <c r="J18" s="323">
        <v>831</v>
      </c>
      <c r="K18" s="323">
        <v>797</v>
      </c>
      <c r="L18" s="324">
        <f t="shared" si="2"/>
        <v>1628</v>
      </c>
      <c r="M18" s="362"/>
    </row>
    <row r="19" spans="1:13" s="41" customFormat="1" ht="16.5" customHeight="1">
      <c r="A19" s="100"/>
      <c r="B19" s="118" t="s">
        <v>48</v>
      </c>
      <c r="C19" s="322">
        <v>96</v>
      </c>
      <c r="D19" s="322">
        <v>1</v>
      </c>
      <c r="E19" s="325">
        <v>0</v>
      </c>
      <c r="F19" s="325">
        <v>0</v>
      </c>
      <c r="G19" s="325">
        <f t="shared" si="0"/>
        <v>0</v>
      </c>
      <c r="H19" s="325">
        <v>0</v>
      </c>
      <c r="I19" s="323">
        <v>1</v>
      </c>
      <c r="J19" s="326">
        <v>0</v>
      </c>
      <c r="K19" s="326">
        <v>0</v>
      </c>
      <c r="L19" s="327">
        <f t="shared" si="2"/>
        <v>0</v>
      </c>
      <c r="M19" s="362"/>
    </row>
    <row r="20" spans="1:13" s="41" customFormat="1" ht="16.5" customHeight="1">
      <c r="A20" s="96"/>
      <c r="B20" s="117" t="s">
        <v>49</v>
      </c>
      <c r="C20" s="322">
        <v>4108</v>
      </c>
      <c r="D20" s="322">
        <v>2541</v>
      </c>
      <c r="E20" s="323">
        <v>651</v>
      </c>
      <c r="F20" s="323">
        <v>795</v>
      </c>
      <c r="G20" s="323">
        <f t="shared" si="0"/>
        <v>1446</v>
      </c>
      <c r="H20" s="323">
        <v>581</v>
      </c>
      <c r="I20" s="323">
        <v>514</v>
      </c>
      <c r="J20" s="323">
        <v>483</v>
      </c>
      <c r="K20" s="323">
        <v>541</v>
      </c>
      <c r="L20" s="324">
        <f t="shared" si="2"/>
        <v>1024</v>
      </c>
      <c r="M20" s="362"/>
    </row>
    <row r="21" spans="1:13" s="41" customFormat="1" ht="16.5" customHeight="1">
      <c r="A21" s="96"/>
      <c r="B21" s="118" t="s">
        <v>50</v>
      </c>
      <c r="C21" s="322">
        <v>194</v>
      </c>
      <c r="D21" s="322">
        <v>25</v>
      </c>
      <c r="E21" s="323">
        <v>13</v>
      </c>
      <c r="F21" s="323">
        <v>4</v>
      </c>
      <c r="G21" s="323">
        <f t="shared" si="0"/>
        <v>17</v>
      </c>
      <c r="H21" s="323">
        <v>5</v>
      </c>
      <c r="I21" s="323">
        <v>3</v>
      </c>
      <c r="J21" s="326">
        <v>0</v>
      </c>
      <c r="K21" s="326">
        <v>0</v>
      </c>
      <c r="L21" s="327">
        <f t="shared" si="2"/>
        <v>0</v>
      </c>
      <c r="M21" s="362"/>
    </row>
    <row r="22" spans="1:13" s="41" customFormat="1" ht="16.5" customHeight="1">
      <c r="A22" s="94" t="s">
        <v>51</v>
      </c>
      <c r="B22" s="95"/>
      <c r="C22" s="316">
        <v>507</v>
      </c>
      <c r="D22" s="316">
        <v>280</v>
      </c>
      <c r="E22" s="318">
        <v>56</v>
      </c>
      <c r="F22" s="318">
        <v>59</v>
      </c>
      <c r="G22" s="318">
        <f t="shared" si="0"/>
        <v>115</v>
      </c>
      <c r="H22" s="318">
        <v>106</v>
      </c>
      <c r="I22" s="318">
        <v>59</v>
      </c>
      <c r="J22" s="318">
        <v>52</v>
      </c>
      <c r="K22" s="318">
        <v>71</v>
      </c>
      <c r="L22" s="319">
        <f t="shared" si="2"/>
        <v>123</v>
      </c>
      <c r="M22" s="362"/>
    </row>
    <row r="23" spans="1:13" s="41" customFormat="1" ht="16.5" customHeight="1">
      <c r="A23" s="94" t="s">
        <v>52</v>
      </c>
      <c r="B23" s="101"/>
      <c r="C23" s="316">
        <v>28420</v>
      </c>
      <c r="D23" s="316">
        <v>25857</v>
      </c>
      <c r="E23" s="318">
        <v>6210</v>
      </c>
      <c r="F23" s="318">
        <v>6586</v>
      </c>
      <c r="G23" s="318">
        <f t="shared" si="0"/>
        <v>12796</v>
      </c>
      <c r="H23" s="318">
        <v>6736</v>
      </c>
      <c r="I23" s="318">
        <v>6325</v>
      </c>
      <c r="J23" s="318">
        <v>5091</v>
      </c>
      <c r="K23" s="318">
        <v>5971</v>
      </c>
      <c r="L23" s="319">
        <f t="shared" si="2"/>
        <v>11062</v>
      </c>
      <c r="M23" s="362"/>
    </row>
    <row r="24" spans="1:13" s="41" customFormat="1" ht="16.5" customHeight="1">
      <c r="A24" s="96" t="s">
        <v>38</v>
      </c>
      <c r="B24" s="101"/>
      <c r="C24" s="316"/>
      <c r="D24" s="316"/>
      <c r="E24" s="320"/>
      <c r="F24" s="320"/>
      <c r="G24" s="320"/>
      <c r="H24" s="320"/>
      <c r="I24" s="320"/>
      <c r="J24" s="320"/>
      <c r="K24" s="320"/>
      <c r="L24" s="321"/>
      <c r="M24" s="362"/>
    </row>
    <row r="25" spans="1:13" s="41" customFormat="1" ht="16.5" customHeight="1">
      <c r="A25" s="96"/>
      <c r="B25" s="118" t="s">
        <v>53</v>
      </c>
      <c r="C25" s="322">
        <v>375</v>
      </c>
      <c r="D25" s="322">
        <v>313</v>
      </c>
      <c r="E25" s="323">
        <v>73</v>
      </c>
      <c r="F25" s="323">
        <v>79</v>
      </c>
      <c r="G25" s="323">
        <f t="shared" si="0"/>
        <v>152</v>
      </c>
      <c r="H25" s="323">
        <v>81</v>
      </c>
      <c r="I25" s="323">
        <v>80</v>
      </c>
      <c r="J25" s="323">
        <v>54</v>
      </c>
      <c r="K25" s="323">
        <v>60</v>
      </c>
      <c r="L25" s="324">
        <f aca="true" t="shared" si="3" ref="L25:L33">J25+K25</f>
        <v>114</v>
      </c>
      <c r="M25" s="362"/>
    </row>
    <row r="26" spans="1:13" s="41" customFormat="1" ht="16.5" customHeight="1">
      <c r="A26" s="100" t="s">
        <v>13</v>
      </c>
      <c r="B26" s="117" t="s">
        <v>54</v>
      </c>
      <c r="C26" s="322">
        <v>23706</v>
      </c>
      <c r="D26" s="322">
        <v>21552</v>
      </c>
      <c r="E26" s="323">
        <v>5055</v>
      </c>
      <c r="F26" s="323">
        <v>5339</v>
      </c>
      <c r="G26" s="323">
        <f t="shared" si="0"/>
        <v>10394</v>
      </c>
      <c r="H26" s="323">
        <v>5762</v>
      </c>
      <c r="I26" s="323">
        <v>5396</v>
      </c>
      <c r="J26" s="323">
        <v>4230</v>
      </c>
      <c r="K26" s="323">
        <v>5023</v>
      </c>
      <c r="L26" s="324">
        <f t="shared" si="3"/>
        <v>9253</v>
      </c>
      <c r="M26" s="362"/>
    </row>
    <row r="27" spans="1:13" ht="16.5" customHeight="1">
      <c r="A27" s="96"/>
      <c r="B27" s="117" t="s">
        <v>55</v>
      </c>
      <c r="C27" s="322">
        <v>256</v>
      </c>
      <c r="D27" s="322">
        <v>226</v>
      </c>
      <c r="E27" s="328">
        <v>81</v>
      </c>
      <c r="F27" s="329">
        <v>50</v>
      </c>
      <c r="G27" s="323">
        <f t="shared" si="0"/>
        <v>131</v>
      </c>
      <c r="H27" s="323">
        <v>38</v>
      </c>
      <c r="I27" s="323">
        <v>57</v>
      </c>
      <c r="J27" s="323">
        <v>68</v>
      </c>
      <c r="K27" s="323">
        <v>69</v>
      </c>
      <c r="L27" s="324">
        <f t="shared" si="3"/>
        <v>137</v>
      </c>
      <c r="M27" s="362"/>
    </row>
    <row r="28" spans="1:13" ht="16.5" customHeight="1">
      <c r="A28" s="97"/>
      <c r="B28" s="117" t="s">
        <v>56</v>
      </c>
      <c r="C28" s="322">
        <v>674</v>
      </c>
      <c r="D28" s="322">
        <v>673</v>
      </c>
      <c r="E28" s="323">
        <v>166</v>
      </c>
      <c r="F28" s="323">
        <v>184</v>
      </c>
      <c r="G28" s="323">
        <f t="shared" si="0"/>
        <v>350</v>
      </c>
      <c r="H28" s="323">
        <v>178</v>
      </c>
      <c r="I28" s="323">
        <v>145</v>
      </c>
      <c r="J28" s="323">
        <v>166</v>
      </c>
      <c r="K28" s="323">
        <v>195</v>
      </c>
      <c r="L28" s="324">
        <f t="shared" si="3"/>
        <v>361</v>
      </c>
      <c r="M28" s="362"/>
    </row>
    <row r="29" spans="1:15" s="41" customFormat="1" ht="16.5" customHeight="1">
      <c r="A29" s="96"/>
      <c r="B29" s="118" t="s">
        <v>57</v>
      </c>
      <c r="C29" s="322">
        <v>106</v>
      </c>
      <c r="D29" s="322">
        <v>131</v>
      </c>
      <c r="E29" s="323">
        <v>37</v>
      </c>
      <c r="F29" s="323">
        <v>25</v>
      </c>
      <c r="G29" s="323">
        <f t="shared" si="0"/>
        <v>62</v>
      </c>
      <c r="H29" s="323">
        <v>33</v>
      </c>
      <c r="I29" s="323">
        <v>36</v>
      </c>
      <c r="J29" s="323">
        <v>28</v>
      </c>
      <c r="K29" s="323">
        <v>35</v>
      </c>
      <c r="L29" s="324">
        <f t="shared" si="3"/>
        <v>63</v>
      </c>
      <c r="M29" s="362"/>
      <c r="O29" s="333"/>
    </row>
    <row r="30" spans="1:13" s="41" customFormat="1" ht="16.5" customHeight="1">
      <c r="A30" s="96"/>
      <c r="B30" s="118" t="s">
        <v>58</v>
      </c>
      <c r="C30" s="322">
        <v>639</v>
      </c>
      <c r="D30" s="322">
        <v>550</v>
      </c>
      <c r="E30" s="323">
        <v>142</v>
      </c>
      <c r="F30" s="323">
        <v>148</v>
      </c>
      <c r="G30" s="323">
        <f t="shared" si="0"/>
        <v>290</v>
      </c>
      <c r="H30" s="323">
        <v>128</v>
      </c>
      <c r="I30" s="323">
        <v>132</v>
      </c>
      <c r="J30" s="323">
        <v>146</v>
      </c>
      <c r="K30" s="323">
        <v>134</v>
      </c>
      <c r="L30" s="324">
        <f t="shared" si="3"/>
        <v>280</v>
      </c>
      <c r="M30" s="362"/>
    </row>
    <row r="31" spans="1:13" s="41" customFormat="1" ht="16.5" customHeight="1">
      <c r="A31" s="96"/>
      <c r="B31" s="117" t="s">
        <v>59</v>
      </c>
      <c r="C31" s="322">
        <v>215</v>
      </c>
      <c r="D31" s="322">
        <v>185</v>
      </c>
      <c r="E31" s="323">
        <v>47</v>
      </c>
      <c r="F31" s="323">
        <v>48</v>
      </c>
      <c r="G31" s="323">
        <f t="shared" si="0"/>
        <v>95</v>
      </c>
      <c r="H31" s="323">
        <v>47</v>
      </c>
      <c r="I31" s="323">
        <v>43</v>
      </c>
      <c r="J31" s="323">
        <v>47</v>
      </c>
      <c r="K31" s="323">
        <v>39</v>
      </c>
      <c r="L31" s="324">
        <f t="shared" si="3"/>
        <v>86</v>
      </c>
      <c r="M31" s="362"/>
    </row>
    <row r="32" spans="1:13" s="41" customFormat="1" ht="16.5" customHeight="1">
      <c r="A32" s="96"/>
      <c r="B32" s="117" t="s">
        <v>60</v>
      </c>
      <c r="C32" s="322">
        <v>1476</v>
      </c>
      <c r="D32" s="322">
        <v>1203</v>
      </c>
      <c r="E32" s="323">
        <v>377</v>
      </c>
      <c r="F32" s="323">
        <v>439</v>
      </c>
      <c r="G32" s="323">
        <f t="shared" si="0"/>
        <v>816</v>
      </c>
      <c r="H32" s="323">
        <v>226</v>
      </c>
      <c r="I32" s="323">
        <v>161</v>
      </c>
      <c r="J32" s="323">
        <v>142</v>
      </c>
      <c r="K32" s="323">
        <v>154</v>
      </c>
      <c r="L32" s="324">
        <f t="shared" si="3"/>
        <v>296</v>
      </c>
      <c r="M32" s="362"/>
    </row>
    <row r="33" spans="1:14" s="43" customFormat="1" ht="16.5" customHeight="1">
      <c r="A33" s="102"/>
      <c r="B33" s="246" t="s">
        <v>61</v>
      </c>
      <c r="C33" s="330">
        <f>C6-C7-C12-C13-C15-C22-C23</f>
        <v>343</v>
      </c>
      <c r="D33" s="330">
        <v>452</v>
      </c>
      <c r="E33" s="330">
        <v>93</v>
      </c>
      <c r="F33" s="330">
        <v>91</v>
      </c>
      <c r="G33" s="330">
        <f t="shared" si="0"/>
        <v>184</v>
      </c>
      <c r="H33" s="330">
        <v>65</v>
      </c>
      <c r="I33" s="330">
        <v>203</v>
      </c>
      <c r="J33" s="331">
        <v>188</v>
      </c>
      <c r="K33" s="330">
        <v>214</v>
      </c>
      <c r="L33" s="332">
        <f t="shared" si="3"/>
        <v>402</v>
      </c>
      <c r="M33" s="362"/>
      <c r="N33" s="44"/>
    </row>
    <row r="34" spans="1:13" s="45" customFormat="1" ht="15.75" customHeight="1">
      <c r="A34" s="119" t="s">
        <v>185</v>
      </c>
      <c r="B34" s="103"/>
      <c r="C34" s="34"/>
      <c r="D34" s="34"/>
      <c r="E34" s="46"/>
      <c r="F34" s="46"/>
      <c r="G34" s="46"/>
      <c r="H34" s="46"/>
      <c r="I34" s="46"/>
      <c r="J34" s="46"/>
      <c r="K34" s="46"/>
      <c r="L34" s="46"/>
      <c r="M34" s="362"/>
    </row>
    <row r="35" spans="1:13" s="45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47"/>
    </row>
    <row r="36" spans="3:13" s="45" customFormat="1" ht="15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147"/>
    </row>
  </sheetData>
  <sheetProtection/>
  <mergeCells count="7">
    <mergeCell ref="A15:B15"/>
    <mergeCell ref="A4:B5"/>
    <mergeCell ref="C4:C5"/>
    <mergeCell ref="D4:D5"/>
    <mergeCell ref="E4:I4"/>
    <mergeCell ref="M1:M34"/>
    <mergeCell ref="J4:L4"/>
  </mergeCells>
  <printOptions/>
  <pageMargins left="0.65" right="0.25" top="0.62992125984252" bottom="0.15748031496063" header="0.511811023622047" footer="0.196850393700787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8.57421875" style="32" customWidth="1"/>
    <col min="2" max="11" width="8.28125" style="32" customWidth="1"/>
    <col min="12" max="12" width="7.7109375" style="147" customWidth="1"/>
    <col min="13" max="15" width="13.00390625" style="32" bestFit="1" customWidth="1"/>
    <col min="16" max="16384" width="9.140625" style="32" customWidth="1"/>
  </cols>
  <sheetData>
    <row r="1" spans="1:12" s="50" customFormat="1" ht="17.25" customHeight="1">
      <c r="A1" s="65" t="s">
        <v>213</v>
      </c>
      <c r="B1" s="32"/>
      <c r="C1" s="32"/>
      <c r="D1" s="48"/>
      <c r="E1" s="49"/>
      <c r="F1" s="49"/>
      <c r="G1" s="49"/>
      <c r="L1" s="355">
        <v>11</v>
      </c>
    </row>
    <row r="2" spans="1:12" s="50" customFormat="1" ht="12.75" customHeight="1">
      <c r="A2" s="34"/>
      <c r="B2" s="34"/>
      <c r="C2" s="34"/>
      <c r="D2" s="377"/>
      <c r="E2" s="377"/>
      <c r="F2" s="116"/>
      <c r="G2" s="116"/>
      <c r="K2" s="104" t="s">
        <v>177</v>
      </c>
      <c r="L2" s="362"/>
    </row>
    <row r="3" spans="1:12" s="50" customFormat="1" ht="6.75" customHeight="1">
      <c r="A3" s="47"/>
      <c r="B3" s="51"/>
      <c r="C3" s="51"/>
      <c r="D3" s="51"/>
      <c r="E3" s="51"/>
      <c r="F3" s="51"/>
      <c r="G3" s="51"/>
      <c r="H3" s="51"/>
      <c r="I3" s="51"/>
      <c r="J3" s="51"/>
      <c r="L3" s="362"/>
    </row>
    <row r="4" spans="1:12" s="50" customFormat="1" ht="17.25" customHeight="1">
      <c r="A4" s="375" t="s">
        <v>165</v>
      </c>
      <c r="B4" s="375">
        <v>2015</v>
      </c>
      <c r="C4" s="375" t="s">
        <v>184</v>
      </c>
      <c r="D4" s="375" t="s">
        <v>184</v>
      </c>
      <c r="E4" s="375"/>
      <c r="F4" s="375"/>
      <c r="G4" s="375"/>
      <c r="H4" s="375"/>
      <c r="I4" s="375" t="s">
        <v>196</v>
      </c>
      <c r="J4" s="375"/>
      <c r="K4" s="375"/>
      <c r="L4" s="362"/>
    </row>
    <row r="5" spans="1:12" s="52" customFormat="1" ht="15.75" customHeight="1">
      <c r="A5" s="376"/>
      <c r="B5" s="376"/>
      <c r="C5" s="376"/>
      <c r="D5" s="252" t="s">
        <v>141</v>
      </c>
      <c r="E5" s="252" t="s">
        <v>142</v>
      </c>
      <c r="F5" s="252" t="s">
        <v>210</v>
      </c>
      <c r="G5" s="252" t="s">
        <v>178</v>
      </c>
      <c r="H5" s="253" t="s">
        <v>144</v>
      </c>
      <c r="I5" s="252" t="s">
        <v>141</v>
      </c>
      <c r="J5" s="252" t="s">
        <v>142</v>
      </c>
      <c r="K5" s="252" t="s">
        <v>210</v>
      </c>
      <c r="L5" s="362"/>
    </row>
    <row r="6" spans="1:12" s="36" customFormat="1" ht="15.75" customHeight="1">
      <c r="A6" s="254" t="s">
        <v>62</v>
      </c>
      <c r="B6" s="263">
        <v>27312</v>
      </c>
      <c r="C6" s="263">
        <v>25681</v>
      </c>
      <c r="D6" s="267">
        <v>6423</v>
      </c>
      <c r="E6" s="267">
        <v>6846</v>
      </c>
      <c r="F6" s="267">
        <f>D6+E6</f>
        <v>13269</v>
      </c>
      <c r="G6" s="267">
        <v>6285</v>
      </c>
      <c r="H6" s="267">
        <v>6127</v>
      </c>
      <c r="I6" s="263">
        <v>5778</v>
      </c>
      <c r="J6" s="267">
        <v>6933</v>
      </c>
      <c r="K6" s="247">
        <f>I6+J6</f>
        <v>12711</v>
      </c>
      <c r="L6" s="362"/>
    </row>
    <row r="7" spans="1:13" ht="15.75" customHeight="1">
      <c r="A7" s="255" t="s">
        <v>63</v>
      </c>
      <c r="B7" s="264">
        <v>5858</v>
      </c>
      <c r="C7" s="264">
        <v>7237</v>
      </c>
      <c r="D7" s="268">
        <v>1471</v>
      </c>
      <c r="E7" s="268">
        <v>2217</v>
      </c>
      <c r="F7" s="268">
        <f>D7+E7</f>
        <v>3688</v>
      </c>
      <c r="G7" s="268">
        <v>1770</v>
      </c>
      <c r="H7" s="268">
        <v>1779</v>
      </c>
      <c r="I7" s="264">
        <v>1679</v>
      </c>
      <c r="J7" s="268">
        <v>2194</v>
      </c>
      <c r="K7" s="248">
        <f aca="true" t="shared" si="0" ref="K7:K35">I7+J7</f>
        <v>3873</v>
      </c>
      <c r="L7" s="362"/>
      <c r="M7" s="51"/>
    </row>
    <row r="8" spans="1:12" s="50" customFormat="1" ht="15.75" customHeight="1">
      <c r="A8" s="256" t="s">
        <v>67</v>
      </c>
      <c r="B8" s="264"/>
      <c r="C8" s="264"/>
      <c r="D8" s="269"/>
      <c r="E8" s="269"/>
      <c r="F8" s="269"/>
      <c r="G8" s="269"/>
      <c r="H8" s="269"/>
      <c r="I8" s="264"/>
      <c r="J8" s="269"/>
      <c r="K8" s="248"/>
      <c r="L8" s="362"/>
    </row>
    <row r="9" spans="1:12" ht="15.75" customHeight="1">
      <c r="A9" s="257" t="s">
        <v>64</v>
      </c>
      <c r="B9" s="265">
        <v>407</v>
      </c>
      <c r="C9" s="265">
        <v>315</v>
      </c>
      <c r="D9" s="265">
        <v>64</v>
      </c>
      <c r="E9" s="265">
        <v>88</v>
      </c>
      <c r="F9" s="265">
        <f aca="true" t="shared" si="1" ref="F9:F35">D9+E9</f>
        <v>152</v>
      </c>
      <c r="G9" s="265">
        <v>53</v>
      </c>
      <c r="H9" s="265">
        <v>110</v>
      </c>
      <c r="I9" s="265">
        <v>75</v>
      </c>
      <c r="J9" s="265">
        <v>73</v>
      </c>
      <c r="K9" s="249">
        <f t="shared" si="0"/>
        <v>148</v>
      </c>
      <c r="L9" s="362"/>
    </row>
    <row r="10" spans="1:12" ht="15.75" customHeight="1">
      <c r="A10" s="257" t="s">
        <v>65</v>
      </c>
      <c r="B10" s="265">
        <v>5302</v>
      </c>
      <c r="C10" s="265">
        <v>6719</v>
      </c>
      <c r="D10" s="265">
        <v>1369</v>
      </c>
      <c r="E10" s="265">
        <v>2081</v>
      </c>
      <c r="F10" s="265">
        <f t="shared" si="1"/>
        <v>3450</v>
      </c>
      <c r="G10" s="265">
        <v>1664</v>
      </c>
      <c r="H10" s="265">
        <v>1605</v>
      </c>
      <c r="I10" s="265">
        <v>1572</v>
      </c>
      <c r="J10" s="265">
        <v>2044</v>
      </c>
      <c r="K10" s="249">
        <f t="shared" si="0"/>
        <v>3616</v>
      </c>
      <c r="L10" s="362"/>
    </row>
    <row r="11" spans="1:12" s="50" customFormat="1" ht="15.75" customHeight="1">
      <c r="A11" s="255" t="s">
        <v>66</v>
      </c>
      <c r="B11" s="264">
        <v>2571</v>
      </c>
      <c r="C11" s="264">
        <v>2117</v>
      </c>
      <c r="D11" s="268">
        <v>628</v>
      </c>
      <c r="E11" s="268">
        <v>413</v>
      </c>
      <c r="F11" s="268">
        <f t="shared" si="1"/>
        <v>1041</v>
      </c>
      <c r="G11" s="268">
        <v>493</v>
      </c>
      <c r="H11" s="268">
        <v>583</v>
      </c>
      <c r="I11" s="264">
        <v>474</v>
      </c>
      <c r="J11" s="268">
        <v>548</v>
      </c>
      <c r="K11" s="248">
        <f t="shared" si="0"/>
        <v>1022</v>
      </c>
      <c r="L11" s="362"/>
    </row>
    <row r="12" spans="1:12" s="50" customFormat="1" ht="15.75" customHeight="1">
      <c r="A12" s="256" t="s">
        <v>67</v>
      </c>
      <c r="B12" s="264"/>
      <c r="C12" s="264"/>
      <c r="D12" s="269"/>
      <c r="E12" s="269"/>
      <c r="F12" s="269"/>
      <c r="G12" s="269"/>
      <c r="H12" s="269"/>
      <c r="I12" s="264"/>
      <c r="J12" s="269"/>
      <c r="K12" s="248"/>
      <c r="L12" s="362"/>
    </row>
    <row r="13" spans="1:12" s="50" customFormat="1" ht="15.75" customHeight="1">
      <c r="A13" s="256" t="s">
        <v>68</v>
      </c>
      <c r="B13" s="265">
        <v>1778</v>
      </c>
      <c r="C13" s="265">
        <v>1216</v>
      </c>
      <c r="D13" s="269">
        <v>309</v>
      </c>
      <c r="E13" s="269">
        <v>216</v>
      </c>
      <c r="F13" s="269">
        <f t="shared" si="1"/>
        <v>525</v>
      </c>
      <c r="G13" s="269">
        <v>275</v>
      </c>
      <c r="H13" s="269">
        <v>416</v>
      </c>
      <c r="I13" s="265">
        <v>300</v>
      </c>
      <c r="J13" s="269">
        <v>378</v>
      </c>
      <c r="K13" s="249">
        <f t="shared" si="0"/>
        <v>678</v>
      </c>
      <c r="L13" s="362"/>
    </row>
    <row r="14" spans="1:12" s="50" customFormat="1" ht="15.75" customHeight="1">
      <c r="A14" s="256" t="s">
        <v>69</v>
      </c>
      <c r="B14" s="265">
        <v>154</v>
      </c>
      <c r="C14" s="265">
        <v>141</v>
      </c>
      <c r="D14" s="269">
        <v>45</v>
      </c>
      <c r="E14" s="269">
        <v>24</v>
      </c>
      <c r="F14" s="269">
        <f t="shared" si="1"/>
        <v>69</v>
      </c>
      <c r="G14" s="269">
        <v>56</v>
      </c>
      <c r="H14" s="269">
        <v>16</v>
      </c>
      <c r="I14" s="265">
        <v>36</v>
      </c>
      <c r="J14" s="269">
        <v>41</v>
      </c>
      <c r="K14" s="249">
        <f t="shared" si="0"/>
        <v>77</v>
      </c>
      <c r="L14" s="362"/>
    </row>
    <row r="15" spans="1:14" ht="15.75" customHeight="1">
      <c r="A15" s="256" t="s">
        <v>70</v>
      </c>
      <c r="B15" s="265">
        <v>331</v>
      </c>
      <c r="C15" s="265">
        <v>391</v>
      </c>
      <c r="D15" s="269">
        <v>206</v>
      </c>
      <c r="E15" s="269">
        <v>100</v>
      </c>
      <c r="F15" s="269">
        <f t="shared" si="1"/>
        <v>306</v>
      </c>
      <c r="G15" s="269">
        <v>45</v>
      </c>
      <c r="H15" s="269">
        <v>40</v>
      </c>
      <c r="I15" s="265">
        <v>56</v>
      </c>
      <c r="J15" s="269">
        <v>47</v>
      </c>
      <c r="K15" s="249">
        <f t="shared" si="0"/>
        <v>103</v>
      </c>
      <c r="L15" s="362"/>
      <c r="N15" s="51"/>
    </row>
    <row r="16" spans="1:12" ht="15.75" customHeight="1">
      <c r="A16" s="258" t="s">
        <v>71</v>
      </c>
      <c r="B16" s="264">
        <v>7</v>
      </c>
      <c r="C16" s="264">
        <v>5</v>
      </c>
      <c r="D16" s="270">
        <v>1</v>
      </c>
      <c r="E16" s="271">
        <v>1</v>
      </c>
      <c r="F16" s="271">
        <f t="shared" si="1"/>
        <v>2</v>
      </c>
      <c r="G16" s="271">
        <v>3</v>
      </c>
      <c r="H16" s="272" t="s">
        <v>189</v>
      </c>
      <c r="I16" s="334">
        <v>0</v>
      </c>
      <c r="J16" s="271">
        <v>1</v>
      </c>
      <c r="K16" s="250">
        <f>I16+J16</f>
        <v>1</v>
      </c>
      <c r="L16" s="362"/>
    </row>
    <row r="17" spans="1:12" ht="15.75" customHeight="1">
      <c r="A17" s="255" t="s">
        <v>72</v>
      </c>
      <c r="B17" s="264">
        <v>1431</v>
      </c>
      <c r="C17" s="264">
        <v>1443</v>
      </c>
      <c r="D17" s="270">
        <v>374</v>
      </c>
      <c r="E17" s="270">
        <v>386</v>
      </c>
      <c r="F17" s="270">
        <f t="shared" si="1"/>
        <v>760</v>
      </c>
      <c r="G17" s="270">
        <v>377</v>
      </c>
      <c r="H17" s="270">
        <v>306</v>
      </c>
      <c r="I17" s="264">
        <v>367</v>
      </c>
      <c r="J17" s="270">
        <v>364</v>
      </c>
      <c r="K17" s="248">
        <f t="shared" si="0"/>
        <v>731</v>
      </c>
      <c r="L17" s="362"/>
    </row>
    <row r="18" spans="1:12" ht="15.75" customHeight="1">
      <c r="A18" s="258" t="s">
        <v>73</v>
      </c>
      <c r="B18" s="264">
        <v>12828</v>
      </c>
      <c r="C18" s="264">
        <v>10226</v>
      </c>
      <c r="D18" s="270">
        <v>2748</v>
      </c>
      <c r="E18" s="270">
        <v>2641</v>
      </c>
      <c r="F18" s="270">
        <f t="shared" si="1"/>
        <v>5389</v>
      </c>
      <c r="G18" s="270">
        <v>2545</v>
      </c>
      <c r="H18" s="270">
        <v>2292</v>
      </c>
      <c r="I18" s="264">
        <v>2116</v>
      </c>
      <c r="J18" s="270">
        <v>2611</v>
      </c>
      <c r="K18" s="248">
        <f t="shared" si="0"/>
        <v>4727</v>
      </c>
      <c r="L18" s="362"/>
    </row>
    <row r="19" spans="1:12" s="50" customFormat="1" ht="15.75" customHeight="1">
      <c r="A19" s="256" t="s">
        <v>67</v>
      </c>
      <c r="B19" s="264"/>
      <c r="C19" s="264"/>
      <c r="D19" s="269"/>
      <c r="E19" s="269"/>
      <c r="F19" s="269"/>
      <c r="G19" s="269"/>
      <c r="H19" s="269"/>
      <c r="I19" s="264"/>
      <c r="J19" s="269"/>
      <c r="K19" s="248"/>
      <c r="L19" s="362"/>
    </row>
    <row r="20" spans="1:15" ht="15.75" customHeight="1">
      <c r="A20" s="259" t="s">
        <v>74</v>
      </c>
      <c r="B20" s="265">
        <v>499</v>
      </c>
      <c r="C20" s="265">
        <v>345</v>
      </c>
      <c r="D20" s="269">
        <v>96</v>
      </c>
      <c r="E20" s="269">
        <v>86</v>
      </c>
      <c r="F20" s="269">
        <f t="shared" si="1"/>
        <v>182</v>
      </c>
      <c r="G20" s="269">
        <v>89</v>
      </c>
      <c r="H20" s="269">
        <v>74</v>
      </c>
      <c r="I20" s="265">
        <v>85</v>
      </c>
      <c r="J20" s="269">
        <v>93</v>
      </c>
      <c r="K20" s="249">
        <f t="shared" si="0"/>
        <v>178</v>
      </c>
      <c r="L20" s="362"/>
      <c r="M20" s="53"/>
      <c r="N20" s="53"/>
      <c r="O20" s="53"/>
    </row>
    <row r="21" spans="1:12" ht="15.75" customHeight="1">
      <c r="A21" s="260" t="s">
        <v>75</v>
      </c>
      <c r="B21" s="265">
        <v>435</v>
      </c>
      <c r="C21" s="265">
        <v>471</v>
      </c>
      <c r="D21" s="269">
        <v>109</v>
      </c>
      <c r="E21" s="269">
        <v>137</v>
      </c>
      <c r="F21" s="269">
        <f t="shared" si="1"/>
        <v>246</v>
      </c>
      <c r="G21" s="269">
        <v>109</v>
      </c>
      <c r="H21" s="269">
        <v>116</v>
      </c>
      <c r="I21" s="265">
        <v>102</v>
      </c>
      <c r="J21" s="269">
        <v>87</v>
      </c>
      <c r="K21" s="249">
        <f t="shared" si="0"/>
        <v>189</v>
      </c>
      <c r="L21" s="362"/>
    </row>
    <row r="22" spans="1:12" ht="15.75" customHeight="1">
      <c r="A22" s="256" t="s">
        <v>76</v>
      </c>
      <c r="B22" s="265">
        <v>5948</v>
      </c>
      <c r="C22" s="265">
        <v>5331</v>
      </c>
      <c r="D22" s="269">
        <v>1310</v>
      </c>
      <c r="E22" s="269">
        <v>1435</v>
      </c>
      <c r="F22" s="269">
        <f t="shared" si="1"/>
        <v>2745</v>
      </c>
      <c r="G22" s="269">
        <v>1373</v>
      </c>
      <c r="H22" s="269">
        <v>1213</v>
      </c>
      <c r="I22" s="265">
        <v>1084</v>
      </c>
      <c r="J22" s="269">
        <v>1565</v>
      </c>
      <c r="K22" s="249">
        <f t="shared" si="0"/>
        <v>2649</v>
      </c>
      <c r="L22" s="362"/>
    </row>
    <row r="23" spans="1:12" ht="15.75" customHeight="1">
      <c r="A23" s="256" t="s">
        <v>77</v>
      </c>
      <c r="B23" s="265">
        <v>3762</v>
      </c>
      <c r="C23" s="265">
        <v>2453</v>
      </c>
      <c r="D23" s="269">
        <v>781</v>
      </c>
      <c r="E23" s="269">
        <v>598</v>
      </c>
      <c r="F23" s="269">
        <f t="shared" si="1"/>
        <v>1379</v>
      </c>
      <c r="G23" s="269">
        <v>619</v>
      </c>
      <c r="H23" s="269">
        <v>455</v>
      </c>
      <c r="I23" s="265">
        <v>523</v>
      </c>
      <c r="J23" s="269">
        <v>475</v>
      </c>
      <c r="K23" s="249">
        <f t="shared" si="0"/>
        <v>998</v>
      </c>
      <c r="L23" s="362"/>
    </row>
    <row r="24" spans="1:12" ht="15.75" customHeight="1">
      <c r="A24" s="259" t="s">
        <v>78</v>
      </c>
      <c r="B24" s="265">
        <v>761</v>
      </c>
      <c r="C24" s="265">
        <v>459</v>
      </c>
      <c r="D24" s="269">
        <v>127</v>
      </c>
      <c r="E24" s="269">
        <v>101</v>
      </c>
      <c r="F24" s="269">
        <f t="shared" si="1"/>
        <v>228</v>
      </c>
      <c r="G24" s="269">
        <v>125</v>
      </c>
      <c r="H24" s="269">
        <v>106</v>
      </c>
      <c r="I24" s="265">
        <v>60</v>
      </c>
      <c r="J24" s="269">
        <v>81</v>
      </c>
      <c r="K24" s="249">
        <f t="shared" si="0"/>
        <v>141</v>
      </c>
      <c r="L24" s="362"/>
    </row>
    <row r="25" spans="1:12" ht="15.75" customHeight="1">
      <c r="A25" s="259" t="s">
        <v>79</v>
      </c>
      <c r="B25" s="265">
        <v>176</v>
      </c>
      <c r="C25" s="265">
        <v>159</v>
      </c>
      <c r="D25" s="269">
        <v>43</v>
      </c>
      <c r="E25" s="269">
        <v>36</v>
      </c>
      <c r="F25" s="269">
        <f t="shared" si="1"/>
        <v>79</v>
      </c>
      <c r="G25" s="269">
        <v>31</v>
      </c>
      <c r="H25" s="269">
        <v>49</v>
      </c>
      <c r="I25" s="265">
        <v>29</v>
      </c>
      <c r="J25" s="269">
        <v>41</v>
      </c>
      <c r="K25" s="249">
        <f t="shared" si="0"/>
        <v>70</v>
      </c>
      <c r="L25" s="362"/>
    </row>
    <row r="26" spans="1:12" ht="15.75" customHeight="1">
      <c r="A26" s="261" t="s">
        <v>80</v>
      </c>
      <c r="B26" s="264">
        <v>1477</v>
      </c>
      <c r="C26" s="264">
        <v>1383</v>
      </c>
      <c r="D26" s="270">
        <v>444</v>
      </c>
      <c r="E26" s="270">
        <v>281</v>
      </c>
      <c r="F26" s="270">
        <f t="shared" si="1"/>
        <v>725</v>
      </c>
      <c r="G26" s="270">
        <v>347</v>
      </c>
      <c r="H26" s="270">
        <v>311</v>
      </c>
      <c r="I26" s="264">
        <v>363</v>
      </c>
      <c r="J26" s="270">
        <v>302</v>
      </c>
      <c r="K26" s="248">
        <f t="shared" si="0"/>
        <v>665</v>
      </c>
      <c r="L26" s="362"/>
    </row>
    <row r="27" spans="1:12" s="50" customFormat="1" ht="15.75" customHeight="1">
      <c r="A27" s="256" t="s">
        <v>67</v>
      </c>
      <c r="B27" s="264"/>
      <c r="C27" s="264"/>
      <c r="D27" s="269"/>
      <c r="E27" s="269"/>
      <c r="F27" s="269"/>
      <c r="G27" s="269"/>
      <c r="H27" s="269"/>
      <c r="I27" s="264"/>
      <c r="J27" s="269"/>
      <c r="K27" s="248"/>
      <c r="L27" s="362"/>
    </row>
    <row r="28" spans="1:12" ht="15.75" customHeight="1">
      <c r="A28" s="259" t="s">
        <v>81</v>
      </c>
      <c r="B28" s="265">
        <v>931</v>
      </c>
      <c r="C28" s="265">
        <v>811</v>
      </c>
      <c r="D28" s="269">
        <v>282</v>
      </c>
      <c r="E28" s="269">
        <v>138</v>
      </c>
      <c r="F28" s="269">
        <f t="shared" si="1"/>
        <v>420</v>
      </c>
      <c r="G28" s="269">
        <v>217</v>
      </c>
      <c r="H28" s="269">
        <v>174</v>
      </c>
      <c r="I28" s="265">
        <v>215</v>
      </c>
      <c r="J28" s="269">
        <v>191</v>
      </c>
      <c r="K28" s="249">
        <f t="shared" si="0"/>
        <v>406</v>
      </c>
      <c r="L28" s="362"/>
    </row>
    <row r="29" spans="1:12" ht="15.75" customHeight="1">
      <c r="A29" s="261" t="s">
        <v>82</v>
      </c>
      <c r="B29" s="264">
        <v>2407</v>
      </c>
      <c r="C29" s="264">
        <v>2276</v>
      </c>
      <c r="D29" s="270">
        <v>564</v>
      </c>
      <c r="E29" s="270">
        <v>635</v>
      </c>
      <c r="F29" s="270">
        <f t="shared" si="1"/>
        <v>1199</v>
      </c>
      <c r="G29" s="270">
        <v>519</v>
      </c>
      <c r="H29" s="270">
        <v>558</v>
      </c>
      <c r="I29" s="264">
        <v>527</v>
      </c>
      <c r="J29" s="270">
        <v>619</v>
      </c>
      <c r="K29" s="248">
        <f t="shared" si="0"/>
        <v>1146</v>
      </c>
      <c r="L29" s="362"/>
    </row>
    <row r="30" spans="1:12" s="50" customFormat="1" ht="15.75" customHeight="1">
      <c r="A30" s="256" t="s">
        <v>67</v>
      </c>
      <c r="B30" s="264"/>
      <c r="C30" s="264"/>
      <c r="D30" s="269"/>
      <c r="E30" s="269"/>
      <c r="F30" s="269"/>
      <c r="G30" s="269"/>
      <c r="H30" s="269"/>
      <c r="I30" s="264"/>
      <c r="J30" s="269"/>
      <c r="K30" s="248"/>
      <c r="L30" s="362"/>
    </row>
    <row r="31" spans="1:15" ht="15.75" customHeight="1">
      <c r="A31" s="256" t="s">
        <v>83</v>
      </c>
      <c r="B31" s="265">
        <v>482</v>
      </c>
      <c r="C31" s="265">
        <v>494</v>
      </c>
      <c r="D31" s="269">
        <v>136</v>
      </c>
      <c r="E31" s="269">
        <v>141</v>
      </c>
      <c r="F31" s="269">
        <f t="shared" si="1"/>
        <v>277</v>
      </c>
      <c r="G31" s="269">
        <v>112</v>
      </c>
      <c r="H31" s="269">
        <v>105</v>
      </c>
      <c r="I31" s="265">
        <v>126</v>
      </c>
      <c r="J31" s="269">
        <v>146</v>
      </c>
      <c r="K31" s="249">
        <f t="shared" si="0"/>
        <v>272</v>
      </c>
      <c r="L31" s="362"/>
      <c r="M31" s="53"/>
      <c r="N31" s="53"/>
      <c r="O31" s="53"/>
    </row>
    <row r="32" spans="1:12" ht="15.75" customHeight="1">
      <c r="A32" s="259" t="s">
        <v>84</v>
      </c>
      <c r="B32" s="265">
        <v>227</v>
      </c>
      <c r="C32" s="265">
        <v>211</v>
      </c>
      <c r="D32" s="269">
        <v>51</v>
      </c>
      <c r="E32" s="269">
        <v>59</v>
      </c>
      <c r="F32" s="269">
        <f t="shared" si="1"/>
        <v>110</v>
      </c>
      <c r="G32" s="269">
        <v>45</v>
      </c>
      <c r="H32" s="269">
        <v>56</v>
      </c>
      <c r="I32" s="265">
        <v>45</v>
      </c>
      <c r="J32" s="269">
        <v>56</v>
      </c>
      <c r="K32" s="249">
        <f t="shared" si="0"/>
        <v>101</v>
      </c>
      <c r="L32" s="362"/>
    </row>
    <row r="33" spans="1:12" ht="15.75" customHeight="1">
      <c r="A33" s="259" t="s">
        <v>85</v>
      </c>
      <c r="B33" s="265">
        <v>373</v>
      </c>
      <c r="C33" s="265">
        <v>388</v>
      </c>
      <c r="D33" s="269">
        <v>93</v>
      </c>
      <c r="E33" s="269">
        <v>106</v>
      </c>
      <c r="F33" s="269">
        <f t="shared" si="1"/>
        <v>199</v>
      </c>
      <c r="G33" s="269">
        <v>85</v>
      </c>
      <c r="H33" s="269">
        <v>104</v>
      </c>
      <c r="I33" s="265">
        <v>70</v>
      </c>
      <c r="J33" s="269">
        <v>104</v>
      </c>
      <c r="K33" s="249">
        <f t="shared" si="0"/>
        <v>174</v>
      </c>
      <c r="L33" s="362"/>
    </row>
    <row r="34" spans="1:12" ht="15.75" customHeight="1">
      <c r="A34" s="259" t="s">
        <v>86</v>
      </c>
      <c r="B34" s="265">
        <v>444</v>
      </c>
      <c r="C34" s="265">
        <v>365</v>
      </c>
      <c r="D34" s="269">
        <v>96</v>
      </c>
      <c r="E34" s="269">
        <v>99</v>
      </c>
      <c r="F34" s="269">
        <f t="shared" si="1"/>
        <v>195</v>
      </c>
      <c r="G34" s="269">
        <v>82</v>
      </c>
      <c r="H34" s="269">
        <v>88</v>
      </c>
      <c r="I34" s="265">
        <v>134</v>
      </c>
      <c r="J34" s="269">
        <v>94</v>
      </c>
      <c r="K34" s="249">
        <f t="shared" si="0"/>
        <v>228</v>
      </c>
      <c r="L34" s="362"/>
    </row>
    <row r="35" spans="1:12" ht="15.75" customHeight="1">
      <c r="A35" s="262" t="s">
        <v>87</v>
      </c>
      <c r="B35" s="266">
        <f>B6-B7-B11-B16-B17-B18-B26-B29</f>
        <v>733</v>
      </c>
      <c r="C35" s="266">
        <v>994</v>
      </c>
      <c r="D35" s="266">
        <v>193</v>
      </c>
      <c r="E35" s="266">
        <v>272</v>
      </c>
      <c r="F35" s="266">
        <f t="shared" si="1"/>
        <v>465</v>
      </c>
      <c r="G35" s="266">
        <v>231</v>
      </c>
      <c r="H35" s="266">
        <v>298</v>
      </c>
      <c r="I35" s="266">
        <v>252</v>
      </c>
      <c r="J35" s="266">
        <v>294</v>
      </c>
      <c r="K35" s="251">
        <f t="shared" si="0"/>
        <v>546</v>
      </c>
      <c r="L35" s="362"/>
    </row>
    <row r="36" spans="1:12" ht="14.25" customHeight="1">
      <c r="A36" s="136" t="s">
        <v>187</v>
      </c>
      <c r="K36" s="51"/>
      <c r="L36" s="362"/>
    </row>
    <row r="37" spans="1:4" ht="12.75">
      <c r="A37" s="35"/>
      <c r="B37" s="35"/>
      <c r="C37" s="35"/>
      <c r="D37" s="51"/>
    </row>
    <row r="38" spans="1:3" ht="12.75">
      <c r="A38" s="35"/>
      <c r="B38" s="35"/>
      <c r="C38" s="35"/>
    </row>
    <row r="39" ht="12.75">
      <c r="D39" s="51"/>
    </row>
  </sheetData>
  <sheetProtection/>
  <mergeCells count="7">
    <mergeCell ref="L1:L36"/>
    <mergeCell ref="A4:A5"/>
    <mergeCell ref="B4:B5"/>
    <mergeCell ref="C4:C5"/>
    <mergeCell ref="D4:H4"/>
    <mergeCell ref="D2:E2"/>
    <mergeCell ref="I4:K4"/>
  </mergeCells>
  <printOptions horizontalCentered="1"/>
  <pageMargins left="0.65" right="0.25" top="0.393700787401575" bottom="0.196850393700787" header="0.196850393700787" footer="0.19685039370078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4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5.7109375" style="55" customWidth="1"/>
    <col min="2" max="11" width="9.57421875" style="55" customWidth="1"/>
    <col min="12" max="12" width="7.7109375" style="14" customWidth="1"/>
    <col min="13" max="16384" width="9.140625" style="55" customWidth="1"/>
  </cols>
  <sheetData>
    <row r="1" spans="1:12" ht="18.75" customHeight="1">
      <c r="A1" s="66" t="s">
        <v>212</v>
      </c>
      <c r="B1" s="54"/>
      <c r="C1" s="54"/>
      <c r="L1" s="355">
        <v>12</v>
      </c>
    </row>
    <row r="2" spans="1:12" ht="12" customHeight="1">
      <c r="A2" s="105"/>
      <c r="B2" s="106"/>
      <c r="C2" s="106"/>
      <c r="D2" s="106"/>
      <c r="E2" s="106"/>
      <c r="F2" s="106"/>
      <c r="G2" s="106"/>
      <c r="H2" s="108"/>
      <c r="I2" s="108"/>
      <c r="J2" s="108"/>
      <c r="K2" s="111" t="s">
        <v>176</v>
      </c>
      <c r="L2" s="362"/>
    </row>
    <row r="3" spans="1:12" ht="9" customHeight="1">
      <c r="A3" s="105"/>
      <c r="B3" s="106"/>
      <c r="C3" s="106"/>
      <c r="D3" s="106"/>
      <c r="E3" s="106"/>
      <c r="F3" s="106"/>
      <c r="G3" s="106"/>
      <c r="H3" s="108"/>
      <c r="I3" s="108"/>
      <c r="J3" s="108"/>
      <c r="K3" s="111"/>
      <c r="L3" s="362"/>
    </row>
    <row r="4" spans="1:12" ht="21" customHeight="1">
      <c r="A4" s="378" t="s">
        <v>88</v>
      </c>
      <c r="B4" s="378" t="s">
        <v>218</v>
      </c>
      <c r="C4" s="378" t="s">
        <v>219</v>
      </c>
      <c r="D4" s="378" t="s">
        <v>219</v>
      </c>
      <c r="E4" s="378"/>
      <c r="F4" s="378"/>
      <c r="G4" s="378"/>
      <c r="H4" s="378"/>
      <c r="I4" s="378" t="s">
        <v>220</v>
      </c>
      <c r="J4" s="378"/>
      <c r="K4" s="378"/>
      <c r="L4" s="362"/>
    </row>
    <row r="5" spans="1:12" ht="21" customHeight="1">
      <c r="A5" s="378"/>
      <c r="B5" s="378"/>
      <c r="C5" s="378"/>
      <c r="D5" s="278" t="s">
        <v>141</v>
      </c>
      <c r="E5" s="278" t="s">
        <v>142</v>
      </c>
      <c r="F5" s="278" t="s">
        <v>210</v>
      </c>
      <c r="G5" s="252" t="s">
        <v>143</v>
      </c>
      <c r="H5" s="278" t="s">
        <v>144</v>
      </c>
      <c r="I5" s="252" t="s">
        <v>141</v>
      </c>
      <c r="J5" s="252" t="s">
        <v>142</v>
      </c>
      <c r="K5" s="252" t="s">
        <v>210</v>
      </c>
      <c r="L5" s="362"/>
    </row>
    <row r="6" spans="1:15" s="57" customFormat="1" ht="14.25" customHeight="1">
      <c r="A6" s="279" t="s">
        <v>36</v>
      </c>
      <c r="B6" s="289">
        <v>48487</v>
      </c>
      <c r="C6" s="289">
        <v>44597</v>
      </c>
      <c r="D6" s="289">
        <v>10528</v>
      </c>
      <c r="E6" s="289">
        <v>11693</v>
      </c>
      <c r="F6" s="289">
        <f>D6+E6</f>
        <v>22221</v>
      </c>
      <c r="G6" s="289">
        <v>11178</v>
      </c>
      <c r="H6" s="289">
        <v>11198</v>
      </c>
      <c r="I6" s="289">
        <v>9397</v>
      </c>
      <c r="J6" s="289">
        <v>11149</v>
      </c>
      <c r="K6" s="273">
        <f>I6+J6</f>
        <v>20546</v>
      </c>
      <c r="L6" s="362"/>
      <c r="N6" s="349"/>
      <c r="O6" s="349"/>
    </row>
    <row r="7" spans="1:15" s="57" customFormat="1" ht="12" customHeight="1">
      <c r="A7" s="280" t="s">
        <v>167</v>
      </c>
      <c r="B7" s="280">
        <v>25358</v>
      </c>
      <c r="C7" s="280">
        <v>24915</v>
      </c>
      <c r="D7" s="280">
        <v>5721</v>
      </c>
      <c r="E7" s="280">
        <v>6682</v>
      </c>
      <c r="F7" s="280">
        <f aca="true" t="shared" si="0" ref="F7:F41">D7+E7</f>
        <v>12403</v>
      </c>
      <c r="G7" s="280">
        <v>5978</v>
      </c>
      <c r="H7" s="280">
        <v>6534</v>
      </c>
      <c r="I7" s="280">
        <v>5413</v>
      </c>
      <c r="J7" s="280">
        <v>6721</v>
      </c>
      <c r="K7" s="274">
        <f aca="true" t="shared" si="1" ref="K7:K41">I7+J7</f>
        <v>12134</v>
      </c>
      <c r="L7" s="362"/>
      <c r="N7" s="349"/>
      <c r="O7" s="349"/>
    </row>
    <row r="8" spans="1:15" s="58" customFormat="1" ht="12" customHeight="1">
      <c r="A8" s="281" t="s">
        <v>89</v>
      </c>
      <c r="B8" s="290">
        <v>153</v>
      </c>
      <c r="C8" s="290">
        <v>25</v>
      </c>
      <c r="D8" s="292">
        <v>20</v>
      </c>
      <c r="E8" s="292">
        <v>1</v>
      </c>
      <c r="F8" s="292">
        <f t="shared" si="0"/>
        <v>21</v>
      </c>
      <c r="G8" s="292">
        <v>3</v>
      </c>
      <c r="H8" s="292">
        <v>1</v>
      </c>
      <c r="I8" s="292">
        <v>8</v>
      </c>
      <c r="J8" s="292">
        <v>1</v>
      </c>
      <c r="K8" s="275">
        <f t="shared" si="1"/>
        <v>9</v>
      </c>
      <c r="L8" s="362"/>
      <c r="N8" s="349"/>
      <c r="O8" s="349"/>
    </row>
    <row r="9" spans="1:15" ht="12" customHeight="1">
      <c r="A9" s="281" t="s">
        <v>90</v>
      </c>
      <c r="B9" s="290">
        <v>1249</v>
      </c>
      <c r="C9" s="290">
        <v>916</v>
      </c>
      <c r="D9" s="292">
        <v>175</v>
      </c>
      <c r="E9" s="292">
        <v>265</v>
      </c>
      <c r="F9" s="292">
        <f t="shared" si="0"/>
        <v>440</v>
      </c>
      <c r="G9" s="292">
        <v>254</v>
      </c>
      <c r="H9" s="292">
        <v>222</v>
      </c>
      <c r="I9" s="292">
        <v>168</v>
      </c>
      <c r="J9" s="292">
        <v>225</v>
      </c>
      <c r="K9" s="275">
        <f t="shared" si="1"/>
        <v>393</v>
      </c>
      <c r="L9" s="362"/>
      <c r="N9" s="349"/>
      <c r="O9" s="349"/>
    </row>
    <row r="10" spans="1:15" ht="12" customHeight="1">
      <c r="A10" s="282" t="s">
        <v>91</v>
      </c>
      <c r="B10" s="290">
        <v>6704</v>
      </c>
      <c r="C10" s="290">
        <v>6561</v>
      </c>
      <c r="D10" s="292">
        <v>1496</v>
      </c>
      <c r="E10" s="292">
        <v>1909</v>
      </c>
      <c r="F10" s="292">
        <f t="shared" si="0"/>
        <v>3405</v>
      </c>
      <c r="G10" s="292">
        <v>1505</v>
      </c>
      <c r="H10" s="292">
        <v>1651</v>
      </c>
      <c r="I10" s="292">
        <v>1411</v>
      </c>
      <c r="J10" s="292">
        <v>1717</v>
      </c>
      <c r="K10" s="275">
        <f t="shared" si="1"/>
        <v>3128</v>
      </c>
      <c r="L10" s="362"/>
      <c r="N10" s="349"/>
      <c r="O10" s="349"/>
    </row>
    <row r="11" spans="1:15" ht="12" customHeight="1">
      <c r="A11" s="282" t="s">
        <v>92</v>
      </c>
      <c r="B11" s="290">
        <v>394</v>
      </c>
      <c r="C11" s="290">
        <v>566</v>
      </c>
      <c r="D11" s="292">
        <v>85</v>
      </c>
      <c r="E11" s="292">
        <v>165</v>
      </c>
      <c r="F11" s="292">
        <f t="shared" si="0"/>
        <v>250</v>
      </c>
      <c r="G11" s="292">
        <v>158</v>
      </c>
      <c r="H11" s="292">
        <v>158</v>
      </c>
      <c r="I11" s="292">
        <v>171</v>
      </c>
      <c r="J11" s="292">
        <v>236</v>
      </c>
      <c r="K11" s="275">
        <f t="shared" si="1"/>
        <v>407</v>
      </c>
      <c r="L11" s="362"/>
      <c r="N11" s="349"/>
      <c r="O11" s="349"/>
    </row>
    <row r="12" spans="1:15" ht="12" customHeight="1">
      <c r="A12" s="282" t="s">
        <v>93</v>
      </c>
      <c r="B12" s="290">
        <v>2229</v>
      </c>
      <c r="C12" s="290">
        <v>2727</v>
      </c>
      <c r="D12" s="292">
        <v>825</v>
      </c>
      <c r="E12" s="292">
        <v>684</v>
      </c>
      <c r="F12" s="292">
        <f t="shared" si="0"/>
        <v>1509</v>
      </c>
      <c r="G12" s="292">
        <v>433</v>
      </c>
      <c r="H12" s="292">
        <v>785</v>
      </c>
      <c r="I12" s="292">
        <v>590</v>
      </c>
      <c r="J12" s="292">
        <v>896</v>
      </c>
      <c r="K12" s="275">
        <f t="shared" si="1"/>
        <v>1486</v>
      </c>
      <c r="L12" s="362"/>
      <c r="N12" s="349"/>
      <c r="O12" s="349"/>
    </row>
    <row r="13" spans="1:15" ht="12" customHeight="1">
      <c r="A13" s="282" t="s">
        <v>94</v>
      </c>
      <c r="B13" s="290">
        <v>1944</v>
      </c>
      <c r="C13" s="290">
        <v>2074</v>
      </c>
      <c r="D13" s="292">
        <v>346</v>
      </c>
      <c r="E13" s="292">
        <v>549</v>
      </c>
      <c r="F13" s="292">
        <f t="shared" si="0"/>
        <v>895</v>
      </c>
      <c r="G13" s="292">
        <v>518</v>
      </c>
      <c r="H13" s="292">
        <v>661</v>
      </c>
      <c r="I13" s="292">
        <v>461</v>
      </c>
      <c r="J13" s="292">
        <v>601</v>
      </c>
      <c r="K13" s="275">
        <f t="shared" si="1"/>
        <v>1062</v>
      </c>
      <c r="L13" s="362"/>
      <c r="N13" s="349"/>
      <c r="O13" s="349"/>
    </row>
    <row r="14" spans="1:15" ht="12" customHeight="1">
      <c r="A14" s="282" t="s">
        <v>95</v>
      </c>
      <c r="B14" s="290">
        <v>232</v>
      </c>
      <c r="C14" s="290">
        <v>467</v>
      </c>
      <c r="D14" s="292">
        <v>109</v>
      </c>
      <c r="E14" s="292">
        <v>130</v>
      </c>
      <c r="F14" s="292">
        <f t="shared" si="0"/>
        <v>239</v>
      </c>
      <c r="G14" s="292">
        <v>88</v>
      </c>
      <c r="H14" s="292">
        <v>140</v>
      </c>
      <c r="I14" s="292">
        <v>145</v>
      </c>
      <c r="J14" s="292">
        <v>183</v>
      </c>
      <c r="K14" s="275">
        <f t="shared" si="1"/>
        <v>328</v>
      </c>
      <c r="L14" s="362"/>
      <c r="N14" s="349"/>
      <c r="O14" s="349"/>
    </row>
    <row r="15" spans="1:15" ht="12" customHeight="1">
      <c r="A15" s="282" t="s">
        <v>96</v>
      </c>
      <c r="B15" s="290">
        <v>1704</v>
      </c>
      <c r="C15" s="290">
        <v>2035</v>
      </c>
      <c r="D15" s="292">
        <v>302</v>
      </c>
      <c r="E15" s="292">
        <v>550</v>
      </c>
      <c r="F15" s="292">
        <f t="shared" si="0"/>
        <v>852</v>
      </c>
      <c r="G15" s="292">
        <v>623</v>
      </c>
      <c r="H15" s="292">
        <v>560</v>
      </c>
      <c r="I15" s="292">
        <v>483</v>
      </c>
      <c r="J15" s="292">
        <v>589</v>
      </c>
      <c r="K15" s="275">
        <f t="shared" si="1"/>
        <v>1072</v>
      </c>
      <c r="L15" s="362"/>
      <c r="N15" s="349"/>
      <c r="O15" s="349"/>
    </row>
    <row r="16" spans="1:15" ht="12" customHeight="1">
      <c r="A16" s="282" t="s">
        <v>97</v>
      </c>
      <c r="B16" s="290">
        <v>916</v>
      </c>
      <c r="C16" s="290">
        <v>867</v>
      </c>
      <c r="D16" s="292">
        <v>233</v>
      </c>
      <c r="E16" s="292">
        <v>226</v>
      </c>
      <c r="F16" s="292">
        <f t="shared" si="0"/>
        <v>459</v>
      </c>
      <c r="G16" s="292">
        <v>228</v>
      </c>
      <c r="H16" s="292">
        <v>180</v>
      </c>
      <c r="I16" s="292">
        <v>195</v>
      </c>
      <c r="J16" s="292">
        <v>217</v>
      </c>
      <c r="K16" s="275">
        <f t="shared" si="1"/>
        <v>412</v>
      </c>
      <c r="L16" s="362"/>
      <c r="N16" s="349"/>
      <c r="O16" s="349"/>
    </row>
    <row r="17" spans="1:15" ht="12" customHeight="1">
      <c r="A17" s="282" t="s">
        <v>98</v>
      </c>
      <c r="B17" s="290">
        <v>8750</v>
      </c>
      <c r="C17" s="290">
        <v>7528</v>
      </c>
      <c r="D17" s="292">
        <v>1908</v>
      </c>
      <c r="E17" s="292">
        <v>1858</v>
      </c>
      <c r="F17" s="292">
        <f t="shared" si="0"/>
        <v>3766</v>
      </c>
      <c r="G17" s="292">
        <v>1850</v>
      </c>
      <c r="H17" s="292">
        <v>1912</v>
      </c>
      <c r="I17" s="292">
        <v>1480</v>
      </c>
      <c r="J17" s="292">
        <v>1673</v>
      </c>
      <c r="K17" s="275">
        <f t="shared" si="1"/>
        <v>3153</v>
      </c>
      <c r="L17" s="362"/>
      <c r="N17" s="349"/>
      <c r="O17" s="349"/>
    </row>
    <row r="18" spans="1:15" ht="12" customHeight="1">
      <c r="A18" s="282" t="s">
        <v>99</v>
      </c>
      <c r="B18" s="290">
        <v>1083</v>
      </c>
      <c r="C18" s="290">
        <v>1149</v>
      </c>
      <c r="D18" s="290">
        <v>222</v>
      </c>
      <c r="E18" s="290">
        <v>345</v>
      </c>
      <c r="F18" s="290">
        <f t="shared" si="0"/>
        <v>567</v>
      </c>
      <c r="G18" s="290">
        <v>318</v>
      </c>
      <c r="H18" s="292">
        <v>264</v>
      </c>
      <c r="I18" s="292">
        <v>301</v>
      </c>
      <c r="J18" s="292">
        <v>383</v>
      </c>
      <c r="K18" s="275">
        <f t="shared" si="1"/>
        <v>684</v>
      </c>
      <c r="L18" s="362"/>
      <c r="N18" s="349"/>
      <c r="O18" s="349"/>
    </row>
    <row r="19" spans="1:15" s="57" customFormat="1" ht="12" customHeight="1">
      <c r="A19" s="283" t="s">
        <v>169</v>
      </c>
      <c r="B19" s="280">
        <v>4862</v>
      </c>
      <c r="C19" s="280">
        <v>3937</v>
      </c>
      <c r="D19" s="280">
        <v>942</v>
      </c>
      <c r="E19" s="280">
        <v>1145</v>
      </c>
      <c r="F19" s="280">
        <f t="shared" si="0"/>
        <v>2087</v>
      </c>
      <c r="G19" s="280">
        <v>890</v>
      </c>
      <c r="H19" s="280">
        <v>959</v>
      </c>
      <c r="I19" s="280">
        <v>823</v>
      </c>
      <c r="J19" s="280">
        <v>893</v>
      </c>
      <c r="K19" s="274">
        <f t="shared" si="1"/>
        <v>1716</v>
      </c>
      <c r="L19" s="362"/>
      <c r="N19" s="349"/>
      <c r="O19" s="349"/>
    </row>
    <row r="20" spans="1:15" ht="12" customHeight="1">
      <c r="A20" s="284" t="s">
        <v>100</v>
      </c>
      <c r="B20" s="290">
        <v>268</v>
      </c>
      <c r="C20" s="290">
        <v>287</v>
      </c>
      <c r="D20" s="290">
        <v>54</v>
      </c>
      <c r="E20" s="290">
        <v>81</v>
      </c>
      <c r="F20" s="290">
        <f t="shared" si="0"/>
        <v>135</v>
      </c>
      <c r="G20" s="290">
        <v>92</v>
      </c>
      <c r="H20" s="290">
        <v>60</v>
      </c>
      <c r="I20" s="290">
        <v>68</v>
      </c>
      <c r="J20" s="290">
        <v>114</v>
      </c>
      <c r="K20" s="276">
        <f t="shared" si="1"/>
        <v>182</v>
      </c>
      <c r="L20" s="362"/>
      <c r="N20" s="349"/>
      <c r="O20" s="349"/>
    </row>
    <row r="21" spans="1:15" ht="15" customHeight="1">
      <c r="A21" s="282" t="s">
        <v>217</v>
      </c>
      <c r="B21" s="290">
        <v>114</v>
      </c>
      <c r="C21" s="290">
        <v>139</v>
      </c>
      <c r="D21" s="290">
        <v>26</v>
      </c>
      <c r="E21" s="290">
        <v>40</v>
      </c>
      <c r="F21" s="290">
        <f t="shared" si="0"/>
        <v>66</v>
      </c>
      <c r="G21" s="290">
        <v>39</v>
      </c>
      <c r="H21" s="290">
        <v>34</v>
      </c>
      <c r="I21" s="290">
        <v>27</v>
      </c>
      <c r="J21" s="290">
        <v>77</v>
      </c>
      <c r="K21" s="276">
        <f t="shared" si="1"/>
        <v>104</v>
      </c>
      <c r="L21" s="362"/>
      <c r="N21" s="349"/>
      <c r="O21" s="349"/>
    </row>
    <row r="22" spans="1:15" ht="12" customHeight="1">
      <c r="A22" s="282" t="s">
        <v>101</v>
      </c>
      <c r="B22" s="290">
        <v>115</v>
      </c>
      <c r="C22" s="290">
        <v>128</v>
      </c>
      <c r="D22" s="290">
        <v>28</v>
      </c>
      <c r="E22" s="290">
        <v>54</v>
      </c>
      <c r="F22" s="290">
        <f t="shared" si="0"/>
        <v>82</v>
      </c>
      <c r="G22" s="290">
        <v>29</v>
      </c>
      <c r="H22" s="290">
        <v>17</v>
      </c>
      <c r="I22" s="290">
        <v>23</v>
      </c>
      <c r="J22" s="290">
        <v>44</v>
      </c>
      <c r="K22" s="276">
        <f t="shared" si="1"/>
        <v>67</v>
      </c>
      <c r="L22" s="362"/>
      <c r="N22" s="349"/>
      <c r="O22" s="349"/>
    </row>
    <row r="23" spans="1:15" ht="12" customHeight="1">
      <c r="A23" s="282" t="s">
        <v>102</v>
      </c>
      <c r="B23" s="290">
        <v>427</v>
      </c>
      <c r="C23" s="290">
        <v>403</v>
      </c>
      <c r="D23" s="290">
        <v>67</v>
      </c>
      <c r="E23" s="290">
        <v>94</v>
      </c>
      <c r="F23" s="290">
        <f t="shared" si="0"/>
        <v>161</v>
      </c>
      <c r="G23" s="290">
        <v>95</v>
      </c>
      <c r="H23" s="290">
        <v>147</v>
      </c>
      <c r="I23" s="290">
        <v>99</v>
      </c>
      <c r="J23" s="290">
        <v>93</v>
      </c>
      <c r="K23" s="276">
        <f t="shared" si="1"/>
        <v>192</v>
      </c>
      <c r="L23" s="362"/>
      <c r="N23" s="349"/>
      <c r="O23" s="349"/>
    </row>
    <row r="24" spans="1:15" ht="12" customHeight="1">
      <c r="A24" s="282" t="s">
        <v>103</v>
      </c>
      <c r="B24" s="290">
        <v>24</v>
      </c>
      <c r="C24" s="290">
        <v>11</v>
      </c>
      <c r="D24" s="290">
        <v>4</v>
      </c>
      <c r="E24" s="290">
        <v>3</v>
      </c>
      <c r="F24" s="290">
        <f t="shared" si="0"/>
        <v>7</v>
      </c>
      <c r="G24" s="290">
        <v>2</v>
      </c>
      <c r="H24" s="290">
        <v>2</v>
      </c>
      <c r="I24" s="290">
        <v>2</v>
      </c>
      <c r="J24" s="290">
        <v>1</v>
      </c>
      <c r="K24" s="276">
        <f t="shared" si="1"/>
        <v>3</v>
      </c>
      <c r="L24" s="362"/>
      <c r="N24" s="349"/>
      <c r="O24" s="349"/>
    </row>
    <row r="25" spans="1:15" ht="12" customHeight="1">
      <c r="A25" s="285" t="s">
        <v>156</v>
      </c>
      <c r="B25" s="290">
        <v>2989</v>
      </c>
      <c r="C25" s="290">
        <v>1994</v>
      </c>
      <c r="D25" s="290">
        <v>516</v>
      </c>
      <c r="E25" s="290">
        <v>660</v>
      </c>
      <c r="F25" s="290">
        <f t="shared" si="0"/>
        <v>1176</v>
      </c>
      <c r="G25" s="290">
        <v>434</v>
      </c>
      <c r="H25" s="290">
        <v>384</v>
      </c>
      <c r="I25" s="290">
        <v>361</v>
      </c>
      <c r="J25" s="290">
        <v>371</v>
      </c>
      <c r="K25" s="276">
        <f t="shared" si="1"/>
        <v>732</v>
      </c>
      <c r="L25" s="362"/>
      <c r="N25" s="349"/>
      <c r="O25" s="349"/>
    </row>
    <row r="26" spans="1:15" ht="12" customHeight="1">
      <c r="A26" s="282" t="s">
        <v>104</v>
      </c>
      <c r="B26" s="290">
        <v>925</v>
      </c>
      <c r="C26" s="290">
        <v>975</v>
      </c>
      <c r="D26" s="290">
        <v>247</v>
      </c>
      <c r="E26" s="290">
        <v>213</v>
      </c>
      <c r="F26" s="290">
        <f t="shared" si="0"/>
        <v>460</v>
      </c>
      <c r="G26" s="290">
        <v>199</v>
      </c>
      <c r="H26" s="290">
        <v>315</v>
      </c>
      <c r="I26" s="290">
        <v>243</v>
      </c>
      <c r="J26" s="290">
        <v>193</v>
      </c>
      <c r="K26" s="276">
        <f t="shared" si="1"/>
        <v>436</v>
      </c>
      <c r="L26" s="362"/>
      <c r="N26" s="349"/>
      <c r="O26" s="349"/>
    </row>
    <row r="27" spans="1:15" s="57" customFormat="1" ht="12" customHeight="1">
      <c r="A27" s="283" t="s">
        <v>170</v>
      </c>
      <c r="B27" s="280">
        <v>9078</v>
      </c>
      <c r="C27" s="280">
        <v>7720</v>
      </c>
      <c r="D27" s="280">
        <v>2040</v>
      </c>
      <c r="E27" s="280">
        <v>1796</v>
      </c>
      <c r="F27" s="280">
        <f t="shared" si="0"/>
        <v>3836</v>
      </c>
      <c r="G27" s="280">
        <v>1967</v>
      </c>
      <c r="H27" s="280">
        <v>1917</v>
      </c>
      <c r="I27" s="280">
        <v>1766</v>
      </c>
      <c r="J27" s="280">
        <v>1964</v>
      </c>
      <c r="K27" s="274">
        <f t="shared" si="1"/>
        <v>3730</v>
      </c>
      <c r="L27" s="362"/>
      <c r="N27" s="349"/>
      <c r="O27" s="349"/>
    </row>
    <row r="28" spans="1:15" ht="12" customHeight="1">
      <c r="A28" s="282" t="s">
        <v>146</v>
      </c>
      <c r="B28" s="290">
        <v>2416</v>
      </c>
      <c r="C28" s="290">
        <v>2184</v>
      </c>
      <c r="D28" s="292">
        <v>567</v>
      </c>
      <c r="E28" s="292">
        <v>608</v>
      </c>
      <c r="F28" s="292">
        <f t="shared" si="0"/>
        <v>1175</v>
      </c>
      <c r="G28" s="292">
        <v>522</v>
      </c>
      <c r="H28" s="292">
        <v>487</v>
      </c>
      <c r="I28" s="292">
        <v>483</v>
      </c>
      <c r="J28" s="292">
        <v>556</v>
      </c>
      <c r="K28" s="275">
        <f t="shared" si="1"/>
        <v>1039</v>
      </c>
      <c r="L28" s="362"/>
      <c r="N28" s="349"/>
      <c r="O28" s="349"/>
    </row>
    <row r="29" spans="1:15" ht="12" customHeight="1">
      <c r="A29" s="282" t="s">
        <v>105</v>
      </c>
      <c r="B29" s="290">
        <v>332</v>
      </c>
      <c r="C29" s="290">
        <v>295</v>
      </c>
      <c r="D29" s="292">
        <v>61</v>
      </c>
      <c r="E29" s="292">
        <v>79</v>
      </c>
      <c r="F29" s="292">
        <f t="shared" si="0"/>
        <v>140</v>
      </c>
      <c r="G29" s="292">
        <v>81</v>
      </c>
      <c r="H29" s="292">
        <v>74</v>
      </c>
      <c r="I29" s="292">
        <v>68</v>
      </c>
      <c r="J29" s="292">
        <v>81</v>
      </c>
      <c r="K29" s="275">
        <f t="shared" si="1"/>
        <v>149</v>
      </c>
      <c r="L29" s="362"/>
      <c r="N29" s="349"/>
      <c r="O29" s="349"/>
    </row>
    <row r="30" spans="1:15" ht="12" customHeight="1">
      <c r="A30" s="282" t="s">
        <v>106</v>
      </c>
      <c r="B30" s="290">
        <v>98</v>
      </c>
      <c r="C30" s="290">
        <v>96</v>
      </c>
      <c r="D30" s="292">
        <v>26</v>
      </c>
      <c r="E30" s="292">
        <v>23</v>
      </c>
      <c r="F30" s="292">
        <f t="shared" si="0"/>
        <v>49</v>
      </c>
      <c r="G30" s="292">
        <v>24</v>
      </c>
      <c r="H30" s="292">
        <v>23</v>
      </c>
      <c r="I30" s="292">
        <v>21</v>
      </c>
      <c r="J30" s="292">
        <v>25</v>
      </c>
      <c r="K30" s="275">
        <f t="shared" si="1"/>
        <v>46</v>
      </c>
      <c r="L30" s="362"/>
      <c r="N30" s="349"/>
      <c r="O30" s="349"/>
    </row>
    <row r="31" spans="1:15" ht="12" customHeight="1">
      <c r="A31" s="282" t="s">
        <v>107</v>
      </c>
      <c r="B31" s="290">
        <v>5887</v>
      </c>
      <c r="C31" s="290">
        <v>4919</v>
      </c>
      <c r="D31" s="292">
        <v>1342</v>
      </c>
      <c r="E31" s="292">
        <v>1034</v>
      </c>
      <c r="F31" s="292">
        <f t="shared" si="0"/>
        <v>2376</v>
      </c>
      <c r="G31" s="292">
        <v>1313</v>
      </c>
      <c r="H31" s="292">
        <v>1230</v>
      </c>
      <c r="I31" s="292">
        <v>1009</v>
      </c>
      <c r="J31" s="292">
        <v>1177</v>
      </c>
      <c r="K31" s="275">
        <f t="shared" si="1"/>
        <v>2186</v>
      </c>
      <c r="L31" s="362"/>
      <c r="N31" s="349"/>
      <c r="O31" s="349"/>
    </row>
    <row r="32" spans="1:15" ht="12" customHeight="1">
      <c r="A32" s="284" t="s">
        <v>104</v>
      </c>
      <c r="B32" s="290">
        <v>345</v>
      </c>
      <c r="C32" s="290">
        <v>226</v>
      </c>
      <c r="D32" s="290">
        <v>44</v>
      </c>
      <c r="E32" s="290">
        <v>52</v>
      </c>
      <c r="F32" s="290">
        <f t="shared" si="0"/>
        <v>96</v>
      </c>
      <c r="G32" s="290">
        <v>27</v>
      </c>
      <c r="H32" s="290">
        <v>103</v>
      </c>
      <c r="I32" s="290">
        <v>185</v>
      </c>
      <c r="J32" s="290">
        <v>125</v>
      </c>
      <c r="K32" s="276">
        <f t="shared" si="1"/>
        <v>310</v>
      </c>
      <c r="L32" s="362"/>
      <c r="N32" s="349"/>
      <c r="O32" s="349"/>
    </row>
    <row r="33" spans="1:15" s="57" customFormat="1" ht="12" customHeight="1">
      <c r="A33" s="286" t="s">
        <v>171</v>
      </c>
      <c r="B33" s="280">
        <v>8851</v>
      </c>
      <c r="C33" s="280">
        <v>7660</v>
      </c>
      <c r="D33" s="280">
        <v>1735</v>
      </c>
      <c r="E33" s="280">
        <v>1992</v>
      </c>
      <c r="F33" s="280">
        <f t="shared" si="0"/>
        <v>3727</v>
      </c>
      <c r="G33" s="280">
        <v>2238</v>
      </c>
      <c r="H33" s="280">
        <v>1695</v>
      </c>
      <c r="I33" s="280">
        <v>1322</v>
      </c>
      <c r="J33" s="280">
        <v>1528</v>
      </c>
      <c r="K33" s="274">
        <f t="shared" si="1"/>
        <v>2850</v>
      </c>
      <c r="L33" s="362"/>
      <c r="N33" s="349"/>
      <c r="O33" s="349"/>
    </row>
    <row r="34" spans="1:15" ht="12" customHeight="1">
      <c r="A34" s="282" t="s">
        <v>108</v>
      </c>
      <c r="B34" s="290">
        <v>337</v>
      </c>
      <c r="C34" s="290">
        <v>311</v>
      </c>
      <c r="D34" s="292">
        <v>61</v>
      </c>
      <c r="E34" s="292">
        <v>97</v>
      </c>
      <c r="F34" s="292">
        <f t="shared" si="0"/>
        <v>158</v>
      </c>
      <c r="G34" s="292">
        <v>83</v>
      </c>
      <c r="H34" s="292">
        <v>70</v>
      </c>
      <c r="I34" s="292">
        <v>77</v>
      </c>
      <c r="J34" s="292">
        <v>69</v>
      </c>
      <c r="K34" s="275">
        <f t="shared" si="1"/>
        <v>146</v>
      </c>
      <c r="L34" s="362"/>
      <c r="N34" s="349"/>
      <c r="O34" s="349"/>
    </row>
    <row r="35" spans="1:15" ht="12" customHeight="1">
      <c r="A35" s="282" t="s">
        <v>109</v>
      </c>
      <c r="B35" s="290">
        <v>146</v>
      </c>
      <c r="C35" s="290">
        <v>122</v>
      </c>
      <c r="D35" s="292">
        <v>32</v>
      </c>
      <c r="E35" s="292">
        <v>33</v>
      </c>
      <c r="F35" s="292">
        <f t="shared" si="0"/>
        <v>65</v>
      </c>
      <c r="G35" s="292">
        <v>27</v>
      </c>
      <c r="H35" s="292">
        <v>30</v>
      </c>
      <c r="I35" s="292">
        <v>13</v>
      </c>
      <c r="J35" s="292">
        <v>15</v>
      </c>
      <c r="K35" s="275">
        <f t="shared" si="1"/>
        <v>28</v>
      </c>
      <c r="L35" s="362"/>
      <c r="N35" s="349"/>
      <c r="O35" s="349"/>
    </row>
    <row r="36" spans="1:15" ht="12" customHeight="1">
      <c r="A36" s="282" t="s">
        <v>110</v>
      </c>
      <c r="B36" s="290">
        <v>8140</v>
      </c>
      <c r="C36" s="290">
        <v>7057</v>
      </c>
      <c r="D36" s="292">
        <v>1603</v>
      </c>
      <c r="E36" s="292">
        <v>1822</v>
      </c>
      <c r="F36" s="292">
        <f t="shared" si="0"/>
        <v>3425</v>
      </c>
      <c r="G36" s="292">
        <v>2088</v>
      </c>
      <c r="H36" s="292">
        <v>1544</v>
      </c>
      <c r="I36" s="292">
        <v>1196</v>
      </c>
      <c r="J36" s="292">
        <v>1414</v>
      </c>
      <c r="K36" s="275">
        <f t="shared" si="1"/>
        <v>2610</v>
      </c>
      <c r="L36" s="362"/>
      <c r="N36" s="349"/>
      <c r="O36" s="349"/>
    </row>
    <row r="37" spans="1:15" ht="12" customHeight="1">
      <c r="A37" s="282" t="s">
        <v>104</v>
      </c>
      <c r="B37" s="290">
        <v>228</v>
      </c>
      <c r="C37" s="290">
        <v>170</v>
      </c>
      <c r="D37" s="290">
        <v>39</v>
      </c>
      <c r="E37" s="290">
        <v>40</v>
      </c>
      <c r="F37" s="290">
        <f t="shared" si="0"/>
        <v>79</v>
      </c>
      <c r="G37" s="290">
        <v>40</v>
      </c>
      <c r="H37" s="290">
        <v>51</v>
      </c>
      <c r="I37" s="290">
        <v>36</v>
      </c>
      <c r="J37" s="290">
        <v>30</v>
      </c>
      <c r="K37" s="276">
        <f t="shared" si="1"/>
        <v>66</v>
      </c>
      <c r="L37" s="362"/>
      <c r="N37" s="349"/>
      <c r="O37" s="349"/>
    </row>
    <row r="38" spans="1:15" s="57" customFormat="1" ht="12" customHeight="1">
      <c r="A38" s="287" t="s">
        <v>172</v>
      </c>
      <c r="B38" s="280">
        <v>338</v>
      </c>
      <c r="C38" s="280">
        <v>365</v>
      </c>
      <c r="D38" s="280">
        <v>90</v>
      </c>
      <c r="E38" s="280">
        <v>78</v>
      </c>
      <c r="F38" s="280">
        <f t="shared" si="0"/>
        <v>168</v>
      </c>
      <c r="G38" s="280">
        <v>104</v>
      </c>
      <c r="H38" s="280">
        <v>93</v>
      </c>
      <c r="I38" s="280">
        <v>73</v>
      </c>
      <c r="J38" s="280">
        <v>43</v>
      </c>
      <c r="K38" s="274">
        <f t="shared" si="1"/>
        <v>116</v>
      </c>
      <c r="L38" s="362"/>
      <c r="N38" s="349"/>
      <c r="O38" s="349"/>
    </row>
    <row r="39" spans="1:15" ht="12" customHeight="1">
      <c r="A39" s="282" t="s">
        <v>111</v>
      </c>
      <c r="B39" s="290">
        <v>324</v>
      </c>
      <c r="C39" s="290">
        <v>349</v>
      </c>
      <c r="D39" s="292">
        <v>85</v>
      </c>
      <c r="E39" s="292">
        <v>76</v>
      </c>
      <c r="F39" s="292">
        <f t="shared" si="0"/>
        <v>161</v>
      </c>
      <c r="G39" s="292">
        <v>99</v>
      </c>
      <c r="H39" s="292">
        <v>89</v>
      </c>
      <c r="I39" s="292">
        <v>70</v>
      </c>
      <c r="J39" s="292">
        <v>41</v>
      </c>
      <c r="K39" s="275">
        <f t="shared" si="1"/>
        <v>111</v>
      </c>
      <c r="L39" s="362"/>
      <c r="N39" s="349"/>
      <c r="O39" s="349"/>
    </row>
    <row r="40" spans="1:15" ht="12" customHeight="1">
      <c r="A40" s="282" t="s">
        <v>112</v>
      </c>
      <c r="B40" s="290">
        <v>14</v>
      </c>
      <c r="C40" s="290">
        <v>16</v>
      </c>
      <c r="D40" s="290">
        <v>5</v>
      </c>
      <c r="E40" s="290">
        <v>2</v>
      </c>
      <c r="F40" s="290">
        <f t="shared" si="0"/>
        <v>7</v>
      </c>
      <c r="G40" s="290">
        <v>5</v>
      </c>
      <c r="H40" s="292">
        <v>4</v>
      </c>
      <c r="I40" s="292">
        <v>3</v>
      </c>
      <c r="J40" s="292">
        <v>2</v>
      </c>
      <c r="K40" s="275">
        <f t="shared" si="1"/>
        <v>5</v>
      </c>
      <c r="L40" s="362"/>
      <c r="N40" s="349"/>
      <c r="O40" s="349"/>
    </row>
    <row r="41" spans="1:15" ht="12" customHeight="1">
      <c r="A41" s="288" t="s">
        <v>104</v>
      </c>
      <c r="B41" s="291">
        <v>0</v>
      </c>
      <c r="C41" s="291">
        <v>0</v>
      </c>
      <c r="D41" s="291">
        <v>0</v>
      </c>
      <c r="E41" s="291">
        <v>0</v>
      </c>
      <c r="F41" s="291">
        <f t="shared" si="0"/>
        <v>0</v>
      </c>
      <c r="G41" s="291">
        <v>0</v>
      </c>
      <c r="H41" s="291">
        <v>0</v>
      </c>
      <c r="I41" s="291">
        <v>0</v>
      </c>
      <c r="J41" s="291">
        <v>2</v>
      </c>
      <c r="K41" s="277">
        <f t="shared" si="1"/>
        <v>2</v>
      </c>
      <c r="L41" s="362"/>
      <c r="N41" s="349"/>
      <c r="O41" s="349"/>
    </row>
    <row r="42" spans="1:12" ht="6.75" customHeight="1">
      <c r="A42" s="112"/>
      <c r="B42" s="113"/>
      <c r="C42" s="113"/>
      <c r="D42" s="114"/>
      <c r="E42" s="114"/>
      <c r="F42" s="114"/>
      <c r="G42" s="114"/>
      <c r="H42" s="114"/>
      <c r="I42" s="114"/>
      <c r="J42" s="114"/>
      <c r="K42" s="114"/>
      <c r="L42" s="362"/>
    </row>
    <row r="43" spans="1:12" ht="16.5" customHeight="1">
      <c r="A43" s="120" t="s">
        <v>221</v>
      </c>
      <c r="B43" s="109"/>
      <c r="C43" s="109"/>
      <c r="D43" s="110"/>
      <c r="E43" s="110"/>
      <c r="F43" s="110"/>
      <c r="G43" s="110"/>
      <c r="H43" s="110"/>
      <c r="I43" s="110"/>
      <c r="J43" s="110"/>
      <c r="K43" s="110"/>
      <c r="L43" s="362"/>
    </row>
    <row r="44" spans="1:4" ht="17.25" customHeight="1">
      <c r="A44" s="59"/>
      <c r="B44" s="59"/>
      <c r="C44" s="59"/>
      <c r="D44" s="60"/>
    </row>
    <row r="45" spans="1:3" ht="17.25" customHeight="1">
      <c r="A45" s="61"/>
      <c r="B45" s="61"/>
      <c r="C45" s="62"/>
    </row>
  </sheetData>
  <sheetProtection/>
  <mergeCells count="6">
    <mergeCell ref="B4:B5"/>
    <mergeCell ref="C4:C5"/>
    <mergeCell ref="D4:H4"/>
    <mergeCell ref="A4:A5"/>
    <mergeCell ref="L1:L43"/>
    <mergeCell ref="I4:K4"/>
  </mergeCells>
  <printOptions horizontalCentered="1"/>
  <pageMargins left="0.65" right="0.25" top="0.393700787401575" bottom="0.393700787401575" header="0.196850393700787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Stastistics1</cp:lastModifiedBy>
  <cp:lastPrinted>2017-09-28T04:50:39Z</cp:lastPrinted>
  <dcterms:created xsi:type="dcterms:W3CDTF">1999-09-24T05:14:44Z</dcterms:created>
  <dcterms:modified xsi:type="dcterms:W3CDTF">2017-09-28T04:50:45Z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143700.000000000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