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61" windowWidth="10230" windowHeight="8100" firstSheet="1" activeTab="5"/>
  </bookViews>
  <sheets>
    <sheet name="Table 6.1UN" sheetId="1" r:id="rId1"/>
    <sheet name="Table 6.2RTContr" sheetId="2" r:id="rId2"/>
    <sheet name="Table 6.3victims-dist" sheetId="3" r:id="rId3"/>
    <sheet name="Table 6.4victims" sheetId="4" r:id="rId4"/>
    <sheet name="Tab 6.5 &amp; 6.6juvenile" sheetId="5" r:id="rId5"/>
    <sheet name="Flowchart " sheetId="6" r:id="rId6"/>
  </sheets>
  <definedNames>
    <definedName name="_xlnm.Print_Titles" localSheetId="4">'Tab 6.5 &amp; 6.6juvenile'!$2:$2</definedName>
  </definedNames>
  <calcPr fullCalcOnLoad="1"/>
</workbook>
</file>

<file path=xl/sharedStrings.xml><?xml version="1.0" encoding="utf-8"?>
<sst xmlns="http://schemas.openxmlformats.org/spreadsheetml/2006/main" count="310" uniqueCount="166">
  <si>
    <t>Total</t>
  </si>
  <si>
    <t>Number</t>
  </si>
  <si>
    <t>Male</t>
  </si>
  <si>
    <t>Female</t>
  </si>
  <si>
    <t xml:space="preserve">Number </t>
  </si>
  <si>
    <t>Assault and related offences</t>
  </si>
  <si>
    <t>of which rape</t>
  </si>
  <si>
    <t>Fraud and dishonesty</t>
  </si>
  <si>
    <t>Other offences</t>
  </si>
  <si>
    <t>Island of Mauritius</t>
  </si>
  <si>
    <t>Island of Rodrigues</t>
  </si>
  <si>
    <t>Republic of Mauritius</t>
  </si>
  <si>
    <t>Theft</t>
  </si>
  <si>
    <t>% change</t>
  </si>
  <si>
    <t>Sexual offences</t>
  </si>
  <si>
    <t>Other</t>
  </si>
  <si>
    <t>Embezzlement</t>
  </si>
  <si>
    <t>-</t>
  </si>
  <si>
    <t>- Not applicable</t>
  </si>
  <si>
    <r>
      <t>Crimes</t>
    </r>
    <r>
      <rPr>
        <vertAlign val="superscript"/>
        <sz val="9"/>
        <rFont val="Times New Roman"/>
        <family val="1"/>
      </rPr>
      <t>1</t>
    </r>
  </si>
  <si>
    <t xml:space="preserve"> of which drug offences</t>
  </si>
  <si>
    <r>
      <t>Misdemeanours</t>
    </r>
    <r>
      <rPr>
        <vertAlign val="superscript"/>
        <sz val="9"/>
        <rFont val="Times New Roman"/>
        <family val="1"/>
      </rPr>
      <t>1</t>
    </r>
  </si>
  <si>
    <t>Offences</t>
  </si>
  <si>
    <t>Homicide and related offences</t>
  </si>
  <si>
    <t>Intentional homicide (committed)</t>
  </si>
  <si>
    <t>Intentional homicide (attempted)</t>
  </si>
  <si>
    <t>Automobile theft</t>
  </si>
  <si>
    <t>Robbery</t>
  </si>
  <si>
    <t>Burglary</t>
  </si>
  <si>
    <t>of which simple larceny</t>
  </si>
  <si>
    <t>of which simple assault</t>
  </si>
  <si>
    <r>
      <t>Drug offences</t>
    </r>
    <r>
      <rPr>
        <b/>
        <vertAlign val="superscript"/>
        <sz val="9"/>
        <rFont val="Times New Roman"/>
        <family val="1"/>
      </rPr>
      <t xml:space="preserve"> </t>
    </r>
  </si>
  <si>
    <t>Juvenile offenders</t>
  </si>
  <si>
    <r>
      <t>Juvenile delinquency rate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</si>
  <si>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Crimes and misdemeanours include drug offences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</si>
  <si>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Excludes contraventions established by camera</t>
    </r>
  </si>
  <si>
    <t>Driving under influence of liquor</t>
  </si>
  <si>
    <t>Bicycle contraventions</t>
  </si>
  <si>
    <t>Driving without due care and attention</t>
  </si>
  <si>
    <t>Dangerous driving</t>
  </si>
  <si>
    <t>Failing to produce driving licence on demand</t>
  </si>
  <si>
    <t>Failing to comply with traffic sign</t>
  </si>
  <si>
    <t>Breach of conditions attached to provisional licence</t>
  </si>
  <si>
    <t>Motor vehicle licence not affixed</t>
  </si>
  <si>
    <t>Failing to wear seat belt whilst driving</t>
  </si>
  <si>
    <t>Making use of cellular phone whilst driving</t>
  </si>
  <si>
    <t>Worn out tyre</t>
  </si>
  <si>
    <t>Inoperative insurance policy</t>
  </si>
  <si>
    <t>Overtaking on uninterrupted white line</t>
  </si>
  <si>
    <t>Breach of condition attached to carriers licence</t>
  </si>
  <si>
    <t>Failing to produce driving licence/Certificate of insurance within delay</t>
  </si>
  <si>
    <t>Allowing oil to drop</t>
  </si>
  <si>
    <t>Protective helmet improperly secured</t>
  </si>
  <si>
    <t>Driving without licence</t>
  </si>
  <si>
    <t>Failing to stop when signaled by a police officer</t>
  </si>
  <si>
    <t>Parking on double yellow line</t>
  </si>
  <si>
    <t>Parking on prohibited area</t>
  </si>
  <si>
    <t>Parking on footpath/pavement</t>
  </si>
  <si>
    <t>Port Louis</t>
  </si>
  <si>
    <t>Pample-mousses</t>
  </si>
  <si>
    <t>Riviere du Rempart</t>
  </si>
  <si>
    <t>Flacq</t>
  </si>
  <si>
    <t>Grand Port</t>
  </si>
  <si>
    <t>Savanne</t>
  </si>
  <si>
    <t>Moka</t>
  </si>
  <si>
    <t>Black River</t>
  </si>
  <si>
    <t xml:space="preserve">Total </t>
  </si>
  <si>
    <t>Homicides</t>
  </si>
  <si>
    <t>of which</t>
  </si>
  <si>
    <t>Rape</t>
  </si>
  <si>
    <t xml:space="preserve">Sodomy </t>
  </si>
  <si>
    <t xml:space="preserve">Other offences </t>
  </si>
  <si>
    <t>Involuntary wounds and blows</t>
  </si>
  <si>
    <t xml:space="preserve">Assaults </t>
  </si>
  <si>
    <t>Intentional homicides</t>
  </si>
  <si>
    <t>Attempted</t>
  </si>
  <si>
    <t>Sex</t>
  </si>
  <si>
    <t>0-15</t>
  </si>
  <si>
    <t>16-24</t>
  </si>
  <si>
    <t>25-34</t>
  </si>
  <si>
    <t>35-44</t>
  </si>
  <si>
    <t>45-54</t>
  </si>
  <si>
    <t>55 &amp; over</t>
  </si>
  <si>
    <t>Not available</t>
  </si>
  <si>
    <t>Activity Status</t>
  </si>
  <si>
    <t>Employed</t>
  </si>
  <si>
    <t>Student</t>
  </si>
  <si>
    <t>Housewife</t>
  </si>
  <si>
    <t>Retired</t>
  </si>
  <si>
    <t>Disabled</t>
  </si>
  <si>
    <t>Relationship to offender</t>
  </si>
  <si>
    <t>Spouse</t>
  </si>
  <si>
    <t>Child</t>
  </si>
  <si>
    <t>Other relative</t>
  </si>
  <si>
    <t>Not related</t>
  </si>
  <si>
    <t>Location of incident</t>
  </si>
  <si>
    <t>Private-household</t>
  </si>
  <si>
    <t>Educational-institution</t>
  </si>
  <si>
    <t>Public road</t>
  </si>
  <si>
    <t>Public beach</t>
  </si>
  <si>
    <t>Area type</t>
  </si>
  <si>
    <t>Urban</t>
  </si>
  <si>
    <t>Rural</t>
  </si>
  <si>
    <t>of which bribery by public official</t>
  </si>
  <si>
    <t xml:space="preserve">             bribery of public official</t>
  </si>
  <si>
    <t xml:space="preserve">              sodomy</t>
  </si>
  <si>
    <t>of which murder (including infanticide)</t>
  </si>
  <si>
    <t>Non-intentional homicide</t>
  </si>
  <si>
    <t xml:space="preserve">Other theft (excluding automobile theft) </t>
  </si>
  <si>
    <t>Age group (years)</t>
  </si>
  <si>
    <t>Property offences</t>
  </si>
  <si>
    <t>Other property offences</t>
  </si>
  <si>
    <t>Road traffic offences</t>
  </si>
  <si>
    <r>
      <t>Juvenile contraveners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</si>
  <si>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Rate per 1,000 mid year juvenile population and exclude contraveners</t>
    </r>
  </si>
  <si>
    <t>General crime involving Juveniles</t>
  </si>
  <si>
    <r>
      <t>Contraventions involving Juveniles</t>
    </r>
    <r>
      <rPr>
        <b/>
        <vertAlign val="superscript"/>
        <sz val="9"/>
        <rFont val="Times New Roman"/>
        <family val="1"/>
      </rPr>
      <t>2</t>
    </r>
  </si>
  <si>
    <t>Intentional homicide(committed)</t>
  </si>
  <si>
    <t>Non intentional homicide</t>
  </si>
  <si>
    <t>Sexual Offences</t>
  </si>
  <si>
    <t>Annex I</t>
  </si>
  <si>
    <t>Fittings out of order</t>
  </si>
  <si>
    <t>Inefficient silencer</t>
  </si>
  <si>
    <t>Exceeding speed limit</t>
  </si>
  <si>
    <t>Sexual intercourse with minor under 16; with mentally handicapped person; with specified person</t>
  </si>
  <si>
    <t>No tail light</t>
  </si>
  <si>
    <t xml:space="preserve"> -</t>
  </si>
  <si>
    <t>Table 6.1 - Reported offences according to UN classification of offences, Republic of Mauritius, 2013 &amp; 2014</t>
  </si>
  <si>
    <t>Table 6.2 - Road traffic contraventions, Republic of Mauritius, 2013 &amp; 2014</t>
  </si>
  <si>
    <t>Table 6.5 - Juvenile offenders according to United Nations classification of offences,  Republic of Mauritius, 2013 &amp; 2014</t>
  </si>
  <si>
    <t>Table 6.6 - Offences involving juveniles reported by type, Republic of Mauritius, 2013 &amp; 2014</t>
  </si>
  <si>
    <t>Plaines Wilhems</t>
  </si>
  <si>
    <t>Rodrigues</t>
  </si>
  <si>
    <t>Simple Assaults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</si>
  <si>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A person may be victim of one or more offence and/or an offence may involve one or more victim.</t>
    </r>
  </si>
  <si>
    <r>
      <t>Table 6.3 - Reported number of victims</t>
    </r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by district and type of selected offences, Republic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of Mauritius</t>
    </r>
    <r>
      <rPr>
        <b/>
        <sz val="9"/>
        <color indexed="8"/>
        <rFont val="Times New Roman"/>
        <family val="1"/>
      </rPr>
      <t>, 2014</t>
    </r>
  </si>
  <si>
    <t>Characteristics of victim</t>
  </si>
  <si>
    <t xml:space="preserve">   -</t>
  </si>
  <si>
    <t xml:space="preserve">  -</t>
  </si>
  <si>
    <t xml:space="preserve">     -</t>
  </si>
  <si>
    <t>Father/mother</t>
  </si>
  <si>
    <t xml:space="preserve">       -</t>
  </si>
  <si>
    <t>Commercial-area</t>
  </si>
  <si>
    <t>Hotel/Bungalow</t>
  </si>
  <si>
    <t>Other Places</t>
  </si>
  <si>
    <t>of which damages to property including arson</t>
  </si>
  <si>
    <t>of which Information and Communication Technology Act</t>
  </si>
  <si>
    <r>
      <t xml:space="preserve">Table 6.4 - Victims of selected offences by socio-demographic and other characteristics, </t>
    </r>
    <r>
      <rPr>
        <b/>
        <sz val="9"/>
        <rFont val="Times New Roman"/>
        <family val="1"/>
      </rPr>
      <t>Republic of Mauritius</t>
    </r>
    <r>
      <rPr>
        <b/>
        <sz val="9"/>
        <color indexed="8"/>
        <rFont val="Times New Roman"/>
        <family val="1"/>
      </rPr>
      <t>, 2013 &amp; 2014</t>
    </r>
  </si>
  <si>
    <t>Intentional homicide(attempted)</t>
  </si>
  <si>
    <r>
      <t xml:space="preserve">Property offences </t>
    </r>
    <r>
      <rPr>
        <b/>
        <vertAlign val="superscript"/>
        <sz val="9"/>
        <rFont val="Times New Roman"/>
        <family val="1"/>
      </rPr>
      <t>1</t>
    </r>
  </si>
  <si>
    <r>
      <t xml:space="preserve">Fraud and dishonesty </t>
    </r>
    <r>
      <rPr>
        <i/>
        <vertAlign val="superscript"/>
        <sz val="9"/>
        <rFont val="Times New Roman"/>
        <family val="1"/>
      </rPr>
      <t>1</t>
    </r>
  </si>
  <si>
    <r>
      <t xml:space="preserve">Other offences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</si>
  <si>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Figures for 2013 have been revised due to reclassification of the offence '</t>
    </r>
    <r>
      <rPr>
        <i/>
        <sz val="9"/>
        <rFont val="Times New Roman"/>
        <family val="1"/>
      </rPr>
      <t>Demanding money or property by threat of false accusation</t>
    </r>
    <r>
      <rPr>
        <sz val="9"/>
        <rFont val="Times New Roman"/>
        <family val="1"/>
      </rPr>
      <t>' from '</t>
    </r>
    <r>
      <rPr>
        <i/>
        <sz val="9"/>
        <rFont val="Times New Roman"/>
        <family val="1"/>
      </rPr>
      <t>Other offences'</t>
    </r>
    <r>
      <rPr>
        <sz val="9"/>
        <rFont val="Times New Roman"/>
        <family val="1"/>
      </rPr>
      <t xml:space="preserve"> to '</t>
    </r>
    <r>
      <rPr>
        <i/>
        <sz val="9"/>
        <rFont val="Times New Roman"/>
        <family val="1"/>
      </rPr>
      <t>Fraud and dishonesty</t>
    </r>
    <r>
      <rPr>
        <sz val="9"/>
        <rFont val="Times New Roman"/>
        <family val="1"/>
      </rPr>
      <t>'</t>
    </r>
  </si>
  <si>
    <t>% Change</t>
  </si>
  <si>
    <r>
      <t xml:space="preserve">Intentional homicide (committed) 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</si>
  <si>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11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Excluding abortion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</si>
  <si>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Non-intentional homicides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</si>
  <si>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Excluding abortion</t>
    </r>
  </si>
  <si>
    <r>
      <t>Committed</t>
    </r>
    <r>
      <rPr>
        <b/>
        <vertAlign val="superscript"/>
        <sz val="9"/>
        <color indexed="8"/>
        <rFont val="Times New Roman"/>
        <family val="1"/>
      </rPr>
      <t>1</t>
    </r>
  </si>
  <si>
    <r>
      <t>Non-int.</t>
    </r>
    <r>
      <rPr>
        <b/>
        <vertAlign val="superscript"/>
        <sz val="9"/>
        <color indexed="8"/>
        <rFont val="Times New Roman"/>
        <family val="1"/>
      </rPr>
      <t>2</t>
    </r>
  </si>
  <si>
    <t xml:space="preserve">           The National Criminal Chart, Republic of Mauritius</t>
  </si>
  <si>
    <t>Provisional cases lodged directly in courts</t>
  </si>
  <si>
    <t>Complex and serious cases sent for advice to DPP</t>
  </si>
  <si>
    <t>Social Enquiry at Probation Office</t>
  </si>
  <si>
    <t xml:space="preserve">         Convicted or Remanded</t>
  </si>
  <si>
    <t>Annex II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</si>
</sst>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\ \ \ "/>
    <numFmt numFmtId="174" formatCode="#,##0\ \ "/>
    <numFmt numFmtId="175" formatCode="General\ \ \ \ \ \ "/>
    <numFmt numFmtId="176" formatCode="0.0\ \ "/>
    <numFmt numFmtId="177" formatCode="#,##0.0\ \ "/>
    <numFmt numFmtId="178" formatCode="0\ \ "/>
    <numFmt numFmtId="179" formatCode="#,##0.000"/>
    <numFmt numFmtId="180" formatCode="#,##0\ "/>
    <numFmt numFmtId="181" formatCode="0.0\ \ \ \ \ "/>
    <numFmt numFmtId="182" formatCode="#,##0.0\ "/>
    <numFmt numFmtId="183" formatCode="#,##0.000\ "/>
    <numFmt numFmtId="184" formatCode="#,##0.0"/>
    <numFmt numFmtId="185" formatCode="General\ "/>
    <numFmt numFmtId="186" formatCode="0\ "/>
    <numFmt numFmtId="187" formatCode="0.0000"/>
    <numFmt numFmtId="188" formatCode="0.000"/>
    <numFmt numFmtId="189" formatCode="0.0000000"/>
    <numFmt numFmtId="190" formatCode="0.000000"/>
    <numFmt numFmtId="191" formatCode="0.00000"/>
    <numFmt numFmtId="192" formatCode="#,##0\ \ \ \ \ 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9"/>
      <color indexed="10"/>
      <name val="Times New Roman"/>
      <family val="1"/>
    </font>
    <font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dotted"/>
      <top style="thin"/>
      <bottom style="thin"/>
    </border>
    <border>
      <left/>
      <right style="dotted"/>
      <top>
        <color indexed="63"/>
      </top>
      <bottom>
        <color indexed="63"/>
      </bottom>
    </border>
    <border>
      <left/>
      <right style="dotted"/>
      <top/>
      <bottom style="thin"/>
    </border>
    <border>
      <left/>
      <right style="dotted"/>
      <top style="thin"/>
      <bottom/>
    </border>
    <border>
      <left style="dotted"/>
      <right/>
      <top/>
      <bottom style="thin"/>
    </border>
    <border>
      <left/>
      <right style="hair"/>
      <top style="thin"/>
      <bottom style="thin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 style="hair"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40" fontId="19" fillId="33" borderId="0">
      <alignment horizontal="right"/>
      <protection/>
    </xf>
    <xf numFmtId="0" fontId="20" fillId="33" borderId="9">
      <alignment/>
      <protection/>
    </xf>
    <xf numFmtId="0" fontId="20" fillId="0" borderId="0" applyBorder="0">
      <alignment horizontal="centerContinuous"/>
      <protection/>
    </xf>
    <xf numFmtId="0" fontId="2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59" applyFont="1" applyFill="1" applyBorder="1">
      <alignment/>
      <protection/>
    </xf>
    <xf numFmtId="0" fontId="2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3" fontId="3" fillId="0" borderId="0" xfId="59" applyNumberFormat="1" applyFont="1" applyFill="1" applyBorder="1">
      <alignment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81" fontId="2" fillId="0" borderId="0" xfId="59" applyNumberFormat="1" applyFont="1" applyFill="1" applyBorder="1" applyAlignment="1">
      <alignment vertical="center"/>
      <protection/>
    </xf>
    <xf numFmtId="172" fontId="3" fillId="0" borderId="0" xfId="59" applyNumberFormat="1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vertical="center"/>
      <protection/>
    </xf>
    <xf numFmtId="174" fontId="3" fillId="0" borderId="0" xfId="59" applyNumberFormat="1" applyFont="1" applyFill="1" applyBorder="1" applyAlignment="1">
      <alignment horizontal="right" vertical="center"/>
      <protection/>
    </xf>
    <xf numFmtId="181" fontId="3" fillId="0" borderId="0" xfId="59" applyNumberFormat="1" applyFont="1" applyFill="1" applyBorder="1" applyAlignment="1">
      <alignment vertical="center"/>
      <protection/>
    </xf>
    <xf numFmtId="174" fontId="6" fillId="0" borderId="0" xfId="59" applyNumberFormat="1" applyFont="1" applyFill="1" applyBorder="1" applyAlignment="1">
      <alignment horizontal="right" vertical="center"/>
      <protection/>
    </xf>
    <xf numFmtId="181" fontId="6" fillId="0" borderId="0" xfId="59" applyNumberFormat="1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181" fontId="6" fillId="0" borderId="0" xfId="59" applyNumberFormat="1" applyFont="1" applyFill="1" applyBorder="1" applyAlignment="1">
      <alignment horizontal="right" vertical="center"/>
      <protection/>
    </xf>
    <xf numFmtId="181" fontId="2" fillId="0" borderId="11" xfId="59" applyNumberFormat="1" applyFont="1" applyFill="1" applyBorder="1" applyAlignment="1">
      <alignment vertical="center"/>
      <protection/>
    </xf>
    <xf numFmtId="0" fontId="3" fillId="0" borderId="0" xfId="59" applyFont="1" applyFill="1" applyBorder="1" applyAlignment="1">
      <alignment wrapText="1"/>
      <protection/>
    </xf>
    <xf numFmtId="0" fontId="3" fillId="0" borderId="0" xfId="59" applyFont="1" applyFill="1" applyBorder="1" applyAlignment="1">
      <alignment horizontal="right"/>
      <protection/>
    </xf>
    <xf numFmtId="0" fontId="2" fillId="0" borderId="11" xfId="71" applyFont="1" applyFill="1" applyBorder="1" applyAlignment="1">
      <alignment horizontal="left" vertical="center" wrapText="1"/>
      <protection/>
    </xf>
    <xf numFmtId="0" fontId="11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3" fillId="0" borderId="0" xfId="71" applyFont="1" applyFill="1">
      <alignment/>
      <protection/>
    </xf>
    <xf numFmtId="0" fontId="11" fillId="0" borderId="0" xfId="71" applyFont="1" applyFill="1" applyAlignment="1">
      <alignment vertical="center"/>
      <protection/>
    </xf>
    <xf numFmtId="0" fontId="13" fillId="0" borderId="0" xfId="71" applyFont="1" applyFill="1">
      <alignment/>
      <protection/>
    </xf>
    <xf numFmtId="174" fontId="3" fillId="0" borderId="0" xfId="60" applyNumberFormat="1" applyFont="1" applyFill="1" applyBorder="1" applyAlignment="1">
      <alignment vertical="center"/>
      <protection/>
    </xf>
    <xf numFmtId="174" fontId="14" fillId="0" borderId="0" xfId="60" applyNumberFormat="1" applyFont="1" applyFill="1" applyBorder="1" applyAlignment="1" quotePrefix="1">
      <alignment horizontal="center" vertical="center"/>
      <protection/>
    </xf>
    <xf numFmtId="174" fontId="6" fillId="0" borderId="0" xfId="60" applyNumberFormat="1" applyFont="1" applyFill="1" applyBorder="1" applyAlignment="1">
      <alignment vertical="center"/>
      <protection/>
    </xf>
    <xf numFmtId="174" fontId="2" fillId="0" borderId="0" xfId="60" applyNumberFormat="1" applyFont="1" applyFill="1" applyBorder="1" applyAlignment="1">
      <alignment vertical="center"/>
      <protection/>
    </xf>
    <xf numFmtId="174" fontId="14" fillId="0" borderId="0" xfId="60" applyNumberFormat="1" applyFont="1" applyFill="1" applyBorder="1" applyAlignment="1">
      <alignment vertical="center"/>
      <protection/>
    </xf>
    <xf numFmtId="3" fontId="3" fillId="0" borderId="0" xfId="60" applyNumberFormat="1" applyFont="1" applyFill="1" applyAlignment="1">
      <alignment horizontal="right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3" fontId="2" fillId="0" borderId="11" xfId="60" applyNumberFormat="1" applyFont="1" applyFill="1" applyBorder="1" applyAlignment="1">
      <alignment horizontal="right" vertical="center"/>
      <protection/>
    </xf>
    <xf numFmtId="0" fontId="7" fillId="0" borderId="0" xfId="70" applyFont="1" applyBorder="1" applyAlignment="1">
      <alignment vertical="center"/>
      <protection/>
    </xf>
    <xf numFmtId="0" fontId="15" fillId="0" borderId="0" xfId="70" applyFont="1" applyBorder="1" applyAlignment="1">
      <alignment vertical="center" wrapText="1"/>
      <protection/>
    </xf>
    <xf numFmtId="173" fontId="2" fillId="0" borderId="0" xfId="71" applyNumberFormat="1" applyFont="1" applyFill="1" applyBorder="1" applyAlignment="1">
      <alignment horizontal="right" vertical="center"/>
      <protection/>
    </xf>
    <xf numFmtId="3" fontId="9" fillId="0" borderId="0" xfId="70" applyNumberFormat="1" applyFont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left" vertical="center" indent="2"/>
      <protection/>
    </xf>
    <xf numFmtId="0" fontId="14" fillId="0" borderId="0" xfId="59" applyFont="1" applyFill="1" applyBorder="1" applyAlignment="1">
      <alignment vertical="center" wrapText="1"/>
      <protection/>
    </xf>
    <xf numFmtId="174" fontId="2" fillId="0" borderId="0" xfId="59" applyNumberFormat="1" applyFont="1" applyFill="1" applyBorder="1" applyAlignment="1">
      <alignment horizontal="right" vertical="center"/>
      <protection/>
    </xf>
    <xf numFmtId="0" fontId="66" fillId="0" borderId="0" xfId="72" applyFont="1" applyFill="1">
      <alignment/>
      <protection/>
    </xf>
    <xf numFmtId="174" fontId="14" fillId="0" borderId="0" xfId="59" applyNumberFormat="1" applyFont="1" applyFill="1" applyBorder="1" applyAlignment="1">
      <alignment horizontal="right" vertical="center"/>
      <protection/>
    </xf>
    <xf numFmtId="181" fontId="14" fillId="0" borderId="0" xfId="59" applyNumberFormat="1" applyFont="1" applyFill="1" applyBorder="1" applyAlignment="1">
      <alignment vertical="center"/>
      <protection/>
    </xf>
    <xf numFmtId="174" fontId="2" fillId="0" borderId="11" xfId="59" applyNumberFormat="1" applyFont="1" applyFill="1" applyBorder="1" applyAlignment="1">
      <alignment horizontal="right" vertical="center"/>
      <protection/>
    </xf>
    <xf numFmtId="174" fontId="11" fillId="0" borderId="0" xfId="71" applyNumberFormat="1" applyFont="1" applyFill="1">
      <alignment/>
      <protection/>
    </xf>
    <xf numFmtId="0" fontId="2" fillId="0" borderId="0" xfId="71" applyFont="1" applyFill="1" applyBorder="1" applyAlignment="1">
      <alignment horizontal="left"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17" fillId="0" borderId="0" xfId="71" applyFont="1" applyFill="1">
      <alignment/>
      <protection/>
    </xf>
    <xf numFmtId="0" fontId="3" fillId="0" borderId="0" xfId="59" applyFont="1" applyFill="1" applyBorder="1" applyAlignment="1">
      <alignment horizontal="right" vertical="center"/>
      <protection/>
    </xf>
    <xf numFmtId="0" fontId="18" fillId="0" borderId="0" xfId="59" applyFont="1" applyFill="1" applyBorder="1" applyAlignment="1">
      <alignment horizontal="right"/>
      <protection/>
    </xf>
    <xf numFmtId="172" fontId="6" fillId="0" borderId="0" xfId="59" applyNumberFormat="1" applyFont="1" applyFill="1" applyBorder="1" applyAlignment="1">
      <alignment vertical="center"/>
      <protection/>
    </xf>
    <xf numFmtId="0" fontId="67" fillId="0" borderId="0" xfId="62" applyFont="1" applyFill="1" applyBorder="1" applyAlignment="1">
      <alignment vertical="center"/>
      <protection/>
    </xf>
    <xf numFmtId="3" fontId="7" fillId="0" borderId="0" xfId="70" applyNumberFormat="1" applyFont="1" applyFill="1" applyBorder="1" applyAlignment="1">
      <alignment horizontal="right" vertical="center"/>
      <protection/>
    </xf>
    <xf numFmtId="174" fontId="6" fillId="0" borderId="0" xfId="59" applyNumberFormat="1" applyFont="1" applyFill="1" applyBorder="1" applyAlignment="1" quotePrefix="1">
      <alignment horizontal="right" vertical="center"/>
      <protection/>
    </xf>
    <xf numFmtId="0" fontId="2" fillId="0" borderId="13" xfId="60" applyFont="1" applyFill="1" applyBorder="1" applyAlignment="1">
      <alignment horizontal="left" vertical="center" wrapText="1"/>
      <protection/>
    </xf>
    <xf numFmtId="0" fontId="2" fillId="0" borderId="13" xfId="60" applyFont="1" applyFill="1" applyBorder="1" applyAlignment="1">
      <alignment horizontal="left" vertical="center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174" fontId="2" fillId="0" borderId="12" xfId="60" applyNumberFormat="1" applyFont="1" applyFill="1" applyBorder="1" applyAlignment="1">
      <alignment vertical="center"/>
      <protection/>
    </xf>
    <xf numFmtId="174" fontId="14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177" fontId="2" fillId="0" borderId="13" xfId="60" applyNumberFormat="1" applyFont="1" applyFill="1" applyBorder="1" applyAlignment="1">
      <alignment vertical="center"/>
      <protection/>
    </xf>
    <xf numFmtId="177" fontId="14" fillId="0" borderId="13" xfId="60" applyNumberFormat="1" applyFont="1" applyFill="1" applyBorder="1" applyAlignment="1">
      <alignment vertical="center"/>
      <protection/>
    </xf>
    <xf numFmtId="177" fontId="2" fillId="0" borderId="0" xfId="60" applyNumberFormat="1" applyFont="1" applyFill="1" applyBorder="1" applyAlignment="1">
      <alignment vertical="center"/>
      <protection/>
    </xf>
    <xf numFmtId="177" fontId="14" fillId="0" borderId="0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 quotePrefix="1">
      <alignment vertical="center"/>
      <protection/>
    </xf>
    <xf numFmtId="0" fontId="2" fillId="0" borderId="13" xfId="59" applyFont="1" applyFill="1" applyBorder="1" applyAlignment="1">
      <alignment horizontal="left" vertical="center" wrapText="1"/>
      <protection/>
    </xf>
    <xf numFmtId="0" fontId="6" fillId="0" borderId="0" xfId="71" applyFont="1" applyFill="1" applyBorder="1" applyAlignment="1">
      <alignment horizontal="left" vertical="center" wrapText="1" indent="1"/>
      <protection/>
    </xf>
    <xf numFmtId="180" fontId="17" fillId="0" borderId="0" xfId="71" applyNumberFormat="1" applyFont="1" applyFill="1">
      <alignment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0" fontId="2" fillId="0" borderId="13" xfId="59" applyFont="1" applyFill="1" applyBorder="1" applyAlignment="1">
      <alignment horizontal="right" vertical="center" wrapText="1"/>
      <protection/>
    </xf>
    <xf numFmtId="3" fontId="11" fillId="0" borderId="0" xfId="71" applyNumberFormat="1" applyFont="1" applyFill="1">
      <alignment/>
      <protection/>
    </xf>
    <xf numFmtId="0" fontId="9" fillId="0" borderId="0" xfId="69" applyFont="1" applyFill="1" applyBorder="1" applyAlignment="1">
      <alignment vertical="center"/>
      <protection/>
    </xf>
    <xf numFmtId="0" fontId="67" fillId="0" borderId="0" xfId="5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horizontal="left" vertical="center" wrapText="1"/>
      <protection/>
    </xf>
    <xf numFmtId="0" fontId="9" fillId="0" borderId="0" xfId="69" applyFont="1" applyFill="1" applyBorder="1" applyAlignment="1">
      <alignment horizontal="left" vertical="center" wrapText="1"/>
      <protection/>
    </xf>
    <xf numFmtId="0" fontId="9" fillId="0" borderId="12" xfId="69" applyFont="1" applyFill="1" applyBorder="1" applyAlignment="1">
      <alignment horizontal="left" wrapText="1"/>
      <protection/>
    </xf>
    <xf numFmtId="0" fontId="9" fillId="0" borderId="12" xfId="69" applyFont="1" applyFill="1" applyBorder="1" applyAlignment="1">
      <alignment horizontal="right" wrapText="1"/>
      <protection/>
    </xf>
    <xf numFmtId="3" fontId="9" fillId="0" borderId="13" xfId="69" applyNumberFormat="1" applyFont="1" applyFill="1" applyBorder="1" applyAlignment="1">
      <alignment horizontal="center" vertical="center" wrapText="1"/>
      <protection/>
    </xf>
    <xf numFmtId="3" fontId="9" fillId="0" borderId="0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left" vertical="center" wrapText="1" indent="1"/>
      <protection/>
    </xf>
    <xf numFmtId="3" fontId="7" fillId="0" borderId="0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13" xfId="69" applyFont="1" applyFill="1" applyBorder="1" applyAlignment="1">
      <alignment horizontal="left" vertical="center" wrapText="1" indent="1"/>
      <protection/>
    </xf>
    <xf numFmtId="3" fontId="2" fillId="0" borderId="0" xfId="69" applyNumberFormat="1" applyFont="1" applyFill="1" applyBorder="1" applyAlignment="1">
      <alignment horizontal="right" vertical="center"/>
      <protection/>
    </xf>
    <xf numFmtId="174" fontId="7" fillId="0" borderId="13" xfId="69" applyNumberFormat="1" applyFont="1" applyFill="1" applyBorder="1" applyAlignment="1">
      <alignment vertical="center"/>
      <protection/>
    </xf>
    <xf numFmtId="174" fontId="7" fillId="0" borderId="0" xfId="69" applyNumberFormat="1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horizontal="left" vertical="center" wrapText="1" indent="2"/>
      <protection/>
    </xf>
    <xf numFmtId="0" fontId="9" fillId="0" borderId="0" xfId="69" applyFont="1" applyFill="1" applyBorder="1" applyAlignment="1">
      <alignment wrapText="1"/>
      <protection/>
    </xf>
    <xf numFmtId="0" fontId="9" fillId="0" borderId="0" xfId="69" applyFont="1" applyFill="1" applyBorder="1">
      <alignment/>
      <protection/>
    </xf>
    <xf numFmtId="3" fontId="9" fillId="0" borderId="0" xfId="69" applyNumberFormat="1" applyFont="1" applyFill="1" applyBorder="1">
      <alignment/>
      <protection/>
    </xf>
    <xf numFmtId="0" fontId="7" fillId="0" borderId="0" xfId="69" applyFont="1" applyFill="1" applyBorder="1" applyAlignment="1">
      <alignment wrapText="1"/>
      <protection/>
    </xf>
    <xf numFmtId="0" fontId="7" fillId="0" borderId="0" xfId="69" applyFont="1" applyFill="1" applyBorder="1">
      <alignment/>
      <protection/>
    </xf>
    <xf numFmtId="3" fontId="7" fillId="0" borderId="0" xfId="69" applyNumberFormat="1" applyFont="1" applyFill="1" applyBorder="1">
      <alignment/>
      <protection/>
    </xf>
    <xf numFmtId="0" fontId="3" fillId="0" borderId="0" xfId="59" applyFont="1" applyFill="1" applyBorder="1" applyAlignment="1">
      <alignment horizontal="left" vertical="center" wrapText="1" indent="1"/>
      <protection/>
    </xf>
    <xf numFmtId="0" fontId="7" fillId="0" borderId="0" xfId="70" applyFont="1" applyFill="1" applyBorder="1" applyAlignment="1">
      <alignment horizontal="left" vertical="center" wrapText="1" indent="1"/>
      <protection/>
    </xf>
    <xf numFmtId="3" fontId="7" fillId="0" borderId="0" xfId="70" applyNumberFormat="1" applyFont="1" applyBorder="1" applyAlignment="1">
      <alignment vertical="center"/>
      <protection/>
    </xf>
    <xf numFmtId="3" fontId="9" fillId="0" borderId="0" xfId="69" applyNumberFormat="1" applyFont="1" applyFill="1" applyBorder="1" applyAlignment="1">
      <alignment vertical="center" wrapText="1"/>
      <protection/>
    </xf>
    <xf numFmtId="0" fontId="68" fillId="0" borderId="0" xfId="61" applyFont="1" applyFill="1">
      <alignment/>
      <protection/>
    </xf>
    <xf numFmtId="0" fontId="67" fillId="0" borderId="0" xfId="61" applyFont="1" applyFill="1">
      <alignment/>
      <protection/>
    </xf>
    <xf numFmtId="3" fontId="69" fillId="0" borderId="0" xfId="61" applyNumberFormat="1" applyFont="1" applyFill="1" applyAlignment="1">
      <alignment horizontal="center"/>
      <protection/>
    </xf>
    <xf numFmtId="3" fontId="2" fillId="0" borderId="0" xfId="61" applyNumberFormat="1" applyFont="1" applyFill="1" applyAlignment="1">
      <alignment horizontal="center"/>
      <protection/>
    </xf>
    <xf numFmtId="0" fontId="67" fillId="0" borderId="14" xfId="61" applyFont="1" applyFill="1" applyBorder="1" applyAlignment="1">
      <alignment horizontal="center" vertical="center"/>
      <protection/>
    </xf>
    <xf numFmtId="0" fontId="68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15" xfId="61" applyFont="1" applyFill="1" applyBorder="1" applyAlignment="1">
      <alignment horizontal="right" vertical="center" wrapText="1"/>
      <protection/>
    </xf>
    <xf numFmtId="0" fontId="9" fillId="0" borderId="12" xfId="61" applyFont="1" applyFill="1" applyBorder="1" applyAlignment="1">
      <alignment horizontal="right" vertical="center" wrapText="1"/>
      <protection/>
    </xf>
    <xf numFmtId="0" fontId="9" fillId="0" borderId="11" xfId="61" applyFont="1" applyFill="1" applyBorder="1" applyAlignment="1">
      <alignment horizontal="right" vertical="center" wrapText="1"/>
      <protection/>
    </xf>
    <xf numFmtId="0" fontId="9" fillId="0" borderId="16" xfId="61" applyFont="1" applyFill="1" applyBorder="1" applyAlignment="1">
      <alignment horizontal="right" vertical="center" wrapText="1"/>
      <protection/>
    </xf>
    <xf numFmtId="0" fontId="67" fillId="0" borderId="12" xfId="58" applyFont="1" applyFill="1" applyBorder="1" applyAlignment="1">
      <alignment wrapText="1"/>
      <protection/>
    </xf>
    <xf numFmtId="3" fontId="9" fillId="0" borderId="12" xfId="61" applyNumberFormat="1" applyFont="1" applyFill="1" applyBorder="1" applyAlignment="1">
      <alignment horizontal="right" vertical="center" wrapText="1"/>
      <protection/>
    </xf>
    <xf numFmtId="0" fontId="9" fillId="0" borderId="17" xfId="61" applyFont="1" applyFill="1" applyBorder="1" applyAlignment="1">
      <alignment horizontal="right" vertical="center" wrapText="1"/>
      <protection/>
    </xf>
    <xf numFmtId="3" fontId="68" fillId="0" borderId="0" xfId="61" applyNumberFormat="1" applyFont="1" applyFill="1">
      <alignment/>
      <protection/>
    </xf>
    <xf numFmtId="0" fontId="67" fillId="0" borderId="0" xfId="58" applyFont="1" applyFill="1" applyBorder="1" applyAlignment="1">
      <alignment wrapText="1"/>
      <protection/>
    </xf>
    <xf numFmtId="0" fontId="67" fillId="0" borderId="0" xfId="61" applyFont="1" applyFill="1" applyAlignment="1">
      <alignment vertical="center"/>
      <protection/>
    </xf>
    <xf numFmtId="3" fontId="2" fillId="0" borderId="15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3" fontId="70" fillId="0" borderId="0" xfId="61" applyNumberFormat="1" applyFont="1" applyFill="1" applyBorder="1" applyAlignment="1">
      <alignment horizontal="right" vertical="center"/>
      <protection/>
    </xf>
    <xf numFmtId="3" fontId="70" fillId="0" borderId="0" xfId="61" applyNumberFormat="1" applyFont="1" applyFill="1" applyBorder="1" applyAlignment="1" quotePrefix="1">
      <alignment horizontal="right" vertical="center"/>
      <protection/>
    </xf>
    <xf numFmtId="3" fontId="70" fillId="0" borderId="15" xfId="61" applyNumberFormat="1" applyFont="1" applyFill="1" applyBorder="1" applyAlignment="1">
      <alignment horizontal="right" vertical="center"/>
      <protection/>
    </xf>
    <xf numFmtId="3" fontId="70" fillId="0" borderId="15" xfId="61" applyNumberFormat="1" applyFont="1" applyFill="1" applyBorder="1" applyAlignment="1" quotePrefix="1">
      <alignment horizontal="right" vertical="center"/>
      <protection/>
    </xf>
    <xf numFmtId="3" fontId="68" fillId="0" borderId="0" xfId="61" applyNumberFormat="1" applyFont="1" applyFill="1" applyAlignment="1">
      <alignment vertical="center"/>
      <protection/>
    </xf>
    <xf numFmtId="0" fontId="9" fillId="0" borderId="0" xfId="61" applyFont="1" applyFill="1" applyAlignment="1">
      <alignment horizontal="left" vertical="center"/>
      <protection/>
    </xf>
    <xf numFmtId="3" fontId="71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3" fontId="70" fillId="0" borderId="0" xfId="61" applyNumberFormat="1" applyFont="1" applyFill="1" applyBorder="1" applyAlignment="1">
      <alignment vertical="center"/>
      <protection/>
    </xf>
    <xf numFmtId="3" fontId="70" fillId="0" borderId="15" xfId="61" applyNumberFormat="1" applyFont="1" applyFill="1" applyBorder="1" applyAlignment="1">
      <alignment vertical="center"/>
      <protection/>
    </xf>
    <xf numFmtId="3" fontId="67" fillId="0" borderId="15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Alignment="1">
      <alignment horizontal="left" vertical="center"/>
      <protection/>
    </xf>
    <xf numFmtId="0" fontId="70" fillId="0" borderId="0" xfId="61" applyNumberFormat="1" applyFont="1" applyFill="1" applyBorder="1" applyAlignment="1">
      <alignment horizontal="right" vertical="center"/>
      <protection/>
    </xf>
    <xf numFmtId="3" fontId="3" fillId="0" borderId="0" xfId="61" applyNumberFormat="1" applyFont="1" applyFill="1" applyBorder="1" applyAlignment="1">
      <alignment horizontal="right" vertical="center"/>
      <protection/>
    </xf>
    <xf numFmtId="3" fontId="3" fillId="0" borderId="15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0" fontId="68" fillId="0" borderId="13" xfId="61" applyFont="1" applyFill="1" applyBorder="1" applyAlignment="1">
      <alignment vertical="center"/>
      <protection/>
    </xf>
    <xf numFmtId="184" fontId="70" fillId="0" borderId="18" xfId="61" applyNumberFormat="1" applyFont="1" applyFill="1" applyBorder="1" applyAlignment="1">
      <alignment horizontal="right" vertical="center"/>
      <protection/>
    </xf>
    <xf numFmtId="184" fontId="70" fillId="0" borderId="13" xfId="61" applyNumberFormat="1" applyFont="1" applyFill="1" applyBorder="1" applyAlignment="1">
      <alignment horizontal="right" vertical="center"/>
      <protection/>
    </xf>
    <xf numFmtId="184" fontId="70" fillId="0" borderId="16" xfId="61" applyNumberFormat="1" applyFont="1" applyFill="1" applyBorder="1" applyAlignment="1">
      <alignment horizontal="right" vertical="center"/>
      <protection/>
    </xf>
    <xf numFmtId="0" fontId="19" fillId="0" borderId="0" xfId="61" applyFont="1" applyFill="1">
      <alignment/>
      <protection/>
    </xf>
    <xf numFmtId="3" fontId="72" fillId="0" borderId="0" xfId="61" applyNumberFormat="1" applyFont="1" applyFill="1" applyBorder="1" applyAlignment="1">
      <alignment horizontal="right" vertical="center"/>
      <protection/>
    </xf>
    <xf numFmtId="3" fontId="72" fillId="0" borderId="0" xfId="61" applyNumberFormat="1" applyFont="1" applyFill="1" applyBorder="1" applyAlignment="1" quotePrefix="1">
      <alignment horizontal="right" vertical="center"/>
      <protection/>
    </xf>
    <xf numFmtId="3" fontId="9" fillId="0" borderId="0" xfId="61" applyNumberFormat="1" applyFont="1" applyFill="1" applyBorder="1" applyAlignment="1">
      <alignment horizontal="right" vertical="center" wrapText="1"/>
      <protection/>
    </xf>
    <xf numFmtId="0" fontId="6" fillId="0" borderId="0" xfId="59" applyFont="1" applyFill="1" applyBorder="1" applyAlignment="1">
      <alignment horizontal="left" vertical="center" wrapText="1" indent="1"/>
      <protection/>
    </xf>
    <xf numFmtId="0" fontId="6" fillId="0" borderId="0" xfId="59" applyFont="1" applyFill="1" applyBorder="1" applyAlignment="1">
      <alignment horizontal="left" vertical="center" wrapText="1" indent="2"/>
      <protection/>
    </xf>
    <xf numFmtId="0" fontId="73" fillId="0" borderId="0" xfId="72" applyFont="1" applyFill="1" applyBorder="1" applyAlignment="1">
      <alignment horizontal="left" indent="1"/>
      <protection/>
    </xf>
    <xf numFmtId="0" fontId="11" fillId="0" borderId="0" xfId="57" applyFont="1" applyBorder="1" applyAlignment="1">
      <alignment horizontal="left" vertical="center" wrapText="1"/>
      <protection/>
    </xf>
    <xf numFmtId="0" fontId="11" fillId="0" borderId="0" xfId="71" applyFont="1" applyFill="1" applyAlignment="1">
      <alignment horizontal="left" indent="1"/>
      <protection/>
    </xf>
    <xf numFmtId="174" fontId="6" fillId="0" borderId="0" xfId="60" applyNumberFormat="1" applyFont="1" applyFill="1" applyBorder="1" applyAlignment="1">
      <alignment horizontal="right" vertical="center"/>
      <protection/>
    </xf>
    <xf numFmtId="4" fontId="72" fillId="0" borderId="0" xfId="60" applyNumberFormat="1" applyFont="1" applyFill="1" applyAlignment="1">
      <alignment horizontal="right" vertical="center"/>
      <protection/>
    </xf>
    <xf numFmtId="172" fontId="3" fillId="0" borderId="0" xfId="60" applyNumberFormat="1" applyFont="1" applyFill="1" applyAlignment="1">
      <alignment vertical="center" wrapText="1"/>
      <protection/>
    </xf>
    <xf numFmtId="172" fontId="3" fillId="0" borderId="0" xfId="60" applyNumberFormat="1" applyFont="1" applyFill="1" applyAlignment="1">
      <alignment vertical="center"/>
      <protection/>
    </xf>
    <xf numFmtId="172" fontId="3" fillId="0" borderId="0" xfId="59" applyNumberFormat="1" applyFont="1" applyFill="1" applyBorder="1">
      <alignment/>
      <protection/>
    </xf>
    <xf numFmtId="172" fontId="70" fillId="0" borderId="0" xfId="60" applyNumberFormat="1" applyFont="1" applyFill="1" applyAlignment="1">
      <alignment vertic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172" fontId="2" fillId="0" borderId="11" xfId="60" applyNumberFormat="1" applyFont="1" applyFill="1" applyBorder="1" applyAlignment="1">
      <alignment vertical="center"/>
      <protection/>
    </xf>
    <xf numFmtId="180" fontId="7" fillId="0" borderId="0" xfId="69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 applyAlignment="1">
      <alignment vertical="center"/>
      <protection/>
    </xf>
    <xf numFmtId="0" fontId="70" fillId="0" borderId="0" xfId="59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174" fontId="2" fillId="0" borderId="20" xfId="60" applyNumberFormat="1" applyFont="1" applyFill="1" applyBorder="1" applyAlignment="1">
      <alignment vertical="center"/>
      <protection/>
    </xf>
    <xf numFmtId="174" fontId="3" fillId="0" borderId="20" xfId="60" applyNumberFormat="1" applyFont="1" applyFill="1" applyBorder="1" applyAlignment="1">
      <alignment vertical="center"/>
      <protection/>
    </xf>
    <xf numFmtId="174" fontId="6" fillId="0" borderId="20" xfId="60" applyNumberFormat="1" applyFont="1" applyFill="1" applyBorder="1" applyAlignment="1">
      <alignment vertical="center"/>
      <protection/>
    </xf>
    <xf numFmtId="177" fontId="2" fillId="0" borderId="21" xfId="60" applyNumberFormat="1" applyFont="1" applyFill="1" applyBorder="1" applyAlignment="1">
      <alignment vertical="center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2" fontId="12" fillId="0" borderId="0" xfId="71" applyNumberFormat="1" applyFont="1" applyFill="1">
      <alignment/>
      <protection/>
    </xf>
    <xf numFmtId="0" fontId="2" fillId="0" borderId="0" xfId="59" applyFont="1" applyFill="1" applyBorder="1" applyAlignment="1">
      <alignment horizontal="left" vertical="center" wrapText="1"/>
      <protection/>
    </xf>
    <xf numFmtId="0" fontId="2" fillId="0" borderId="12" xfId="59" applyFont="1" applyFill="1" applyBorder="1" applyAlignment="1">
      <alignment horizontal="left" vertical="center" wrapText="1"/>
      <protection/>
    </xf>
    <xf numFmtId="0" fontId="2" fillId="0" borderId="13" xfId="59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left" vertical="center"/>
      <protection/>
    </xf>
    <xf numFmtId="0" fontId="2" fillId="0" borderId="13" xfId="59" applyFont="1" applyFill="1" applyBorder="1" applyAlignment="1">
      <alignment horizontal="left" vertical="center"/>
      <protection/>
    </xf>
    <xf numFmtId="0" fontId="2" fillId="0" borderId="12" xfId="59" applyFont="1" applyFill="1" applyBorder="1" applyAlignment="1">
      <alignment horizontal="right" vertical="center" wrapText="1"/>
      <protection/>
    </xf>
    <xf numFmtId="0" fontId="2" fillId="0" borderId="13" xfId="59" applyFont="1" applyFill="1" applyBorder="1" applyAlignment="1">
      <alignment horizontal="right" vertical="center" wrapText="1"/>
      <protection/>
    </xf>
    <xf numFmtId="0" fontId="9" fillId="0" borderId="0" xfId="69" applyFont="1" applyFill="1" applyBorder="1" applyAlignment="1">
      <alignment horizontal="left" vertical="center" wrapText="1"/>
      <protection/>
    </xf>
    <xf numFmtId="0" fontId="9" fillId="0" borderId="13" xfId="69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13" xfId="61" applyFont="1" applyFill="1" applyBorder="1" applyAlignment="1">
      <alignment horizontal="right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right" vertical="center" wrapText="1"/>
      <protection/>
    </xf>
    <xf numFmtId="0" fontId="67" fillId="0" borderId="0" xfId="61" applyFont="1" applyFill="1" applyAlignment="1">
      <alignment horizontal="left" vertical="center" wrapText="1"/>
      <protection/>
    </xf>
    <xf numFmtId="0" fontId="67" fillId="0" borderId="12" xfId="61" applyFont="1" applyFill="1" applyBorder="1" applyAlignment="1">
      <alignment horizontal="left" vertical="center" wrapText="1"/>
      <protection/>
    </xf>
    <xf numFmtId="0" fontId="49" fillId="0" borderId="0" xfId="58" applyFill="1" applyBorder="1" applyAlignment="1">
      <alignment wrapText="1"/>
      <protection/>
    </xf>
    <xf numFmtId="0" fontId="49" fillId="0" borderId="13" xfId="58" applyFill="1" applyBorder="1" applyAlignment="1">
      <alignment wrapText="1"/>
      <protection/>
    </xf>
    <xf numFmtId="0" fontId="67" fillId="0" borderId="11" xfId="61" applyFont="1" applyFill="1" applyBorder="1" applyAlignment="1">
      <alignment horizontal="center" vertical="center"/>
      <protection/>
    </xf>
    <xf numFmtId="180" fontId="2" fillId="0" borderId="0" xfId="71" applyNumberFormat="1" applyFont="1" applyFill="1" applyBorder="1" applyAlignment="1">
      <alignment horizontal="right" vertical="center"/>
      <protection/>
    </xf>
    <xf numFmtId="180" fontId="6" fillId="0" borderId="0" xfId="71" applyNumberFormat="1" applyFont="1" applyFill="1" applyBorder="1" applyAlignment="1">
      <alignment horizontal="right" vertical="center"/>
      <protection/>
    </xf>
    <xf numFmtId="0" fontId="2" fillId="0" borderId="11" xfId="71" applyFont="1" applyFill="1" applyBorder="1" applyAlignment="1">
      <alignment horizontal="right" vertical="center" wrapText="1"/>
      <protection/>
    </xf>
    <xf numFmtId="0" fontId="2" fillId="0" borderId="12" xfId="71" applyFont="1" applyFill="1" applyBorder="1" applyAlignment="1">
      <alignment horizontal="left" vertical="center"/>
      <protection/>
    </xf>
    <xf numFmtId="0" fontId="2" fillId="0" borderId="13" xfId="71" applyFont="1" applyFill="1" applyBorder="1" applyAlignment="1">
      <alignment horizontal="left" vertical="center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180" fontId="2" fillId="0" borderId="12" xfId="71" applyNumberFormat="1" applyFont="1" applyFill="1" applyBorder="1" applyAlignment="1">
      <alignment horizontal="right" vertical="center"/>
      <protection/>
    </xf>
    <xf numFmtId="180" fontId="6" fillId="0" borderId="0" xfId="71" applyNumberFormat="1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180" fontId="2" fillId="0" borderId="13" xfId="71" applyNumberFormat="1" applyFont="1" applyFill="1" applyBorder="1" applyAlignment="1">
      <alignment horizontal="right" vertical="center"/>
      <protection/>
    </xf>
    <xf numFmtId="182" fontId="2" fillId="0" borderId="0" xfId="71" applyNumberFormat="1" applyFont="1" applyFill="1" applyBorder="1" applyAlignment="1">
      <alignment horizontal="right" vertical="center"/>
      <protection/>
    </xf>
    <xf numFmtId="180" fontId="2" fillId="0" borderId="11" xfId="71" applyNumberFormat="1" applyFont="1" applyFill="1" applyBorder="1" applyAlignment="1">
      <alignment horizontal="right" vertical="center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2" fillId="0" borderId="13" xfId="60" applyFont="1" applyFill="1" applyBorder="1" applyAlignment="1">
      <alignment horizontal="left" vertical="center" wrapText="1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 textRotation="90" wrapText="1"/>
      <protection/>
    </xf>
    <xf numFmtId="0" fontId="2" fillId="0" borderId="13" xfId="60" applyFont="1" applyFill="1" applyBorder="1" applyAlignment="1">
      <alignment horizontal="center" vertical="center" textRotation="90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182" fontId="2" fillId="0" borderId="0" xfId="71" applyNumberFormat="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horizontal="right" vertical="center"/>
      <protection/>
    </xf>
    <xf numFmtId="0" fontId="2" fillId="0" borderId="13" xfId="71" applyFont="1" applyFill="1" applyBorder="1" applyAlignment="1">
      <alignment horizontal="right" vertical="center"/>
      <protection/>
    </xf>
    <xf numFmtId="182" fontId="2" fillId="0" borderId="12" xfId="71" applyNumberFormat="1" applyFont="1" applyFill="1" applyBorder="1" applyAlignment="1">
      <alignment vertical="center"/>
      <protection/>
    </xf>
    <xf numFmtId="182" fontId="3" fillId="0" borderId="0" xfId="71" applyNumberFormat="1" applyFont="1" applyFill="1" applyBorder="1" applyAlignment="1">
      <alignment vertical="center"/>
      <protection/>
    </xf>
    <xf numFmtId="182" fontId="2" fillId="0" borderId="11" xfId="71" applyNumberFormat="1" applyFont="1" applyFill="1" applyBorder="1" applyAlignment="1">
      <alignment vertical="center"/>
      <protection/>
    </xf>
    <xf numFmtId="0" fontId="2" fillId="0" borderId="13" xfId="71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18" fillId="0" borderId="0" xfId="0" applyFont="1" applyAlignment="1">
      <alignment horizontal="right" textRotation="180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2 3" xfId="61"/>
    <cellStyle name="Normal 2 3 2" xfId="62"/>
    <cellStyle name="Normal 2 3 3" xfId="63"/>
    <cellStyle name="Normal 2 4" xfId="64"/>
    <cellStyle name="Normal 2 5" xfId="65"/>
    <cellStyle name="Normal 2 7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6 2" xfId="73"/>
    <cellStyle name="Normal 6 3" xfId="74"/>
    <cellStyle name="Normal 6 4" xfId="75"/>
    <cellStyle name="Normal 6 5" xfId="76"/>
    <cellStyle name="Normal 7" xfId="77"/>
    <cellStyle name="Normal 7 2" xfId="78"/>
    <cellStyle name="Normal 7 3" xfId="79"/>
    <cellStyle name="Normal 8" xfId="80"/>
    <cellStyle name="Normal 9" xfId="81"/>
    <cellStyle name="Normal 9 2" xfId="82"/>
    <cellStyle name="Note" xfId="83"/>
    <cellStyle name="Output" xfId="84"/>
    <cellStyle name="Output Amounts" xfId="85"/>
    <cellStyle name="Output Line Items" xfId="86"/>
    <cellStyle name="Output Report Heading" xfId="87"/>
    <cellStyle name="Output Report Title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28575</xdr:rowOff>
    </xdr:from>
    <xdr:to>
      <xdr:col>7</xdr:col>
      <xdr:colOff>476250</xdr:colOff>
      <xdr:row>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3552825" y="876300"/>
          <a:ext cx="1076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Reported offence</a:t>
          </a:r>
        </a:p>
      </xdr:txBody>
    </xdr:sp>
    <xdr:clientData/>
  </xdr:twoCellAnchor>
  <xdr:twoCellAnchor>
    <xdr:from>
      <xdr:col>8</xdr:col>
      <xdr:colOff>142875</xdr:colOff>
      <xdr:row>4</xdr:row>
      <xdr:rowOff>38100</xdr:rowOff>
    </xdr:from>
    <xdr:to>
      <xdr:col>10</xdr:col>
      <xdr:colOff>28575</xdr:colOff>
      <xdr:row>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4905375" y="88582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Unreported offence</a:t>
          </a:r>
        </a:p>
      </xdr:txBody>
    </xdr:sp>
    <xdr:clientData/>
  </xdr:twoCellAnchor>
  <xdr:twoCellAnchor>
    <xdr:from>
      <xdr:col>6</xdr:col>
      <xdr:colOff>581025</xdr:colOff>
      <xdr:row>3</xdr:row>
      <xdr:rowOff>0</xdr:rowOff>
    </xdr:from>
    <xdr:to>
      <xdr:col>9</xdr:col>
      <xdr:colOff>333375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124325" y="6858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0</xdr:rowOff>
    </xdr:from>
    <xdr:to>
      <xdr:col>6</xdr:col>
      <xdr:colOff>590550</xdr:colOff>
      <xdr:row>4</xdr:row>
      <xdr:rowOff>38100</xdr:rowOff>
    </xdr:to>
    <xdr:sp>
      <xdr:nvSpPr>
        <xdr:cNvPr id="4" name="Line 4"/>
        <xdr:cNvSpPr>
          <a:spLocks/>
        </xdr:cNvSpPr>
      </xdr:nvSpPr>
      <xdr:spPr>
        <a:xfrm>
          <a:off x="4133850" y="685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10</xdr:col>
      <xdr:colOff>428625</xdr:colOff>
      <xdr:row>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505200" y="1219200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0</xdr:rowOff>
    </xdr:from>
    <xdr:to>
      <xdr:col>8</xdr:col>
      <xdr:colOff>161925</xdr:colOff>
      <xdr:row>13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2495550" y="1419225"/>
          <a:ext cx="24288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Mauritius Police Force:- Police Stations, Posts, Central Criminal Investigation Department (CCID), Anti Drugs Smuggling Unit (ADSU)</a:t>
          </a:r>
        </a:p>
      </xdr:txBody>
    </xdr:sp>
    <xdr:clientData/>
  </xdr:twoCellAnchor>
  <xdr:twoCellAnchor>
    <xdr:from>
      <xdr:col>8</xdr:col>
      <xdr:colOff>266700</xdr:colOff>
      <xdr:row>7</xdr:row>
      <xdr:rowOff>152400</xdr:rowOff>
    </xdr:from>
    <xdr:to>
      <xdr:col>13</xdr:col>
      <xdr:colOff>114300</xdr:colOff>
      <xdr:row>13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5029200" y="1390650"/>
          <a:ext cx="30861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Bodies:- Ombudsman's Office, Ombudsperson for Children's Office, Family Welfare and Protection Unit, Independent Commission Against Corruption (ICAC), National Human Rights Commission (NHRC)</a:t>
          </a:r>
        </a:p>
      </xdr:txBody>
    </xdr:sp>
    <xdr:clientData/>
  </xdr:twoCellAnchor>
  <xdr:twoCellAnchor>
    <xdr:from>
      <xdr:col>4</xdr:col>
      <xdr:colOff>161925</xdr:colOff>
      <xdr:row>19</xdr:row>
      <xdr:rowOff>38100</xdr:rowOff>
    </xdr:from>
    <xdr:to>
      <xdr:col>8</xdr:col>
      <xdr:colOff>161925</xdr:colOff>
      <xdr:row>22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2486025" y="3038475"/>
          <a:ext cx="2438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Prosecutor's Office &amp;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Police Prosecution Unit</a:t>
          </a:r>
        </a:p>
      </xdr:txBody>
    </xdr:sp>
    <xdr:clientData/>
  </xdr:twoCellAnchor>
  <xdr:twoCellAnchor>
    <xdr:from>
      <xdr:col>5</xdr:col>
      <xdr:colOff>561975</xdr:colOff>
      <xdr:row>1</xdr:row>
      <xdr:rowOff>76200</xdr:rowOff>
    </xdr:from>
    <xdr:to>
      <xdr:col>9</xdr:col>
      <xdr:colOff>333375</xdr:colOff>
      <xdr:row>1</xdr:row>
      <xdr:rowOff>295275</xdr:rowOff>
    </xdr:to>
    <xdr:sp>
      <xdr:nvSpPr>
        <xdr:cNvPr id="9" name="Rectangle 12"/>
        <xdr:cNvSpPr>
          <a:spLocks/>
        </xdr:cNvSpPr>
      </xdr:nvSpPr>
      <xdr:spPr>
        <a:xfrm>
          <a:off x="3495675" y="285750"/>
          <a:ext cx="2209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Offence committed</a:t>
          </a:r>
        </a:p>
      </xdr:txBody>
    </xdr:sp>
    <xdr:clientData/>
  </xdr:twoCellAnchor>
  <xdr:twoCellAnchor>
    <xdr:from>
      <xdr:col>3</xdr:col>
      <xdr:colOff>428625</xdr:colOff>
      <xdr:row>27</xdr:row>
      <xdr:rowOff>9525</xdr:rowOff>
    </xdr:from>
    <xdr:to>
      <xdr:col>5</xdr:col>
      <xdr:colOff>76200</xdr:colOff>
      <xdr:row>29</xdr:row>
      <xdr:rowOff>47625</xdr:rowOff>
    </xdr:to>
    <xdr:sp>
      <xdr:nvSpPr>
        <xdr:cNvPr id="10" name="Rectangle 14"/>
        <xdr:cNvSpPr>
          <a:spLocks/>
        </xdr:cNvSpPr>
      </xdr:nvSpPr>
      <xdr:spPr>
        <a:xfrm>
          <a:off x="2143125" y="4248150"/>
          <a:ext cx="866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Courts</a:t>
          </a:r>
        </a:p>
      </xdr:txBody>
    </xdr:sp>
    <xdr:clientData/>
  </xdr:twoCellAnchor>
  <xdr:twoCellAnchor>
    <xdr:from>
      <xdr:col>5</xdr:col>
      <xdr:colOff>590550</xdr:colOff>
      <xdr:row>27</xdr:row>
      <xdr:rowOff>9525</xdr:rowOff>
    </xdr:from>
    <xdr:to>
      <xdr:col>7</xdr:col>
      <xdr:colOff>285750</xdr:colOff>
      <xdr:row>29</xdr:row>
      <xdr:rowOff>76200</xdr:rowOff>
    </xdr:to>
    <xdr:sp>
      <xdr:nvSpPr>
        <xdr:cNvPr id="11" name="Rectangle 17"/>
        <xdr:cNvSpPr>
          <a:spLocks/>
        </xdr:cNvSpPr>
      </xdr:nvSpPr>
      <xdr:spPr>
        <a:xfrm>
          <a:off x="3524250" y="4248150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Intermediate Court</a:t>
          </a:r>
        </a:p>
      </xdr:txBody>
    </xdr:sp>
    <xdr:clientData/>
  </xdr:twoCellAnchor>
  <xdr:twoCellAnchor>
    <xdr:from>
      <xdr:col>7</xdr:col>
      <xdr:colOff>457200</xdr:colOff>
      <xdr:row>33</xdr:row>
      <xdr:rowOff>161925</xdr:rowOff>
    </xdr:from>
    <xdr:to>
      <xdr:col>11</xdr:col>
      <xdr:colOff>447675</xdr:colOff>
      <xdr:row>34</xdr:row>
      <xdr:rowOff>9525</xdr:rowOff>
    </xdr:to>
    <xdr:sp>
      <xdr:nvSpPr>
        <xdr:cNvPr id="12" name="Line 18"/>
        <xdr:cNvSpPr>
          <a:spLocks/>
        </xdr:cNvSpPr>
      </xdr:nvSpPr>
      <xdr:spPr>
        <a:xfrm>
          <a:off x="4610100" y="5248275"/>
          <a:ext cx="261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29</xdr:row>
      <xdr:rowOff>76200</xdr:rowOff>
    </xdr:from>
    <xdr:to>
      <xdr:col>6</xdr:col>
      <xdr:colOff>428625</xdr:colOff>
      <xdr:row>30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3971925" y="4619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9525</xdr:rowOff>
    </xdr:from>
    <xdr:to>
      <xdr:col>8</xdr:col>
      <xdr:colOff>333375</xdr:colOff>
      <xdr:row>37</xdr:row>
      <xdr:rowOff>104775</xdr:rowOff>
    </xdr:to>
    <xdr:sp>
      <xdr:nvSpPr>
        <xdr:cNvPr id="14" name="Rectangle 23"/>
        <xdr:cNvSpPr>
          <a:spLocks/>
        </xdr:cNvSpPr>
      </xdr:nvSpPr>
      <xdr:spPr>
        <a:xfrm>
          <a:off x="4248150" y="5400675"/>
          <a:ext cx="847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Mauritius Prisons service</a:t>
          </a:r>
        </a:p>
      </xdr:txBody>
    </xdr:sp>
    <xdr:clientData/>
  </xdr:twoCellAnchor>
  <xdr:twoCellAnchor>
    <xdr:from>
      <xdr:col>1</xdr:col>
      <xdr:colOff>476250</xdr:colOff>
      <xdr:row>39</xdr:row>
      <xdr:rowOff>142875</xdr:rowOff>
    </xdr:from>
    <xdr:to>
      <xdr:col>3</xdr:col>
      <xdr:colOff>304800</xdr:colOff>
      <xdr:row>44</xdr:row>
      <xdr:rowOff>0</xdr:rowOff>
    </xdr:to>
    <xdr:sp>
      <xdr:nvSpPr>
        <xdr:cNvPr id="15" name="Rectangle 24"/>
        <xdr:cNvSpPr>
          <a:spLocks/>
        </xdr:cNvSpPr>
      </xdr:nvSpPr>
      <xdr:spPr>
        <a:xfrm>
          <a:off x="1085850" y="6076950"/>
          <a:ext cx="933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Home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(Female under 18 years)
</a:t>
          </a:r>
        </a:p>
      </xdr:txBody>
    </xdr:sp>
    <xdr:clientData/>
  </xdr:twoCellAnchor>
  <xdr:twoCellAnchor>
    <xdr:from>
      <xdr:col>2</xdr:col>
      <xdr:colOff>66675</xdr:colOff>
      <xdr:row>10</xdr:row>
      <xdr:rowOff>0</xdr:rowOff>
    </xdr:from>
    <xdr:to>
      <xdr:col>2</xdr:col>
      <xdr:colOff>76200</xdr:colOff>
      <xdr:row>26</xdr:row>
      <xdr:rowOff>0</xdr:rowOff>
    </xdr:to>
    <xdr:sp>
      <xdr:nvSpPr>
        <xdr:cNvPr id="16" name="Line 25"/>
        <xdr:cNvSpPr>
          <a:spLocks/>
        </xdr:cNvSpPr>
      </xdr:nvSpPr>
      <xdr:spPr>
        <a:xfrm>
          <a:off x="1285875" y="1704975"/>
          <a:ext cx="9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37</xdr:row>
      <xdr:rowOff>133350</xdr:rowOff>
    </xdr:from>
    <xdr:to>
      <xdr:col>9</xdr:col>
      <xdr:colOff>323850</xdr:colOff>
      <xdr:row>38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3790950" y="5810250"/>
          <a:ext cx="1905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39</xdr:row>
      <xdr:rowOff>123825</xdr:rowOff>
    </xdr:from>
    <xdr:to>
      <xdr:col>1</xdr:col>
      <xdr:colOff>400050</xdr:colOff>
      <xdr:row>43</xdr:row>
      <xdr:rowOff>533400</xdr:rowOff>
    </xdr:to>
    <xdr:sp>
      <xdr:nvSpPr>
        <xdr:cNvPr id="18" name="Rectangle 27"/>
        <xdr:cNvSpPr>
          <a:spLocks/>
        </xdr:cNvSpPr>
      </xdr:nvSpPr>
      <xdr:spPr>
        <a:xfrm>
          <a:off x="142875" y="6038850"/>
          <a:ext cx="8667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Hostel       (Male under 18 years)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152400</xdr:colOff>
      <xdr:row>40</xdr:row>
      <xdr:rowOff>0</xdr:rowOff>
    </xdr:from>
    <xdr:to>
      <xdr:col>8</xdr:col>
      <xdr:colOff>419100</xdr:colOff>
      <xdr:row>44</xdr:row>
      <xdr:rowOff>0</xdr:rowOff>
    </xdr:to>
    <xdr:sp>
      <xdr:nvSpPr>
        <xdr:cNvPr id="19" name="Rectangle 28"/>
        <xdr:cNvSpPr>
          <a:spLocks/>
        </xdr:cNvSpPr>
      </xdr:nvSpPr>
      <xdr:spPr>
        <a:xfrm>
          <a:off x="4305300" y="6057900"/>
          <a:ext cx="8763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 Adult Prisons</a:t>
          </a:r>
        </a:p>
      </xdr:txBody>
    </xdr:sp>
    <xdr:clientData/>
  </xdr:twoCellAnchor>
  <xdr:twoCellAnchor>
    <xdr:from>
      <xdr:col>3</xdr:col>
      <xdr:colOff>409575</xdr:colOff>
      <xdr:row>39</xdr:row>
      <xdr:rowOff>123825</xdr:rowOff>
    </xdr:from>
    <xdr:to>
      <xdr:col>5</xdr:col>
      <xdr:colOff>276225</xdr:colOff>
      <xdr:row>43</xdr:row>
      <xdr:rowOff>533400</xdr:rowOff>
    </xdr:to>
    <xdr:sp>
      <xdr:nvSpPr>
        <xdr:cNvPr id="20" name="Rectangle 29"/>
        <xdr:cNvSpPr>
          <a:spLocks/>
        </xdr:cNvSpPr>
      </xdr:nvSpPr>
      <xdr:spPr>
        <a:xfrm>
          <a:off x="2124075" y="6038850"/>
          <a:ext cx="10858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Supervision in the open, Community Service Orders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(Male &amp; Female)</a:t>
          </a:r>
        </a:p>
      </xdr:txBody>
    </xdr:sp>
    <xdr:clientData/>
  </xdr:twoCellAnchor>
  <xdr:twoCellAnchor>
    <xdr:from>
      <xdr:col>5</xdr:col>
      <xdr:colOff>361950</xdr:colOff>
      <xdr:row>39</xdr:row>
      <xdr:rowOff>114300</xdr:rowOff>
    </xdr:from>
    <xdr:to>
      <xdr:col>7</xdr:col>
      <xdr:colOff>9525</xdr:colOff>
      <xdr:row>44</xdr:row>
      <xdr:rowOff>0</xdr:rowOff>
    </xdr:to>
    <xdr:sp>
      <xdr:nvSpPr>
        <xdr:cNvPr id="21" name="Rectangle 30"/>
        <xdr:cNvSpPr>
          <a:spLocks/>
        </xdr:cNvSpPr>
      </xdr:nvSpPr>
      <xdr:spPr>
        <a:xfrm>
          <a:off x="3295650" y="6029325"/>
          <a:ext cx="8667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Adult Prison</a:t>
          </a:r>
        </a:p>
      </xdr:txBody>
    </xdr:sp>
    <xdr:clientData/>
  </xdr:twoCellAnchor>
  <xdr:twoCellAnchor>
    <xdr:from>
      <xdr:col>1</xdr:col>
      <xdr:colOff>523875</xdr:colOff>
      <xdr:row>34</xdr:row>
      <xdr:rowOff>57150</xdr:rowOff>
    </xdr:from>
    <xdr:to>
      <xdr:col>4</xdr:col>
      <xdr:colOff>9525</xdr:colOff>
      <xdr:row>36</xdr:row>
      <xdr:rowOff>142875</xdr:rowOff>
    </xdr:to>
    <xdr:sp>
      <xdr:nvSpPr>
        <xdr:cNvPr id="22" name="Rectangle 31"/>
        <xdr:cNvSpPr>
          <a:spLocks/>
        </xdr:cNvSpPr>
      </xdr:nvSpPr>
      <xdr:spPr>
        <a:xfrm>
          <a:off x="1133475" y="5267325"/>
          <a:ext cx="1200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Probation Office</a:t>
          </a:r>
        </a:p>
      </xdr:txBody>
    </xdr:sp>
    <xdr:clientData/>
  </xdr:twoCellAnchor>
  <xdr:twoCellAnchor>
    <xdr:from>
      <xdr:col>8</xdr:col>
      <xdr:colOff>342900</xdr:colOff>
      <xdr:row>29</xdr:row>
      <xdr:rowOff>66675</xdr:rowOff>
    </xdr:from>
    <xdr:to>
      <xdr:col>8</xdr:col>
      <xdr:colOff>342900</xdr:colOff>
      <xdr:row>30</xdr:row>
      <xdr:rowOff>133350</xdr:rowOff>
    </xdr:to>
    <xdr:sp>
      <xdr:nvSpPr>
        <xdr:cNvPr id="23" name="Line 32"/>
        <xdr:cNvSpPr>
          <a:spLocks/>
        </xdr:cNvSpPr>
      </xdr:nvSpPr>
      <xdr:spPr>
        <a:xfrm flipH="1">
          <a:off x="5105400" y="4572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295275</xdr:colOff>
      <xdr:row>38</xdr:row>
      <xdr:rowOff>9525</xdr:rowOff>
    </xdr:to>
    <xdr:sp>
      <xdr:nvSpPr>
        <xdr:cNvPr id="24" name="Line 35"/>
        <xdr:cNvSpPr>
          <a:spLocks/>
        </xdr:cNvSpPr>
      </xdr:nvSpPr>
      <xdr:spPr>
        <a:xfrm flipV="1">
          <a:off x="609600" y="5819775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40</xdr:row>
      <xdr:rowOff>9525</xdr:rowOff>
    </xdr:from>
    <xdr:to>
      <xdr:col>11</xdr:col>
      <xdr:colOff>447675</xdr:colOff>
      <xdr:row>44</xdr:row>
      <xdr:rowOff>0</xdr:rowOff>
    </xdr:to>
    <xdr:sp>
      <xdr:nvSpPr>
        <xdr:cNvPr id="25" name="Rectangle 37"/>
        <xdr:cNvSpPr>
          <a:spLocks/>
        </xdr:cNvSpPr>
      </xdr:nvSpPr>
      <xdr:spPr>
        <a:xfrm>
          <a:off x="6362700" y="6067425"/>
          <a:ext cx="8667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Rehabilitation Youth Centre (Male under 18   years)</a:t>
          </a:r>
        </a:p>
      </xdr:txBody>
    </xdr:sp>
    <xdr:clientData/>
  </xdr:twoCellAnchor>
  <xdr:twoCellAnchor>
    <xdr:from>
      <xdr:col>10</xdr:col>
      <xdr:colOff>590550</xdr:colOff>
      <xdr:row>38</xdr:row>
      <xdr:rowOff>0</xdr:rowOff>
    </xdr:from>
    <xdr:to>
      <xdr:col>12</xdr:col>
      <xdr:colOff>285750</xdr:colOff>
      <xdr:row>38</xdr:row>
      <xdr:rowOff>0</xdr:rowOff>
    </xdr:to>
    <xdr:sp>
      <xdr:nvSpPr>
        <xdr:cNvPr id="26" name="Line 39"/>
        <xdr:cNvSpPr>
          <a:spLocks/>
        </xdr:cNvSpPr>
      </xdr:nvSpPr>
      <xdr:spPr>
        <a:xfrm flipV="1">
          <a:off x="6762750" y="58197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</xdr:row>
      <xdr:rowOff>9525</xdr:rowOff>
    </xdr:from>
    <xdr:to>
      <xdr:col>9</xdr:col>
      <xdr:colOff>342900</xdr:colOff>
      <xdr:row>4</xdr:row>
      <xdr:rowOff>28575</xdr:rowOff>
    </xdr:to>
    <xdr:sp>
      <xdr:nvSpPr>
        <xdr:cNvPr id="27" name="Line 41"/>
        <xdr:cNvSpPr>
          <a:spLocks/>
        </xdr:cNvSpPr>
      </xdr:nvSpPr>
      <xdr:spPr>
        <a:xfrm>
          <a:off x="5715000" y="695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76200</xdr:rowOff>
    </xdr:from>
    <xdr:to>
      <xdr:col>7</xdr:col>
      <xdr:colOff>0</xdr:colOff>
      <xdr:row>6</xdr:row>
      <xdr:rowOff>95250</xdr:rowOff>
    </xdr:to>
    <xdr:sp>
      <xdr:nvSpPr>
        <xdr:cNvPr id="28" name="Line 42"/>
        <xdr:cNvSpPr>
          <a:spLocks/>
        </xdr:cNvSpPr>
      </xdr:nvSpPr>
      <xdr:spPr>
        <a:xfrm>
          <a:off x="4152900" y="1047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104775</xdr:rowOff>
    </xdr:from>
    <xdr:to>
      <xdr:col>5</xdr:col>
      <xdr:colOff>571500</xdr:colOff>
      <xdr:row>7</xdr:row>
      <xdr:rowOff>133350</xdr:rowOff>
    </xdr:to>
    <xdr:sp>
      <xdr:nvSpPr>
        <xdr:cNvPr id="29" name="Line 43"/>
        <xdr:cNvSpPr>
          <a:spLocks/>
        </xdr:cNvSpPr>
      </xdr:nvSpPr>
      <xdr:spPr>
        <a:xfrm>
          <a:off x="3505200" y="1219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</xdr:row>
      <xdr:rowOff>104775</xdr:rowOff>
    </xdr:from>
    <xdr:to>
      <xdr:col>10</xdr:col>
      <xdr:colOff>428625</xdr:colOff>
      <xdr:row>7</xdr:row>
      <xdr:rowOff>133350</xdr:rowOff>
    </xdr:to>
    <xdr:sp>
      <xdr:nvSpPr>
        <xdr:cNvPr id="30" name="Line 44"/>
        <xdr:cNvSpPr>
          <a:spLocks/>
        </xdr:cNvSpPr>
      </xdr:nvSpPr>
      <xdr:spPr>
        <a:xfrm>
          <a:off x="6600825" y="1219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104775</xdr:rowOff>
    </xdr:from>
    <xdr:to>
      <xdr:col>6</xdr:col>
      <xdr:colOff>104775</xdr:colOff>
      <xdr:row>15</xdr:row>
      <xdr:rowOff>19050</xdr:rowOff>
    </xdr:to>
    <xdr:sp>
      <xdr:nvSpPr>
        <xdr:cNvPr id="31" name="Line 45"/>
        <xdr:cNvSpPr>
          <a:spLocks/>
        </xdr:cNvSpPr>
      </xdr:nvSpPr>
      <xdr:spPr>
        <a:xfrm>
          <a:off x="3648075" y="2152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152400</xdr:rowOff>
    </xdr:from>
    <xdr:to>
      <xdr:col>4</xdr:col>
      <xdr:colOff>304800</xdr:colOff>
      <xdr:row>25</xdr:row>
      <xdr:rowOff>152400</xdr:rowOff>
    </xdr:to>
    <xdr:sp>
      <xdr:nvSpPr>
        <xdr:cNvPr id="32" name="Line 48"/>
        <xdr:cNvSpPr>
          <a:spLocks/>
        </xdr:cNvSpPr>
      </xdr:nvSpPr>
      <xdr:spPr>
        <a:xfrm>
          <a:off x="1285875" y="4029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</xdr:row>
      <xdr:rowOff>304800</xdr:rowOff>
    </xdr:from>
    <xdr:to>
      <xdr:col>7</xdr:col>
      <xdr:colOff>533400</xdr:colOff>
      <xdr:row>3</xdr:row>
      <xdr:rowOff>0</xdr:rowOff>
    </xdr:to>
    <xdr:sp>
      <xdr:nvSpPr>
        <xdr:cNvPr id="33" name="Line 50"/>
        <xdr:cNvSpPr>
          <a:spLocks/>
        </xdr:cNvSpPr>
      </xdr:nvSpPr>
      <xdr:spPr>
        <a:xfrm>
          <a:off x="4686300" y="5143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142875</xdr:rowOff>
    </xdr:from>
    <xdr:to>
      <xdr:col>4</xdr:col>
      <xdr:colOff>152400</xdr:colOff>
      <xdr:row>9</xdr:row>
      <xdr:rowOff>142875</xdr:rowOff>
    </xdr:to>
    <xdr:sp>
      <xdr:nvSpPr>
        <xdr:cNvPr id="34" name="Line 52"/>
        <xdr:cNvSpPr>
          <a:spLocks/>
        </xdr:cNvSpPr>
      </xdr:nvSpPr>
      <xdr:spPr>
        <a:xfrm>
          <a:off x="1295400" y="16668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0</xdr:rowOff>
    </xdr:from>
    <xdr:to>
      <xdr:col>4</xdr:col>
      <xdr:colOff>304800</xdr:colOff>
      <xdr:row>27</xdr:row>
      <xdr:rowOff>57150</xdr:rowOff>
    </xdr:to>
    <xdr:sp>
      <xdr:nvSpPr>
        <xdr:cNvPr id="35" name="Line 55"/>
        <xdr:cNvSpPr>
          <a:spLocks/>
        </xdr:cNvSpPr>
      </xdr:nvSpPr>
      <xdr:spPr>
        <a:xfrm>
          <a:off x="2628900" y="3590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9525</xdr:colOff>
      <xdr:row>34</xdr:row>
      <xdr:rowOff>57150</xdr:rowOff>
    </xdr:to>
    <xdr:sp>
      <xdr:nvSpPr>
        <xdr:cNvPr id="36" name="Line 57"/>
        <xdr:cNvSpPr>
          <a:spLocks/>
        </xdr:cNvSpPr>
      </xdr:nvSpPr>
      <xdr:spPr>
        <a:xfrm flipH="1">
          <a:off x="1724025" y="4886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38</xdr:row>
      <xdr:rowOff>9525</xdr:rowOff>
    </xdr:from>
    <xdr:to>
      <xdr:col>4</xdr:col>
      <xdr:colOff>295275</xdr:colOff>
      <xdr:row>39</xdr:row>
      <xdr:rowOff>114300</xdr:rowOff>
    </xdr:to>
    <xdr:sp>
      <xdr:nvSpPr>
        <xdr:cNvPr id="37" name="Line 59"/>
        <xdr:cNvSpPr>
          <a:spLocks/>
        </xdr:cNvSpPr>
      </xdr:nvSpPr>
      <xdr:spPr>
        <a:xfrm flipH="1">
          <a:off x="2609850" y="57912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9525</xdr:rowOff>
    </xdr:from>
    <xdr:to>
      <xdr:col>2</xdr:col>
      <xdr:colOff>400050</xdr:colOff>
      <xdr:row>40</xdr:row>
      <xdr:rowOff>0</xdr:rowOff>
    </xdr:to>
    <xdr:sp>
      <xdr:nvSpPr>
        <xdr:cNvPr id="38" name="Line 60"/>
        <xdr:cNvSpPr>
          <a:spLocks/>
        </xdr:cNvSpPr>
      </xdr:nvSpPr>
      <xdr:spPr>
        <a:xfrm flipH="1">
          <a:off x="1619250" y="5648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0</xdr:rowOff>
    </xdr:from>
    <xdr:to>
      <xdr:col>1</xdr:col>
      <xdr:colOff>0</xdr:colOff>
      <xdr:row>39</xdr:row>
      <xdr:rowOff>114300</xdr:rowOff>
    </xdr:to>
    <xdr:sp>
      <xdr:nvSpPr>
        <xdr:cNvPr id="39" name="Line 61"/>
        <xdr:cNvSpPr>
          <a:spLocks/>
        </xdr:cNvSpPr>
      </xdr:nvSpPr>
      <xdr:spPr>
        <a:xfrm>
          <a:off x="600075" y="57816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38</xdr:row>
      <xdr:rowOff>0</xdr:rowOff>
    </xdr:from>
    <xdr:to>
      <xdr:col>6</xdr:col>
      <xdr:colOff>238125</xdr:colOff>
      <xdr:row>39</xdr:row>
      <xdr:rowOff>104775</xdr:rowOff>
    </xdr:to>
    <xdr:sp>
      <xdr:nvSpPr>
        <xdr:cNvPr id="40" name="Line 65"/>
        <xdr:cNvSpPr>
          <a:spLocks/>
        </xdr:cNvSpPr>
      </xdr:nvSpPr>
      <xdr:spPr>
        <a:xfrm flipH="1">
          <a:off x="3781425" y="5781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34</xdr:row>
      <xdr:rowOff>9525</xdr:rowOff>
    </xdr:from>
    <xdr:to>
      <xdr:col>11</xdr:col>
      <xdr:colOff>438150</xdr:colOff>
      <xdr:row>38</xdr:row>
      <xdr:rowOff>19050</xdr:rowOff>
    </xdr:to>
    <xdr:sp>
      <xdr:nvSpPr>
        <xdr:cNvPr id="41" name="Line 67"/>
        <xdr:cNvSpPr>
          <a:spLocks/>
        </xdr:cNvSpPr>
      </xdr:nvSpPr>
      <xdr:spPr>
        <a:xfrm flipH="1">
          <a:off x="7210425" y="51816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38</xdr:row>
      <xdr:rowOff>0</xdr:rowOff>
    </xdr:from>
    <xdr:to>
      <xdr:col>12</xdr:col>
      <xdr:colOff>304800</xdr:colOff>
      <xdr:row>39</xdr:row>
      <xdr:rowOff>133350</xdr:rowOff>
    </xdr:to>
    <xdr:sp>
      <xdr:nvSpPr>
        <xdr:cNvPr id="42" name="Line 68"/>
        <xdr:cNvSpPr>
          <a:spLocks/>
        </xdr:cNvSpPr>
      </xdr:nvSpPr>
      <xdr:spPr>
        <a:xfrm>
          <a:off x="7686675" y="578167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37</xdr:row>
      <xdr:rowOff>133350</xdr:rowOff>
    </xdr:from>
    <xdr:to>
      <xdr:col>10</xdr:col>
      <xdr:colOff>600075</xdr:colOff>
      <xdr:row>40</xdr:row>
      <xdr:rowOff>19050</xdr:rowOff>
    </xdr:to>
    <xdr:sp>
      <xdr:nvSpPr>
        <xdr:cNvPr id="43" name="Line 69"/>
        <xdr:cNvSpPr>
          <a:spLocks/>
        </xdr:cNvSpPr>
      </xdr:nvSpPr>
      <xdr:spPr>
        <a:xfrm>
          <a:off x="6772275" y="5772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0</xdr:colOff>
      <xdr:row>19</xdr:row>
      <xdr:rowOff>0</xdr:rowOff>
    </xdr:to>
    <xdr:sp>
      <xdr:nvSpPr>
        <xdr:cNvPr id="44" name="Line 71"/>
        <xdr:cNvSpPr>
          <a:spLocks/>
        </xdr:cNvSpPr>
      </xdr:nvSpPr>
      <xdr:spPr>
        <a:xfrm>
          <a:off x="6781800" y="21336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40</xdr:row>
      <xdr:rowOff>9525</xdr:rowOff>
    </xdr:from>
    <xdr:to>
      <xdr:col>10</xdr:col>
      <xdr:colOff>95250</xdr:colOff>
      <xdr:row>44</xdr:row>
      <xdr:rowOff>0</xdr:rowOff>
    </xdr:to>
    <xdr:sp>
      <xdr:nvSpPr>
        <xdr:cNvPr id="45" name="Rectangle 77"/>
        <xdr:cNvSpPr>
          <a:spLocks/>
        </xdr:cNvSpPr>
      </xdr:nvSpPr>
      <xdr:spPr>
        <a:xfrm>
          <a:off x="5248275" y="6029325"/>
          <a:ext cx="10191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Correctional Youth Centre (Male under 18 years) </a:t>
          </a:r>
        </a:p>
      </xdr:txBody>
    </xdr:sp>
    <xdr:clientData/>
  </xdr:twoCellAnchor>
  <xdr:twoCellAnchor>
    <xdr:from>
      <xdr:col>9</xdr:col>
      <xdr:colOff>314325</xdr:colOff>
      <xdr:row>37</xdr:row>
      <xdr:rowOff>133350</xdr:rowOff>
    </xdr:from>
    <xdr:to>
      <xdr:col>9</xdr:col>
      <xdr:colOff>323850</xdr:colOff>
      <xdr:row>40</xdr:row>
      <xdr:rowOff>0</xdr:rowOff>
    </xdr:to>
    <xdr:sp>
      <xdr:nvSpPr>
        <xdr:cNvPr id="46" name="Line 78"/>
        <xdr:cNvSpPr>
          <a:spLocks/>
        </xdr:cNvSpPr>
      </xdr:nvSpPr>
      <xdr:spPr>
        <a:xfrm>
          <a:off x="5686425" y="57721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15</xdr:row>
      <xdr:rowOff>9525</xdr:rowOff>
    </xdr:from>
    <xdr:to>
      <xdr:col>8</xdr:col>
      <xdr:colOff>123825</xdr:colOff>
      <xdr:row>18</xdr:row>
      <xdr:rowOff>47625</xdr:rowOff>
    </xdr:to>
    <xdr:sp>
      <xdr:nvSpPr>
        <xdr:cNvPr id="47" name="Rectangle 79"/>
        <xdr:cNvSpPr>
          <a:spLocks/>
        </xdr:cNvSpPr>
      </xdr:nvSpPr>
      <xdr:spPr>
        <a:xfrm>
          <a:off x="2457450" y="2343150"/>
          <a:ext cx="2428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Criminal Investigation Department, Anti Drug &amp; Smuggling Unit and Division Commander</a:t>
          </a:r>
        </a:p>
      </xdr:txBody>
    </xdr:sp>
    <xdr:clientData/>
  </xdr:twoCellAnchor>
  <xdr:twoCellAnchor>
    <xdr:from>
      <xdr:col>8</xdr:col>
      <xdr:colOff>142875</xdr:colOff>
      <xdr:row>20</xdr:row>
      <xdr:rowOff>38100</xdr:rowOff>
    </xdr:from>
    <xdr:to>
      <xdr:col>9</xdr:col>
      <xdr:colOff>790575</xdr:colOff>
      <xdr:row>20</xdr:row>
      <xdr:rowOff>38100</xdr:rowOff>
    </xdr:to>
    <xdr:sp>
      <xdr:nvSpPr>
        <xdr:cNvPr id="48" name="Line 80"/>
        <xdr:cNvSpPr>
          <a:spLocks/>
        </xdr:cNvSpPr>
      </xdr:nvSpPr>
      <xdr:spPr>
        <a:xfrm>
          <a:off x="4905375" y="3143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28575</xdr:rowOff>
    </xdr:from>
    <xdr:to>
      <xdr:col>12</xdr:col>
      <xdr:colOff>466725</xdr:colOff>
      <xdr:row>21</xdr:row>
      <xdr:rowOff>95250</xdr:rowOff>
    </xdr:to>
    <xdr:sp>
      <xdr:nvSpPr>
        <xdr:cNvPr id="49" name="Rectangle 81"/>
        <xdr:cNvSpPr>
          <a:spLocks/>
        </xdr:cNvSpPr>
      </xdr:nvSpPr>
      <xdr:spPr>
        <a:xfrm>
          <a:off x="6172200" y="2990850"/>
          <a:ext cx="1685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of Public Prosecution's Office (DPP)</a:t>
          </a:r>
        </a:p>
      </xdr:txBody>
    </xdr:sp>
    <xdr:clientData/>
  </xdr:twoCellAnchor>
  <xdr:twoCellAnchor>
    <xdr:from>
      <xdr:col>7</xdr:col>
      <xdr:colOff>485775</xdr:colOff>
      <xdr:row>27</xdr:row>
      <xdr:rowOff>9525</xdr:rowOff>
    </xdr:from>
    <xdr:to>
      <xdr:col>9</xdr:col>
      <xdr:colOff>133350</xdr:colOff>
      <xdr:row>29</xdr:row>
      <xdr:rowOff>95250</xdr:rowOff>
    </xdr:to>
    <xdr:sp>
      <xdr:nvSpPr>
        <xdr:cNvPr id="50" name="Rectangle 83"/>
        <xdr:cNvSpPr>
          <a:spLocks/>
        </xdr:cNvSpPr>
      </xdr:nvSpPr>
      <xdr:spPr>
        <a:xfrm>
          <a:off x="4638675" y="4171950"/>
          <a:ext cx="866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Supreme Court</a:t>
          </a:r>
        </a:p>
      </xdr:txBody>
    </xdr:sp>
    <xdr:clientData/>
  </xdr:twoCellAnchor>
  <xdr:twoCellAnchor>
    <xdr:from>
      <xdr:col>6</xdr:col>
      <xdr:colOff>133350</xdr:colOff>
      <xdr:row>18</xdr:row>
      <xdr:rowOff>28575</xdr:rowOff>
    </xdr:from>
    <xdr:to>
      <xdr:col>6</xdr:col>
      <xdr:colOff>133350</xdr:colOff>
      <xdr:row>19</xdr:row>
      <xdr:rowOff>28575</xdr:rowOff>
    </xdr:to>
    <xdr:sp>
      <xdr:nvSpPr>
        <xdr:cNvPr id="51" name="Line 89"/>
        <xdr:cNvSpPr>
          <a:spLocks/>
        </xdr:cNvSpPr>
      </xdr:nvSpPr>
      <xdr:spPr>
        <a:xfrm>
          <a:off x="3676650" y="2828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26</xdr:row>
      <xdr:rowOff>133350</xdr:rowOff>
    </xdr:from>
    <xdr:to>
      <xdr:col>10</xdr:col>
      <xdr:colOff>514350</xdr:colOff>
      <xdr:row>29</xdr:row>
      <xdr:rowOff>47625</xdr:rowOff>
    </xdr:to>
    <xdr:sp>
      <xdr:nvSpPr>
        <xdr:cNvPr id="52" name="Rectangle 92"/>
        <xdr:cNvSpPr>
          <a:spLocks/>
        </xdr:cNvSpPr>
      </xdr:nvSpPr>
      <xdr:spPr>
        <a:xfrm>
          <a:off x="5819775" y="4152900"/>
          <a:ext cx="8667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Court</a:t>
          </a:r>
        </a:p>
      </xdr:txBody>
    </xdr:sp>
    <xdr:clientData/>
  </xdr:twoCellAnchor>
  <xdr:twoCellAnchor>
    <xdr:from>
      <xdr:col>4</xdr:col>
      <xdr:colOff>285750</xdr:colOff>
      <xdr:row>30</xdr:row>
      <xdr:rowOff>123825</xdr:rowOff>
    </xdr:from>
    <xdr:to>
      <xdr:col>8</xdr:col>
      <xdr:colOff>342900</xdr:colOff>
      <xdr:row>30</xdr:row>
      <xdr:rowOff>123825</xdr:rowOff>
    </xdr:to>
    <xdr:sp>
      <xdr:nvSpPr>
        <xdr:cNvPr id="53" name="Line 93"/>
        <xdr:cNvSpPr>
          <a:spLocks/>
        </xdr:cNvSpPr>
      </xdr:nvSpPr>
      <xdr:spPr>
        <a:xfrm flipV="1">
          <a:off x="2609850" y="47339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29</xdr:row>
      <xdr:rowOff>57150</xdr:rowOff>
    </xdr:from>
    <xdr:to>
      <xdr:col>4</xdr:col>
      <xdr:colOff>295275</xdr:colOff>
      <xdr:row>30</xdr:row>
      <xdr:rowOff>123825</xdr:rowOff>
    </xdr:to>
    <xdr:sp>
      <xdr:nvSpPr>
        <xdr:cNvPr id="54" name="Line 94"/>
        <xdr:cNvSpPr>
          <a:spLocks/>
        </xdr:cNvSpPr>
      </xdr:nvSpPr>
      <xdr:spPr>
        <a:xfrm>
          <a:off x="2609850" y="45243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304800</xdr:colOff>
      <xdr:row>25</xdr:row>
      <xdr:rowOff>38100</xdr:rowOff>
    </xdr:to>
    <xdr:sp>
      <xdr:nvSpPr>
        <xdr:cNvPr id="55" name="Line 97"/>
        <xdr:cNvSpPr>
          <a:spLocks/>
        </xdr:cNvSpPr>
      </xdr:nvSpPr>
      <xdr:spPr>
        <a:xfrm>
          <a:off x="4143375" y="3914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5</xdr:col>
      <xdr:colOff>552450</xdr:colOff>
      <xdr:row>32</xdr:row>
      <xdr:rowOff>9525</xdr:rowOff>
    </xdr:to>
    <xdr:sp>
      <xdr:nvSpPr>
        <xdr:cNvPr id="56" name="Line 101"/>
        <xdr:cNvSpPr>
          <a:spLocks/>
        </xdr:cNvSpPr>
      </xdr:nvSpPr>
      <xdr:spPr>
        <a:xfrm>
          <a:off x="1724025" y="4895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30</xdr:row>
      <xdr:rowOff>133350</xdr:rowOff>
    </xdr:from>
    <xdr:to>
      <xdr:col>5</xdr:col>
      <xdr:colOff>552450</xdr:colOff>
      <xdr:row>32</xdr:row>
      <xdr:rowOff>19050</xdr:rowOff>
    </xdr:to>
    <xdr:sp>
      <xdr:nvSpPr>
        <xdr:cNvPr id="57" name="Line 102"/>
        <xdr:cNvSpPr>
          <a:spLocks/>
        </xdr:cNvSpPr>
      </xdr:nvSpPr>
      <xdr:spPr>
        <a:xfrm>
          <a:off x="3486150" y="4743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123825</xdr:rowOff>
    </xdr:from>
    <xdr:to>
      <xdr:col>7</xdr:col>
      <xdr:colOff>447675</xdr:colOff>
      <xdr:row>35</xdr:row>
      <xdr:rowOff>19050</xdr:rowOff>
    </xdr:to>
    <xdr:sp>
      <xdr:nvSpPr>
        <xdr:cNvPr id="58" name="Line 108"/>
        <xdr:cNvSpPr>
          <a:spLocks/>
        </xdr:cNvSpPr>
      </xdr:nvSpPr>
      <xdr:spPr>
        <a:xfrm>
          <a:off x="4600575" y="4733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800100</xdr:colOff>
      <xdr:row>29</xdr:row>
      <xdr:rowOff>19050</xdr:rowOff>
    </xdr:from>
    <xdr:to>
      <xdr:col>10</xdr:col>
      <xdr:colOff>9525</xdr:colOff>
      <xdr:row>33</xdr:row>
      <xdr:rowOff>114300</xdr:rowOff>
    </xdr:to>
    <xdr:sp>
      <xdr:nvSpPr>
        <xdr:cNvPr id="59" name="Line 109"/>
        <xdr:cNvSpPr>
          <a:spLocks/>
        </xdr:cNvSpPr>
      </xdr:nvSpPr>
      <xdr:spPr>
        <a:xfrm flipH="1">
          <a:off x="6172200" y="448627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25</xdr:row>
      <xdr:rowOff>28575</xdr:rowOff>
    </xdr:from>
    <xdr:to>
      <xdr:col>8</xdr:col>
      <xdr:colOff>295275</xdr:colOff>
      <xdr:row>26</xdr:row>
      <xdr:rowOff>133350</xdr:rowOff>
    </xdr:to>
    <xdr:sp>
      <xdr:nvSpPr>
        <xdr:cNvPr id="60" name="Line 110"/>
        <xdr:cNvSpPr>
          <a:spLocks/>
        </xdr:cNvSpPr>
      </xdr:nvSpPr>
      <xdr:spPr>
        <a:xfrm flipH="1">
          <a:off x="5057775" y="3905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</xdr:row>
      <xdr:rowOff>38100</xdr:rowOff>
    </xdr:from>
    <xdr:to>
      <xdr:col>7</xdr:col>
      <xdr:colOff>9525</xdr:colOff>
      <xdr:row>27</xdr:row>
      <xdr:rowOff>38100</xdr:rowOff>
    </xdr:to>
    <xdr:sp>
      <xdr:nvSpPr>
        <xdr:cNvPr id="61" name="Line 111"/>
        <xdr:cNvSpPr>
          <a:spLocks/>
        </xdr:cNvSpPr>
      </xdr:nvSpPr>
      <xdr:spPr>
        <a:xfrm>
          <a:off x="4162425" y="3914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21</xdr:row>
      <xdr:rowOff>66675</xdr:rowOff>
    </xdr:from>
    <xdr:to>
      <xdr:col>10</xdr:col>
      <xdr:colOff>266700</xdr:colOff>
      <xdr:row>27</xdr:row>
      <xdr:rowOff>0</xdr:rowOff>
    </xdr:to>
    <xdr:sp>
      <xdr:nvSpPr>
        <xdr:cNvPr id="62" name="Line 113"/>
        <xdr:cNvSpPr>
          <a:spLocks/>
        </xdr:cNvSpPr>
      </xdr:nvSpPr>
      <xdr:spPr>
        <a:xfrm>
          <a:off x="6438900" y="33337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123825</xdr:rowOff>
    </xdr:from>
    <xdr:to>
      <xdr:col>10</xdr:col>
      <xdr:colOff>285750</xdr:colOff>
      <xdr:row>24</xdr:row>
      <xdr:rowOff>0</xdr:rowOff>
    </xdr:to>
    <xdr:sp>
      <xdr:nvSpPr>
        <xdr:cNvPr id="63" name="Line 114"/>
        <xdr:cNvSpPr>
          <a:spLocks/>
        </xdr:cNvSpPr>
      </xdr:nvSpPr>
      <xdr:spPr>
        <a:xfrm flipH="1" flipV="1">
          <a:off x="4581525" y="3714750"/>
          <a:ext cx="1876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23</xdr:row>
      <xdr:rowOff>133350</xdr:rowOff>
    </xdr:from>
    <xdr:to>
      <xdr:col>7</xdr:col>
      <xdr:colOff>428625</xdr:colOff>
      <xdr:row>25</xdr:row>
      <xdr:rowOff>28575</xdr:rowOff>
    </xdr:to>
    <xdr:sp>
      <xdr:nvSpPr>
        <xdr:cNvPr id="64" name="Line 115"/>
        <xdr:cNvSpPr>
          <a:spLocks/>
        </xdr:cNvSpPr>
      </xdr:nvSpPr>
      <xdr:spPr>
        <a:xfrm flipH="1">
          <a:off x="4581525" y="3724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22</xdr:row>
      <xdr:rowOff>152400</xdr:rowOff>
    </xdr:from>
    <xdr:to>
      <xdr:col>10</xdr:col>
      <xdr:colOff>57150</xdr:colOff>
      <xdr:row>22</xdr:row>
      <xdr:rowOff>152400</xdr:rowOff>
    </xdr:to>
    <xdr:sp>
      <xdr:nvSpPr>
        <xdr:cNvPr id="65" name="Straight Arrow Connector 81"/>
        <xdr:cNvSpPr>
          <a:spLocks/>
        </xdr:cNvSpPr>
      </xdr:nvSpPr>
      <xdr:spPr>
        <a:xfrm>
          <a:off x="1562100" y="3581400"/>
          <a:ext cx="466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114300</xdr:rowOff>
    </xdr:from>
    <xdr:to>
      <xdr:col>10</xdr:col>
      <xdr:colOff>47625</xdr:colOff>
      <xdr:row>23</xdr:row>
      <xdr:rowOff>0</xdr:rowOff>
    </xdr:to>
    <xdr:sp>
      <xdr:nvSpPr>
        <xdr:cNvPr id="66" name="Straight Connector 66"/>
        <xdr:cNvSpPr>
          <a:spLocks/>
        </xdr:cNvSpPr>
      </xdr:nvSpPr>
      <xdr:spPr>
        <a:xfrm>
          <a:off x="6219825" y="3381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39</xdr:row>
      <xdr:rowOff>123825</xdr:rowOff>
    </xdr:from>
    <xdr:to>
      <xdr:col>13</xdr:col>
      <xdr:colOff>228600</xdr:colOff>
      <xdr:row>43</xdr:row>
      <xdr:rowOff>533400</xdr:rowOff>
    </xdr:to>
    <xdr:sp>
      <xdr:nvSpPr>
        <xdr:cNvPr id="67" name="Rectangle 40"/>
        <xdr:cNvSpPr>
          <a:spLocks/>
        </xdr:cNvSpPr>
      </xdr:nvSpPr>
      <xdr:spPr>
        <a:xfrm>
          <a:off x="7315200" y="6000750"/>
          <a:ext cx="914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Rehabilitation Youth Centre  (Female under 18 years)</a:t>
          </a:r>
        </a:p>
      </xdr:txBody>
    </xdr:sp>
    <xdr:clientData/>
  </xdr:twoCellAnchor>
  <xdr:twoCellAnchor>
    <xdr:from>
      <xdr:col>8</xdr:col>
      <xdr:colOff>190500</xdr:colOff>
      <xdr:row>20</xdr:row>
      <xdr:rowOff>38100</xdr:rowOff>
    </xdr:from>
    <xdr:to>
      <xdr:col>9</xdr:col>
      <xdr:colOff>361950</xdr:colOff>
      <xdr:row>20</xdr:row>
      <xdr:rowOff>38100</xdr:rowOff>
    </xdr:to>
    <xdr:sp>
      <xdr:nvSpPr>
        <xdr:cNvPr id="68" name="Straight Arrow Connector 68"/>
        <xdr:cNvSpPr>
          <a:spLocks/>
        </xdr:cNvSpPr>
      </xdr:nvSpPr>
      <xdr:spPr>
        <a:xfrm rot="10800000" flipV="1">
          <a:off x="4953000" y="314325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114300</xdr:rowOff>
    </xdr:from>
    <xdr:to>
      <xdr:col>2</xdr:col>
      <xdr:colOff>333375</xdr:colOff>
      <xdr:row>34</xdr:row>
      <xdr:rowOff>66675</xdr:rowOff>
    </xdr:to>
    <xdr:sp>
      <xdr:nvSpPr>
        <xdr:cNvPr id="69" name="Straight Arrow Connector 69"/>
        <xdr:cNvSpPr>
          <a:spLocks/>
        </xdr:cNvSpPr>
      </xdr:nvSpPr>
      <xdr:spPr>
        <a:xfrm flipH="1" flipV="1">
          <a:off x="1552575" y="3543300"/>
          <a:ext cx="0" cy="1695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85725</xdr:rowOff>
    </xdr:from>
    <xdr:to>
      <xdr:col>8</xdr:col>
      <xdr:colOff>9525</xdr:colOff>
      <xdr:row>39</xdr:row>
      <xdr:rowOff>133350</xdr:rowOff>
    </xdr:to>
    <xdr:sp>
      <xdr:nvSpPr>
        <xdr:cNvPr id="70" name="Line 60"/>
        <xdr:cNvSpPr>
          <a:spLocks/>
        </xdr:cNvSpPr>
      </xdr:nvSpPr>
      <xdr:spPr>
        <a:xfrm flipH="1">
          <a:off x="4772025" y="5724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9:G10"/>
    </sheetView>
  </sheetViews>
  <sheetFormatPr defaultColWidth="9.140625" defaultRowHeight="12.75"/>
  <cols>
    <col min="1" max="1" width="41.140625" style="16" customWidth="1"/>
    <col min="2" max="3" width="13.00390625" style="17" customWidth="1"/>
    <col min="4" max="4" width="13.00390625" style="1" customWidth="1"/>
    <col min="5" max="5" width="9.140625" style="1" customWidth="1"/>
    <col min="6" max="6" width="10.28125" style="1" bestFit="1" customWidth="1"/>
    <col min="7" max="127" width="9.140625" style="1" customWidth="1"/>
    <col min="128" max="128" width="41.140625" style="1" customWidth="1"/>
    <col min="129" max="131" width="13.00390625" style="1" customWidth="1"/>
    <col min="132" max="16384" width="9.140625" style="1" customWidth="1"/>
  </cols>
  <sheetData>
    <row r="1" ht="15.75">
      <c r="D1" s="49" t="s">
        <v>120</v>
      </c>
    </row>
    <row r="2" ht="15.75">
      <c r="D2" s="49"/>
    </row>
    <row r="3" spans="1:4" ht="27" customHeight="1">
      <c r="A3" s="171" t="s">
        <v>127</v>
      </c>
      <c r="B3" s="171"/>
      <c r="C3" s="171"/>
      <c r="D3" s="171"/>
    </row>
    <row r="4" spans="1:4" ht="15.75" customHeight="1">
      <c r="A4" s="70"/>
      <c r="B4" s="70"/>
      <c r="C4" s="70"/>
      <c r="D4" s="70"/>
    </row>
    <row r="5" spans="1:4" ht="20.25" customHeight="1">
      <c r="A5" s="172" t="s">
        <v>22</v>
      </c>
      <c r="B5" s="174" t="s">
        <v>4</v>
      </c>
      <c r="C5" s="174"/>
      <c r="D5" s="175" t="s">
        <v>13</v>
      </c>
    </row>
    <row r="6" spans="1:4" ht="20.25" customHeight="1">
      <c r="A6" s="173"/>
      <c r="B6" s="169">
        <v>2013</v>
      </c>
      <c r="C6" s="169">
        <v>2014</v>
      </c>
      <c r="D6" s="176"/>
    </row>
    <row r="7" spans="1:7" s="8" customFormat="1" ht="18" customHeight="1">
      <c r="A7" s="2" t="s">
        <v>23</v>
      </c>
      <c r="B7" s="39">
        <f>SUM(B8,B10:B11)</f>
        <v>117</v>
      </c>
      <c r="C7" s="39">
        <f>SUM(C8,C10:C11)</f>
        <v>100</v>
      </c>
      <c r="D7" s="6">
        <f>(C7-B7)/B7*100</f>
        <v>-14.529914529914532</v>
      </c>
      <c r="F7" s="7"/>
      <c r="G7" s="48"/>
    </row>
    <row r="8" spans="1:6" s="8" customFormat="1" ht="18" customHeight="1">
      <c r="A8" s="99" t="s">
        <v>24</v>
      </c>
      <c r="B8" s="9">
        <v>41</v>
      </c>
      <c r="C8" s="9">
        <v>30</v>
      </c>
      <c r="D8" s="10"/>
      <c r="F8" s="7"/>
    </row>
    <row r="9" spans="1:6" s="13" customFormat="1" ht="18" customHeight="1">
      <c r="A9" s="149" t="s">
        <v>106</v>
      </c>
      <c r="B9" s="11">
        <v>34</v>
      </c>
      <c r="C9" s="11">
        <v>19</v>
      </c>
      <c r="D9" s="12"/>
      <c r="F9" s="50"/>
    </row>
    <row r="10" spans="1:6" s="8" customFormat="1" ht="18" customHeight="1">
      <c r="A10" s="99" t="s">
        <v>25</v>
      </c>
      <c r="B10" s="9">
        <v>15</v>
      </c>
      <c r="C10" s="9">
        <v>12</v>
      </c>
      <c r="D10" s="10"/>
      <c r="F10" s="7"/>
    </row>
    <row r="11" spans="1:6" s="8" customFormat="1" ht="18" customHeight="1">
      <c r="A11" s="99" t="s">
        <v>107</v>
      </c>
      <c r="B11" s="9">
        <v>61</v>
      </c>
      <c r="C11" s="9">
        <v>58</v>
      </c>
      <c r="D11" s="10"/>
      <c r="F11" s="7"/>
    </row>
    <row r="12" spans="1:6" s="8" customFormat="1" ht="18" customHeight="1">
      <c r="A12" s="2" t="s">
        <v>5</v>
      </c>
      <c r="B12" s="39">
        <v>12761</v>
      </c>
      <c r="C12" s="39">
        <v>12414</v>
      </c>
      <c r="D12" s="6">
        <f>(C12-B12)/B12*100</f>
        <v>-2.719222631455215</v>
      </c>
      <c r="F12" s="7"/>
    </row>
    <row r="13" spans="1:6" s="13" customFormat="1" ht="18" customHeight="1">
      <c r="A13" s="149" t="s">
        <v>30</v>
      </c>
      <c r="B13" s="11">
        <v>12504</v>
      </c>
      <c r="C13" s="11">
        <v>12121</v>
      </c>
      <c r="D13" s="12"/>
      <c r="F13" s="50"/>
    </row>
    <row r="14" spans="1:6" s="8" customFormat="1" ht="18" customHeight="1">
      <c r="A14" s="2" t="s">
        <v>14</v>
      </c>
      <c r="B14" s="39">
        <v>588</v>
      </c>
      <c r="C14" s="39">
        <v>634</v>
      </c>
      <c r="D14" s="6">
        <f>(C14-B14)/B14*100</f>
        <v>7.8231292517006805</v>
      </c>
      <c r="F14" s="7"/>
    </row>
    <row r="15" spans="1:6" s="13" customFormat="1" ht="18" customHeight="1">
      <c r="A15" s="148" t="s">
        <v>6</v>
      </c>
      <c r="B15" s="11">
        <v>56</v>
      </c>
      <c r="C15" s="11">
        <v>62</v>
      </c>
      <c r="D15" s="12"/>
      <c r="F15" s="50"/>
    </row>
    <row r="16" spans="1:6" s="13" customFormat="1" ht="18" customHeight="1">
      <c r="A16" s="148" t="s">
        <v>105</v>
      </c>
      <c r="B16" s="11">
        <v>57</v>
      </c>
      <c r="C16" s="11">
        <v>55</v>
      </c>
      <c r="D16" s="12"/>
      <c r="F16" s="50"/>
    </row>
    <row r="17" spans="1:6" s="13" customFormat="1" ht="18" customHeight="1">
      <c r="A17" s="2" t="s">
        <v>110</v>
      </c>
      <c r="B17" s="39">
        <v>15094</v>
      </c>
      <c r="C17" s="39">
        <f>SUM(C18,C21:C22,C28)</f>
        <v>14765</v>
      </c>
      <c r="D17" s="6">
        <f>(C17-B17)/B17*100</f>
        <v>-2.17967404266596</v>
      </c>
      <c r="F17" s="50"/>
    </row>
    <row r="18" spans="1:6" s="8" customFormat="1" ht="18" customHeight="1">
      <c r="A18" s="38" t="s">
        <v>7</v>
      </c>
      <c r="B18" s="41">
        <v>1171</v>
      </c>
      <c r="C18" s="41">
        <v>977</v>
      </c>
      <c r="D18" s="42">
        <f>(C18-B18)/B18*100</f>
        <v>-16.567036720751492</v>
      </c>
      <c r="F18" s="7"/>
    </row>
    <row r="19" spans="1:6" s="13" customFormat="1" ht="18" customHeight="1">
      <c r="A19" s="150" t="s">
        <v>103</v>
      </c>
      <c r="B19" s="53">
        <v>4</v>
      </c>
      <c r="C19" s="53">
        <v>4</v>
      </c>
      <c r="D19" s="40"/>
      <c r="F19" s="50"/>
    </row>
    <row r="20" spans="1:6" s="13" customFormat="1" ht="18" customHeight="1">
      <c r="A20" s="150" t="s">
        <v>104</v>
      </c>
      <c r="B20" s="11">
        <v>2</v>
      </c>
      <c r="C20" s="11">
        <v>6</v>
      </c>
      <c r="D20" s="12"/>
      <c r="F20" s="50"/>
    </row>
    <row r="21" spans="1:6" s="8" customFormat="1" ht="18" customHeight="1">
      <c r="A21" s="38" t="s">
        <v>16</v>
      </c>
      <c r="B21" s="41">
        <v>660</v>
      </c>
      <c r="C21" s="41">
        <v>667</v>
      </c>
      <c r="D21" s="42">
        <f>(C21-B21)/B21*100</f>
        <v>1.0606060606060608</v>
      </c>
      <c r="F21" s="7"/>
    </row>
    <row r="22" spans="1:6" s="8" customFormat="1" ht="18" customHeight="1">
      <c r="A22" s="38" t="s">
        <v>12</v>
      </c>
      <c r="B22" s="41">
        <f>SUM(B23:B26)</f>
        <v>10768</v>
      </c>
      <c r="C22" s="41">
        <f>SUM(C23:C26)</f>
        <v>10783</v>
      </c>
      <c r="D22" s="42">
        <f>(C22-B22)/B22*100</f>
        <v>0.13930163447251115</v>
      </c>
      <c r="F22" s="7"/>
    </row>
    <row r="23" spans="1:6" s="13" customFormat="1" ht="18" customHeight="1">
      <c r="A23" s="99" t="s">
        <v>26</v>
      </c>
      <c r="B23" s="9">
        <v>493</v>
      </c>
      <c r="C23" s="9">
        <v>565</v>
      </c>
      <c r="D23" s="10"/>
      <c r="F23" s="50"/>
    </row>
    <row r="24" spans="1:6" s="13" customFormat="1" ht="18" customHeight="1">
      <c r="A24" s="99" t="s">
        <v>27</v>
      </c>
      <c r="B24" s="9">
        <v>631</v>
      </c>
      <c r="C24" s="9">
        <v>716</v>
      </c>
      <c r="D24" s="10"/>
      <c r="F24" s="50"/>
    </row>
    <row r="25" spans="1:6" s="13" customFormat="1" ht="18" customHeight="1">
      <c r="A25" s="99" t="s">
        <v>28</v>
      </c>
      <c r="B25" s="9">
        <v>1252</v>
      </c>
      <c r="C25" s="9">
        <v>1147</v>
      </c>
      <c r="D25" s="10"/>
      <c r="F25" s="50"/>
    </row>
    <row r="26" spans="1:6" s="13" customFormat="1" ht="18" customHeight="1">
      <c r="A26" s="99" t="s">
        <v>108</v>
      </c>
      <c r="B26" s="9">
        <v>8392</v>
      </c>
      <c r="C26" s="9">
        <v>8355</v>
      </c>
      <c r="D26" s="10"/>
      <c r="F26" s="50"/>
    </row>
    <row r="27" spans="1:6" s="13" customFormat="1" ht="18" customHeight="1">
      <c r="A27" s="149" t="s">
        <v>29</v>
      </c>
      <c r="B27" s="11">
        <v>6385</v>
      </c>
      <c r="C27" s="11">
        <v>6346</v>
      </c>
      <c r="D27" s="12"/>
      <c r="F27" s="50"/>
    </row>
    <row r="28" spans="1:6" s="13" customFormat="1" ht="18" customHeight="1">
      <c r="A28" s="38" t="s">
        <v>111</v>
      </c>
      <c r="B28" s="39">
        <v>2495</v>
      </c>
      <c r="C28" s="39">
        <v>2338</v>
      </c>
      <c r="D28" s="42">
        <f>(C28-B28)/B28*100</f>
        <v>-6.292585170340681</v>
      </c>
      <c r="F28" s="50"/>
    </row>
    <row r="29" spans="1:6" s="13" customFormat="1" ht="18" customHeight="1">
      <c r="A29" s="149" t="s">
        <v>145</v>
      </c>
      <c r="B29" s="11">
        <f>53+45+36+1210+947</f>
        <v>2291</v>
      </c>
      <c r="C29" s="11">
        <f>54+58+35+1152+897</f>
        <v>2196</v>
      </c>
      <c r="D29" s="12"/>
      <c r="F29" s="50"/>
    </row>
    <row r="30" spans="1:6" s="8" customFormat="1" ht="18" customHeight="1">
      <c r="A30" s="2" t="s">
        <v>31</v>
      </c>
      <c r="B30" s="39">
        <v>3227</v>
      </c>
      <c r="C30" s="39">
        <v>3631</v>
      </c>
      <c r="D30" s="6">
        <f>(C30-B30)/B30*100</f>
        <v>12.519367833901457</v>
      </c>
      <c r="F30" s="7"/>
    </row>
    <row r="31" spans="1:6" s="13" customFormat="1" ht="18" customHeight="1">
      <c r="A31" s="2" t="s">
        <v>112</v>
      </c>
      <c r="B31" s="39">
        <v>211546</v>
      </c>
      <c r="C31" s="39">
        <v>224855</v>
      </c>
      <c r="D31" s="6">
        <f>(C31-B31)/B31*100</f>
        <v>6.2913030735631965</v>
      </c>
      <c r="F31" s="50"/>
    </row>
    <row r="32" spans="1:6" s="8" customFormat="1" ht="18" customHeight="1">
      <c r="A32" s="2" t="s">
        <v>8</v>
      </c>
      <c r="B32" s="39">
        <f>14642+10070</f>
        <v>24712</v>
      </c>
      <c r="C32" s="39">
        <v>25613</v>
      </c>
      <c r="D32" s="6">
        <f>(C32-B32)/B32*100</f>
        <v>3.6460019423761736</v>
      </c>
      <c r="F32" s="7"/>
    </row>
    <row r="33" spans="1:6" s="8" customFormat="1" ht="27" customHeight="1">
      <c r="A33" s="149" t="s">
        <v>146</v>
      </c>
      <c r="B33" s="11">
        <v>1237</v>
      </c>
      <c r="C33" s="11">
        <v>1216</v>
      </c>
      <c r="D33" s="14"/>
      <c r="F33" s="7"/>
    </row>
    <row r="34" spans="1:6" s="8" customFormat="1" ht="18" customHeight="1">
      <c r="A34" s="5" t="s">
        <v>0</v>
      </c>
      <c r="B34" s="43">
        <f>SUM(B7,B12,B14,B17,B30,B31,B32)</f>
        <v>268045</v>
      </c>
      <c r="C34" s="43">
        <f>SUM(C7,C12,C14,C17,C30,C31,C32)</f>
        <v>282012</v>
      </c>
      <c r="D34" s="15">
        <f>(C34-B34)/B34*100</f>
        <v>5.2106922345128615</v>
      </c>
      <c r="F34" s="7"/>
    </row>
  </sheetData>
  <sheetProtection/>
  <mergeCells count="4">
    <mergeCell ref="A3:D3"/>
    <mergeCell ref="A5:A6"/>
    <mergeCell ref="B5:C5"/>
    <mergeCell ref="D5:D6"/>
  </mergeCells>
  <printOptions/>
  <pageMargins left="0.75" right="0.75" top="0.75" bottom="0.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H10" sqref="H10"/>
    </sheetView>
  </sheetViews>
  <sheetFormatPr defaultColWidth="12.57421875" defaultRowHeight="12.75"/>
  <cols>
    <col min="1" max="1" width="44.140625" style="1" customWidth="1"/>
    <col min="2" max="4" width="14.28125" style="1" customWidth="1"/>
    <col min="5" max="252" width="9.140625" style="1" customWidth="1"/>
    <col min="253" max="253" width="44.140625" style="1" customWidth="1"/>
    <col min="254" max="16384" width="12.57421875" style="1" customWidth="1"/>
  </cols>
  <sheetData>
    <row r="1" spans="1:3" ht="25.5" customHeight="1">
      <c r="A1" s="171" t="s">
        <v>128</v>
      </c>
      <c r="B1" s="171"/>
      <c r="C1" s="171"/>
    </row>
    <row r="2" spans="1:3" ht="15.75" customHeight="1">
      <c r="A2" s="70"/>
      <c r="B2" s="74"/>
      <c r="C2" s="74"/>
    </row>
    <row r="3" spans="1:4" ht="23.25" customHeight="1">
      <c r="A3" s="177" t="s">
        <v>22</v>
      </c>
      <c r="B3" s="174" t="s">
        <v>1</v>
      </c>
      <c r="C3" s="174"/>
      <c r="D3" s="179" t="s">
        <v>13</v>
      </c>
    </row>
    <row r="4" spans="1:4" ht="23.25" customHeight="1">
      <c r="A4" s="178"/>
      <c r="B4" s="159">
        <v>2013</v>
      </c>
      <c r="C4" s="73">
        <v>2014</v>
      </c>
      <c r="D4" s="180"/>
    </row>
    <row r="5" spans="1:9" ht="20.25" customHeight="1">
      <c r="A5" s="3" t="s">
        <v>123</v>
      </c>
      <c r="B5" s="29">
        <v>66461</v>
      </c>
      <c r="C5" s="29">
        <v>96872</v>
      </c>
      <c r="D5" s="158">
        <v>45.757662388468425</v>
      </c>
      <c r="E5" s="154"/>
      <c r="I5" s="4"/>
    </row>
    <row r="6" spans="1:5" ht="20.25" customHeight="1">
      <c r="A6" s="3" t="s">
        <v>36</v>
      </c>
      <c r="B6" s="29">
        <v>1670</v>
      </c>
      <c r="C6" s="29">
        <v>2059</v>
      </c>
      <c r="D6" s="155">
        <v>23.293413173652695</v>
      </c>
      <c r="E6" s="154"/>
    </row>
    <row r="7" spans="1:5" ht="20.25" customHeight="1">
      <c r="A7" s="3" t="s">
        <v>38</v>
      </c>
      <c r="B7" s="29">
        <v>1630</v>
      </c>
      <c r="C7" s="29">
        <v>1334</v>
      </c>
      <c r="D7" s="155">
        <v>-18.15950920245399</v>
      </c>
      <c r="E7" s="154"/>
    </row>
    <row r="8" spans="1:5" ht="20.25" customHeight="1">
      <c r="A8" s="3" t="s">
        <v>39</v>
      </c>
      <c r="B8" s="29">
        <v>168</v>
      </c>
      <c r="C8" s="29">
        <v>125</v>
      </c>
      <c r="D8" s="155">
        <v>-25.595238095238095</v>
      </c>
      <c r="E8" s="154"/>
    </row>
    <row r="9" spans="1:5" ht="20.25" customHeight="1">
      <c r="A9" s="3" t="s">
        <v>37</v>
      </c>
      <c r="B9" s="29">
        <v>230</v>
      </c>
      <c r="C9" s="29">
        <v>216</v>
      </c>
      <c r="D9" s="155">
        <v>-6.086956521739131</v>
      </c>
      <c r="E9" s="154"/>
    </row>
    <row r="10" spans="1:5" ht="20.25" customHeight="1">
      <c r="A10" s="3" t="s">
        <v>41</v>
      </c>
      <c r="B10" s="29">
        <v>4665</v>
      </c>
      <c r="C10" s="29">
        <v>3463</v>
      </c>
      <c r="D10" s="155">
        <v>-25.766345123258308</v>
      </c>
      <c r="E10" s="154"/>
    </row>
    <row r="11" spans="1:5" ht="20.25" customHeight="1">
      <c r="A11" s="30" t="s">
        <v>54</v>
      </c>
      <c r="B11" s="29">
        <v>1554</v>
      </c>
      <c r="C11" s="29">
        <v>1780</v>
      </c>
      <c r="D11" s="156">
        <v>14.543114543114543</v>
      </c>
      <c r="E11" s="154"/>
    </row>
    <row r="12" spans="1:5" ht="20.25" customHeight="1">
      <c r="A12" s="30" t="s">
        <v>48</v>
      </c>
      <c r="B12" s="29">
        <v>2571</v>
      </c>
      <c r="C12" s="29">
        <v>1019</v>
      </c>
      <c r="D12" s="156">
        <v>-60.365616491637496</v>
      </c>
      <c r="E12" s="154"/>
    </row>
    <row r="13" spans="1:5" ht="20.25" customHeight="1">
      <c r="A13" s="30" t="s">
        <v>44</v>
      </c>
      <c r="B13" s="29">
        <v>9201</v>
      </c>
      <c r="C13" s="29">
        <v>4842</v>
      </c>
      <c r="D13" s="156">
        <v>-47.37528529507662</v>
      </c>
      <c r="E13" s="154"/>
    </row>
    <row r="14" spans="1:5" ht="20.25" customHeight="1">
      <c r="A14" s="30" t="s">
        <v>52</v>
      </c>
      <c r="B14" s="29">
        <v>2144</v>
      </c>
      <c r="C14" s="29">
        <v>1484</v>
      </c>
      <c r="D14" s="156">
        <v>-30.78358208955224</v>
      </c>
      <c r="E14" s="154"/>
    </row>
    <row r="15" spans="1:5" ht="20.25" customHeight="1">
      <c r="A15" s="30" t="s">
        <v>45</v>
      </c>
      <c r="B15" s="29">
        <v>7302</v>
      </c>
      <c r="C15" s="29">
        <v>3989</v>
      </c>
      <c r="D15" s="156">
        <v>-45.371131196932346</v>
      </c>
      <c r="E15" s="154"/>
    </row>
    <row r="16" spans="1:5" ht="20.25" customHeight="1">
      <c r="A16" s="3" t="s">
        <v>42</v>
      </c>
      <c r="B16" s="29">
        <v>11620</v>
      </c>
      <c r="C16" s="29">
        <v>10751</v>
      </c>
      <c r="D16" s="155">
        <v>-7.478485370051635</v>
      </c>
      <c r="E16" s="154"/>
    </row>
    <row r="17" spans="1:5" ht="20.25" customHeight="1">
      <c r="A17" s="30" t="s">
        <v>49</v>
      </c>
      <c r="B17" s="29">
        <v>846</v>
      </c>
      <c r="C17" s="29">
        <v>777</v>
      </c>
      <c r="D17" s="156">
        <v>-8.156028368794326</v>
      </c>
      <c r="E17" s="154"/>
    </row>
    <row r="18" spans="1:5" ht="20.25" customHeight="1">
      <c r="A18" s="30" t="s">
        <v>53</v>
      </c>
      <c r="B18" s="29">
        <v>1113</v>
      </c>
      <c r="C18" s="29">
        <v>1216</v>
      </c>
      <c r="D18" s="156">
        <v>9.254267744833783</v>
      </c>
      <c r="E18" s="154"/>
    </row>
    <row r="19" spans="1:5" ht="20.25" customHeight="1">
      <c r="A19" s="3" t="s">
        <v>40</v>
      </c>
      <c r="B19" s="29">
        <v>22196</v>
      </c>
      <c r="C19" s="29">
        <v>22050</v>
      </c>
      <c r="D19" s="155">
        <v>-0.6577761758875473</v>
      </c>
      <c r="E19" s="154"/>
    </row>
    <row r="20" spans="1:5" ht="29.25" customHeight="1">
      <c r="A20" s="3" t="s">
        <v>50</v>
      </c>
      <c r="B20" s="29">
        <v>1104</v>
      </c>
      <c r="C20" s="29">
        <v>1221</v>
      </c>
      <c r="D20" s="155">
        <v>10.597826086956522</v>
      </c>
      <c r="E20" s="154"/>
    </row>
    <row r="21" spans="1:5" ht="20.25" customHeight="1">
      <c r="A21" s="3" t="s">
        <v>43</v>
      </c>
      <c r="B21" s="29">
        <v>6357</v>
      </c>
      <c r="C21" s="29">
        <v>6637</v>
      </c>
      <c r="D21" s="155">
        <v>4.404593361648576</v>
      </c>
      <c r="E21" s="154"/>
    </row>
    <row r="22" spans="1:5" ht="20.25" customHeight="1">
      <c r="A22" s="30" t="s">
        <v>47</v>
      </c>
      <c r="B22" s="29">
        <v>1318</v>
      </c>
      <c r="C22" s="29">
        <v>536</v>
      </c>
      <c r="D22" s="156">
        <v>-59.332321699544764</v>
      </c>
      <c r="E22" s="154"/>
    </row>
    <row r="23" spans="1:5" ht="20.25" customHeight="1">
      <c r="A23" s="30" t="s">
        <v>46</v>
      </c>
      <c r="B23" s="29">
        <v>3796</v>
      </c>
      <c r="C23" s="29">
        <v>2805</v>
      </c>
      <c r="D23" s="156">
        <v>-26.106427818756586</v>
      </c>
      <c r="E23" s="154"/>
    </row>
    <row r="24" spans="1:5" ht="20.25" customHeight="1">
      <c r="A24" s="30" t="s">
        <v>51</v>
      </c>
      <c r="B24" s="29">
        <v>600</v>
      </c>
      <c r="C24" s="29">
        <v>414</v>
      </c>
      <c r="D24" s="156">
        <v>-31</v>
      </c>
      <c r="E24" s="154"/>
    </row>
    <row r="25" spans="1:5" ht="20.25" customHeight="1">
      <c r="A25" s="30" t="s">
        <v>55</v>
      </c>
      <c r="B25" s="29">
        <v>3317</v>
      </c>
      <c r="C25" s="29">
        <v>2124</v>
      </c>
      <c r="D25" s="156">
        <v>-35.96623454929153</v>
      </c>
      <c r="E25" s="154"/>
    </row>
    <row r="26" spans="1:5" ht="20.25" customHeight="1">
      <c r="A26" s="30" t="s">
        <v>56</v>
      </c>
      <c r="B26" s="29">
        <v>2588</v>
      </c>
      <c r="C26" s="29">
        <v>1702</v>
      </c>
      <c r="D26" s="156">
        <v>-34.23493044822256</v>
      </c>
      <c r="E26" s="154"/>
    </row>
    <row r="27" spans="1:5" ht="20.25" customHeight="1">
      <c r="A27" s="30" t="s">
        <v>57</v>
      </c>
      <c r="B27" s="29">
        <v>1836</v>
      </c>
      <c r="C27" s="29">
        <v>1507</v>
      </c>
      <c r="D27" s="156">
        <v>-17.91938997821351</v>
      </c>
      <c r="E27" s="154"/>
    </row>
    <row r="28" spans="1:5" ht="20.25" customHeight="1">
      <c r="A28" s="30" t="s">
        <v>121</v>
      </c>
      <c r="B28" s="29">
        <v>1766</v>
      </c>
      <c r="C28" s="29">
        <v>1624</v>
      </c>
      <c r="D28" s="156">
        <v>-8.040770101925254</v>
      </c>
      <c r="E28" s="154"/>
    </row>
    <row r="29" spans="1:5" ht="12.75">
      <c r="A29" s="151" t="s">
        <v>125</v>
      </c>
      <c r="B29" s="4">
        <v>1176</v>
      </c>
      <c r="C29" s="4">
        <v>756</v>
      </c>
      <c r="D29" s="157">
        <v>-35.714285714285715</v>
      </c>
      <c r="E29" s="154"/>
    </row>
    <row r="30" spans="1:6" ht="20.25" customHeight="1">
      <c r="A30" s="30" t="s">
        <v>122</v>
      </c>
      <c r="B30" s="29">
        <v>1646</v>
      </c>
      <c r="C30" s="29">
        <v>2345</v>
      </c>
      <c r="D30" s="156">
        <v>42.4</v>
      </c>
      <c r="E30" s="154"/>
      <c r="F30" s="29"/>
    </row>
    <row r="31" spans="1:5" ht="20.25" customHeight="1">
      <c r="A31" s="30" t="s">
        <v>15</v>
      </c>
      <c r="B31" s="29">
        <v>52671</v>
      </c>
      <c r="C31" s="29">
        <v>51207</v>
      </c>
      <c r="D31" s="156">
        <v>-2.7795181409124567</v>
      </c>
      <c r="E31" s="154"/>
    </row>
    <row r="32" spans="1:5" ht="23.25" customHeight="1">
      <c r="A32" s="31" t="s">
        <v>0</v>
      </c>
      <c r="B32" s="32">
        <v>211546</v>
      </c>
      <c r="C32" s="32">
        <v>224855</v>
      </c>
      <c r="D32" s="160">
        <v>6.2913030735631965</v>
      </c>
      <c r="E32" s="154"/>
    </row>
    <row r="33" spans="2:3" ht="12">
      <c r="B33" s="4"/>
      <c r="C33" s="4"/>
    </row>
  </sheetData>
  <sheetProtection/>
  <mergeCells count="4">
    <mergeCell ref="A1:C1"/>
    <mergeCell ref="A3:A4"/>
    <mergeCell ref="B3:C3"/>
    <mergeCell ref="D3:D4"/>
  </mergeCells>
  <printOptions/>
  <pageMargins left="0.75" right="0.75" top="0.75" bottom="0.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9" sqref="E28:E29"/>
    </sheetView>
  </sheetViews>
  <sheetFormatPr defaultColWidth="21.140625" defaultRowHeight="12.75"/>
  <cols>
    <col min="1" max="1" width="21.28125" style="96" customWidth="1"/>
    <col min="2" max="2" width="5.421875" style="97" customWidth="1"/>
    <col min="3" max="4" width="7.140625" style="97" customWidth="1"/>
    <col min="5" max="5" width="5.28125" style="97" customWidth="1"/>
    <col min="6" max="6" width="6.140625" style="97" customWidth="1"/>
    <col min="7" max="7" width="7.140625" style="97" customWidth="1"/>
    <col min="8" max="8" width="8.140625" style="97" customWidth="1"/>
    <col min="9" max="9" width="5.421875" style="97" customWidth="1"/>
    <col min="10" max="10" width="6.140625" style="97" customWidth="1"/>
    <col min="11" max="11" width="8.421875" style="97" customWidth="1"/>
    <col min="12" max="12" width="6.140625" style="97" customWidth="1"/>
    <col min="13" max="234" width="9.140625" style="97" customWidth="1"/>
    <col min="235" max="235" width="4.57421875" style="97" customWidth="1"/>
    <col min="236" max="236" width="17.00390625" style="97" customWidth="1"/>
    <col min="237" max="16384" width="21.140625" style="97" customWidth="1"/>
  </cols>
  <sheetData>
    <row r="1" spans="1:12" s="76" customFormat="1" ht="23.25" customHeight="1">
      <c r="A1" s="181" t="s">
        <v>135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76" customFormat="1" ht="16.5" customHeight="1">
      <c r="A2" s="77"/>
      <c r="B2" s="102"/>
      <c r="C2" s="78"/>
      <c r="D2" s="78"/>
      <c r="E2" s="78"/>
      <c r="F2" s="78"/>
      <c r="G2" s="78"/>
      <c r="H2" s="78"/>
      <c r="I2" s="78"/>
      <c r="J2" s="182" t="s">
        <v>4</v>
      </c>
      <c r="K2" s="182"/>
      <c r="L2" s="182"/>
    </row>
    <row r="3" spans="1:12" s="78" customFormat="1" ht="34.5" customHeight="1">
      <c r="A3" s="81" t="s">
        <v>22</v>
      </c>
      <c r="B3" s="82" t="s">
        <v>58</v>
      </c>
      <c r="C3" s="82" t="s">
        <v>59</v>
      </c>
      <c r="D3" s="82" t="s">
        <v>60</v>
      </c>
      <c r="E3" s="82" t="s">
        <v>61</v>
      </c>
      <c r="F3" s="82" t="s">
        <v>62</v>
      </c>
      <c r="G3" s="82" t="s">
        <v>63</v>
      </c>
      <c r="H3" s="82" t="s">
        <v>131</v>
      </c>
      <c r="I3" s="82" t="s">
        <v>64</v>
      </c>
      <c r="J3" s="82" t="s">
        <v>65</v>
      </c>
      <c r="K3" s="82" t="s">
        <v>132</v>
      </c>
      <c r="L3" s="82" t="s">
        <v>66</v>
      </c>
    </row>
    <row r="4" spans="1:12" s="78" customFormat="1" ht="3" customHeight="1">
      <c r="A4" s="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76" customFormat="1" ht="15" customHeight="1">
      <c r="A5" s="80" t="s">
        <v>67</v>
      </c>
      <c r="B5" s="84">
        <v>13</v>
      </c>
      <c r="C5" s="84">
        <v>14</v>
      </c>
      <c r="D5" s="84">
        <v>5</v>
      </c>
      <c r="E5" s="84">
        <v>13</v>
      </c>
      <c r="F5" s="84">
        <v>7</v>
      </c>
      <c r="G5" s="84">
        <v>9</v>
      </c>
      <c r="H5" s="84">
        <v>13</v>
      </c>
      <c r="I5" s="84">
        <v>4</v>
      </c>
      <c r="J5" s="84">
        <v>4</v>
      </c>
      <c r="K5" s="84">
        <v>8</v>
      </c>
      <c r="L5" s="84">
        <v>90</v>
      </c>
    </row>
    <row r="6" spans="1:12" s="87" customFormat="1" ht="26.25" customHeight="1">
      <c r="A6" s="85" t="s">
        <v>154</v>
      </c>
      <c r="B6" s="86">
        <v>4</v>
      </c>
      <c r="C6" s="86">
        <v>1</v>
      </c>
      <c r="D6" s="86">
        <v>1</v>
      </c>
      <c r="E6" s="86">
        <v>2</v>
      </c>
      <c r="F6" s="86">
        <v>1</v>
      </c>
      <c r="G6" s="86">
        <v>3</v>
      </c>
      <c r="H6" s="86">
        <v>1</v>
      </c>
      <c r="I6" s="86">
        <v>3</v>
      </c>
      <c r="J6" s="86">
        <v>1</v>
      </c>
      <c r="K6" s="86">
        <v>2</v>
      </c>
      <c r="L6" s="86">
        <v>19</v>
      </c>
    </row>
    <row r="7" spans="1:12" s="87" customFormat="1" ht="27.75" customHeight="1">
      <c r="A7" s="99" t="s">
        <v>25</v>
      </c>
      <c r="B7" s="86">
        <v>1</v>
      </c>
      <c r="C7" s="86">
        <v>3</v>
      </c>
      <c r="D7" s="86">
        <v>2</v>
      </c>
      <c r="E7" s="86">
        <v>2</v>
      </c>
      <c r="F7" s="86">
        <v>1</v>
      </c>
      <c r="G7" s="86" t="s">
        <v>126</v>
      </c>
      <c r="H7" s="86">
        <v>4</v>
      </c>
      <c r="I7" s="86" t="s">
        <v>126</v>
      </c>
      <c r="J7" s="86">
        <v>1</v>
      </c>
      <c r="K7" s="86" t="s">
        <v>126</v>
      </c>
      <c r="L7" s="86">
        <v>14</v>
      </c>
    </row>
    <row r="8" spans="1:12" s="87" customFormat="1" ht="26.25" customHeight="1">
      <c r="A8" s="99" t="s">
        <v>118</v>
      </c>
      <c r="B8" s="86">
        <v>8</v>
      </c>
      <c r="C8" s="86">
        <v>10</v>
      </c>
      <c r="D8" s="86">
        <v>2</v>
      </c>
      <c r="E8" s="86">
        <v>9</v>
      </c>
      <c r="F8" s="86">
        <v>5</v>
      </c>
      <c r="G8" s="86">
        <v>6</v>
      </c>
      <c r="H8" s="86">
        <v>8</v>
      </c>
      <c r="I8" s="86">
        <v>1</v>
      </c>
      <c r="J8" s="86">
        <v>2</v>
      </c>
      <c r="K8" s="86">
        <v>6</v>
      </c>
      <c r="L8" s="86">
        <v>57</v>
      </c>
    </row>
    <row r="9" spans="1:12" s="87" customFormat="1" ht="18" customHeight="1">
      <c r="A9" s="80" t="s">
        <v>73</v>
      </c>
      <c r="B9" s="84">
        <v>1781</v>
      </c>
      <c r="C9" s="84">
        <v>1134</v>
      </c>
      <c r="D9" s="84">
        <v>1433</v>
      </c>
      <c r="E9" s="84">
        <v>1693</v>
      </c>
      <c r="F9" s="84">
        <v>1358</v>
      </c>
      <c r="G9" s="84">
        <v>1164</v>
      </c>
      <c r="H9" s="84">
        <v>2254</v>
      </c>
      <c r="I9" s="84">
        <v>750</v>
      </c>
      <c r="J9" s="84">
        <v>627</v>
      </c>
      <c r="K9" s="84">
        <v>292</v>
      </c>
      <c r="L9" s="84">
        <v>12486</v>
      </c>
    </row>
    <row r="10" spans="1:12" s="87" customFormat="1" ht="18" customHeight="1">
      <c r="A10" s="34" t="s">
        <v>68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s="87" customFormat="1" ht="18.75" customHeight="1">
      <c r="A11" s="85" t="s">
        <v>133</v>
      </c>
      <c r="B11" s="86">
        <v>1729</v>
      </c>
      <c r="C11" s="86">
        <v>1113</v>
      </c>
      <c r="D11" s="86">
        <v>1401</v>
      </c>
      <c r="E11" s="86">
        <v>1658</v>
      </c>
      <c r="F11" s="86">
        <v>1323</v>
      </c>
      <c r="G11" s="86">
        <v>1147</v>
      </c>
      <c r="H11" s="86">
        <v>2165</v>
      </c>
      <c r="I11" s="86">
        <v>737</v>
      </c>
      <c r="J11" s="86">
        <v>618</v>
      </c>
      <c r="K11" s="86">
        <v>278</v>
      </c>
      <c r="L11" s="161">
        <v>12169</v>
      </c>
    </row>
    <row r="12" spans="1:12" s="87" customFormat="1" ht="23.25" customHeight="1">
      <c r="A12" s="80" t="s">
        <v>14</v>
      </c>
      <c r="B12" s="84">
        <v>110</v>
      </c>
      <c r="C12" s="84">
        <v>44</v>
      </c>
      <c r="D12" s="84">
        <v>47</v>
      </c>
      <c r="E12" s="84">
        <v>67</v>
      </c>
      <c r="F12" s="84">
        <v>47</v>
      </c>
      <c r="G12" s="84">
        <v>46</v>
      </c>
      <c r="H12" s="84">
        <v>158</v>
      </c>
      <c r="I12" s="84">
        <v>22</v>
      </c>
      <c r="J12" s="84">
        <v>58</v>
      </c>
      <c r="K12" s="84">
        <v>26</v>
      </c>
      <c r="L12" s="84">
        <v>625</v>
      </c>
    </row>
    <row r="13" spans="1:12" s="87" customFormat="1" ht="18" customHeight="1">
      <c r="A13" s="34" t="s">
        <v>68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s="87" customFormat="1" ht="15.75" customHeight="1">
      <c r="A14" s="85" t="s">
        <v>69</v>
      </c>
      <c r="B14" s="86">
        <v>11</v>
      </c>
      <c r="C14" s="86">
        <v>1</v>
      </c>
      <c r="D14" s="86">
        <v>5</v>
      </c>
      <c r="E14" s="86">
        <v>5</v>
      </c>
      <c r="F14" s="86">
        <v>5</v>
      </c>
      <c r="G14" s="86">
        <v>2</v>
      </c>
      <c r="H14" s="86">
        <v>23</v>
      </c>
      <c r="I14" s="86">
        <v>1</v>
      </c>
      <c r="J14" s="86">
        <v>7</v>
      </c>
      <c r="K14" s="86">
        <v>5</v>
      </c>
      <c r="L14" s="161">
        <v>65</v>
      </c>
    </row>
    <row r="15" spans="1:12" s="87" customFormat="1" ht="20.25" customHeight="1">
      <c r="A15" s="85" t="s">
        <v>70</v>
      </c>
      <c r="B15" s="86">
        <v>7</v>
      </c>
      <c r="C15" s="86">
        <v>2</v>
      </c>
      <c r="D15" s="86">
        <v>3</v>
      </c>
      <c r="E15" s="86">
        <v>5</v>
      </c>
      <c r="F15" s="86">
        <v>5</v>
      </c>
      <c r="G15" s="86">
        <v>6</v>
      </c>
      <c r="H15" s="86">
        <v>14</v>
      </c>
      <c r="I15" s="86">
        <v>2</v>
      </c>
      <c r="J15" s="86">
        <v>9</v>
      </c>
      <c r="K15" s="86">
        <v>5</v>
      </c>
      <c r="L15" s="161">
        <v>58</v>
      </c>
    </row>
    <row r="16" spans="1:14" s="33" customFormat="1" ht="70.5" customHeight="1">
      <c r="A16" s="100" t="s">
        <v>124</v>
      </c>
      <c r="B16" s="52">
        <v>45</v>
      </c>
      <c r="C16" s="52">
        <v>18</v>
      </c>
      <c r="D16" s="52">
        <v>7</v>
      </c>
      <c r="E16" s="52">
        <v>12</v>
      </c>
      <c r="F16" s="52">
        <v>11</v>
      </c>
      <c r="G16" s="52">
        <v>19</v>
      </c>
      <c r="H16" s="52">
        <v>49</v>
      </c>
      <c r="I16" s="52">
        <v>5</v>
      </c>
      <c r="J16" s="52">
        <v>23</v>
      </c>
      <c r="K16" s="52">
        <v>9</v>
      </c>
      <c r="L16" s="101">
        <f>SUM(B16:K16)</f>
        <v>198</v>
      </c>
      <c r="N16" s="36"/>
    </row>
    <row r="17" spans="1:12" s="87" customFormat="1" ht="26.25" customHeight="1">
      <c r="A17" s="80" t="s">
        <v>71</v>
      </c>
      <c r="B17" s="89">
        <v>154</v>
      </c>
      <c r="C17" s="84">
        <v>79</v>
      </c>
      <c r="D17" s="84">
        <v>97</v>
      </c>
      <c r="E17" s="84">
        <v>120</v>
      </c>
      <c r="F17" s="84">
        <v>42</v>
      </c>
      <c r="G17" s="84">
        <v>41</v>
      </c>
      <c r="H17" s="89">
        <v>112</v>
      </c>
      <c r="I17" s="84">
        <v>59</v>
      </c>
      <c r="J17" s="84">
        <v>30</v>
      </c>
      <c r="K17" s="84">
        <v>24</v>
      </c>
      <c r="L17" s="84">
        <v>758</v>
      </c>
    </row>
    <row r="18" spans="1:12" s="87" customFormat="1" ht="18" customHeight="1">
      <c r="A18" s="34" t="s">
        <v>68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s="87" customFormat="1" ht="31.5" customHeight="1">
      <c r="A19" s="85" t="s">
        <v>72</v>
      </c>
      <c r="B19" s="86">
        <v>101</v>
      </c>
      <c r="C19" s="86">
        <v>65</v>
      </c>
      <c r="D19" s="86">
        <v>84</v>
      </c>
      <c r="E19" s="86">
        <v>102</v>
      </c>
      <c r="F19" s="86">
        <v>20</v>
      </c>
      <c r="G19" s="86">
        <v>34</v>
      </c>
      <c r="H19" s="86">
        <v>79</v>
      </c>
      <c r="I19" s="86">
        <v>44</v>
      </c>
      <c r="J19" s="86">
        <v>24</v>
      </c>
      <c r="K19" s="86">
        <v>17</v>
      </c>
      <c r="L19" s="161">
        <v>570</v>
      </c>
    </row>
    <row r="20" spans="1:12" s="76" customFormat="1" ht="6.75" customHeight="1">
      <c r="A20" s="88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s="76" customFormat="1" ht="6" customHeight="1">
      <c r="A21" s="92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4" s="76" customFormat="1" ht="15.75" customHeight="1">
      <c r="A22" s="162" t="s">
        <v>134</v>
      </c>
      <c r="B22" s="163"/>
      <c r="C22" s="163"/>
      <c r="D22" s="163"/>
    </row>
    <row r="23" spans="1:12" s="94" customFormat="1" ht="18">
      <c r="A23" s="96" t="s">
        <v>155</v>
      </c>
      <c r="L23" s="95"/>
    </row>
    <row r="24" spans="1:12" s="94" customFormat="1" ht="12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="94" customFormat="1" ht="12">
      <c r="A25" s="93"/>
    </row>
    <row r="26" spans="1:12" s="94" customFormat="1" ht="12">
      <c r="A26" s="93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="94" customFormat="1" ht="12">
      <c r="A27" s="93"/>
    </row>
    <row r="28" spans="1:12" s="94" customFormat="1" ht="12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="94" customFormat="1" ht="12">
      <c r="A29" s="93"/>
    </row>
    <row r="30" ht="12">
      <c r="L30" s="98"/>
    </row>
  </sheetData>
  <sheetProtection/>
  <mergeCells count="2">
    <mergeCell ref="A1:L1"/>
    <mergeCell ref="J2:L2"/>
  </mergeCells>
  <printOptions/>
  <pageMargins left="0.669291338582677" right="0.419291339" top="0.748031496062992" bottom="0.498031496" header="0.511811023622047" footer="0.31496062992126"/>
  <pageSetup firstPageNumber="65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4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8" sqref="R28"/>
    </sheetView>
  </sheetViews>
  <sheetFormatPr defaultColWidth="13.421875" defaultRowHeight="12.75"/>
  <cols>
    <col min="1" max="1" width="17.421875" style="103" customWidth="1"/>
    <col min="2" max="2" width="9.7109375" style="103" customWidth="1"/>
    <col min="3" max="3" width="8.57421875" style="103" customWidth="1"/>
    <col min="4" max="4" width="4.28125" style="103" customWidth="1"/>
    <col min="5" max="5" width="7.00390625" style="103" customWidth="1"/>
    <col min="6" max="6" width="6.8515625" style="103" customWidth="1"/>
    <col min="7" max="7" width="0.5625" style="103" customWidth="1"/>
    <col min="8" max="8" width="10.00390625" style="103" customWidth="1"/>
    <col min="9" max="9" width="8.421875" style="103" customWidth="1"/>
    <col min="10" max="10" width="4.57421875" style="103" customWidth="1"/>
    <col min="11" max="12" width="7.00390625" style="103" customWidth="1"/>
    <col min="13" max="13" width="3.57421875" style="103" customWidth="1"/>
    <col min="14" max="242" width="9.140625" style="103" customWidth="1"/>
    <col min="243" max="243" width="12.28125" style="103" customWidth="1"/>
    <col min="244" max="246" width="10.140625" style="103" customWidth="1"/>
    <col min="247" max="247" width="7.140625" style="103" customWidth="1"/>
    <col min="248" max="248" width="7.57421875" style="103" customWidth="1"/>
    <col min="249" max="249" width="1.7109375" style="103" customWidth="1"/>
    <col min="250" max="16384" width="13.421875" style="103" customWidth="1"/>
  </cols>
  <sheetData>
    <row r="1" spans="1:12" ht="27.75" customHeight="1">
      <c r="A1" s="188" t="s">
        <v>147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" customHeight="1">
      <c r="A2" s="104"/>
      <c r="B2" s="104"/>
      <c r="H2" s="105"/>
      <c r="I2" s="105"/>
      <c r="J2" s="105"/>
      <c r="K2" s="105"/>
      <c r="L2" s="106" t="s">
        <v>1</v>
      </c>
    </row>
    <row r="3" spans="1:12" s="108" customFormat="1" ht="14.25" customHeight="1">
      <c r="A3" s="189" t="s">
        <v>136</v>
      </c>
      <c r="B3" s="192">
        <v>2013</v>
      </c>
      <c r="C3" s="192"/>
      <c r="D3" s="192"/>
      <c r="E3" s="192"/>
      <c r="F3" s="192"/>
      <c r="G3" s="107"/>
      <c r="H3" s="192">
        <v>2014</v>
      </c>
      <c r="I3" s="192"/>
      <c r="J3" s="192"/>
      <c r="K3" s="192"/>
      <c r="L3" s="192"/>
    </row>
    <row r="4" spans="1:12" ht="14.25" customHeight="1">
      <c r="A4" s="190"/>
      <c r="B4" s="185" t="s">
        <v>67</v>
      </c>
      <c r="C4" s="185"/>
      <c r="D4" s="185"/>
      <c r="E4" s="183" t="s">
        <v>73</v>
      </c>
      <c r="F4" s="183" t="s">
        <v>14</v>
      </c>
      <c r="G4" s="110"/>
      <c r="H4" s="185" t="s">
        <v>67</v>
      </c>
      <c r="I4" s="185"/>
      <c r="J4" s="185"/>
      <c r="K4" s="183" t="s">
        <v>73</v>
      </c>
      <c r="L4" s="183" t="s">
        <v>14</v>
      </c>
    </row>
    <row r="5" spans="1:12" ht="14.25" customHeight="1">
      <c r="A5" s="190"/>
      <c r="B5" s="186" t="s">
        <v>74</v>
      </c>
      <c r="C5" s="186"/>
      <c r="D5" s="187" t="s">
        <v>159</v>
      </c>
      <c r="E5" s="183"/>
      <c r="F5" s="183"/>
      <c r="G5" s="110"/>
      <c r="H5" s="186" t="s">
        <v>74</v>
      </c>
      <c r="I5" s="186"/>
      <c r="J5" s="187" t="s">
        <v>159</v>
      </c>
      <c r="K5" s="183"/>
      <c r="L5" s="183"/>
    </row>
    <row r="6" spans="1:12" ht="14.25" customHeight="1">
      <c r="A6" s="191"/>
      <c r="B6" s="112" t="s">
        <v>158</v>
      </c>
      <c r="C6" s="112" t="s">
        <v>75</v>
      </c>
      <c r="D6" s="184"/>
      <c r="E6" s="184"/>
      <c r="F6" s="184"/>
      <c r="G6" s="113"/>
      <c r="H6" s="112" t="s">
        <v>158</v>
      </c>
      <c r="I6" s="112" t="s">
        <v>75</v>
      </c>
      <c r="J6" s="184"/>
      <c r="K6" s="184"/>
      <c r="L6" s="184"/>
    </row>
    <row r="7" spans="1:12" ht="15" customHeight="1">
      <c r="A7" s="114" t="s">
        <v>76</v>
      </c>
      <c r="B7" s="115"/>
      <c r="C7" s="111"/>
      <c r="D7" s="111"/>
      <c r="E7" s="111"/>
      <c r="F7" s="111"/>
      <c r="G7" s="116"/>
      <c r="H7" s="111"/>
      <c r="I7" s="111"/>
      <c r="J7" s="111"/>
      <c r="K7" s="111"/>
      <c r="L7" s="111"/>
    </row>
    <row r="8" spans="1:23" ht="12.75" customHeight="1">
      <c r="A8" s="118" t="s">
        <v>0</v>
      </c>
      <c r="B8" s="147">
        <v>35</v>
      </c>
      <c r="C8" s="109">
        <v>15</v>
      </c>
      <c r="D8" s="109">
        <v>48</v>
      </c>
      <c r="E8" s="147">
        <v>12867</v>
      </c>
      <c r="F8" s="109">
        <v>582</v>
      </c>
      <c r="G8" s="110"/>
      <c r="H8" s="147">
        <v>19</v>
      </c>
      <c r="I8" s="109">
        <v>14</v>
      </c>
      <c r="J8" s="109">
        <v>57</v>
      </c>
      <c r="K8" s="147">
        <v>12486</v>
      </c>
      <c r="L8" s="109">
        <v>625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23" s="108" customFormat="1" ht="13.5" customHeight="1">
      <c r="A9" s="138" t="s">
        <v>2</v>
      </c>
      <c r="B9" s="136">
        <v>24</v>
      </c>
      <c r="C9" s="136">
        <v>12</v>
      </c>
      <c r="D9" s="136">
        <v>38</v>
      </c>
      <c r="E9" s="136">
        <v>7260</v>
      </c>
      <c r="F9" s="136">
        <v>67</v>
      </c>
      <c r="G9" s="137"/>
      <c r="H9" s="136">
        <v>11</v>
      </c>
      <c r="I9" s="136">
        <v>10</v>
      </c>
      <c r="J9" s="136">
        <v>49</v>
      </c>
      <c r="K9" s="136">
        <v>7014</v>
      </c>
      <c r="L9" s="136">
        <v>56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14" s="108" customFormat="1" ht="13.5" customHeight="1">
      <c r="A10" s="138" t="s">
        <v>3</v>
      </c>
      <c r="B10" s="136">
        <v>11</v>
      </c>
      <c r="C10" s="136">
        <v>3</v>
      </c>
      <c r="D10" s="136">
        <v>10</v>
      </c>
      <c r="E10" s="136">
        <v>5607</v>
      </c>
      <c r="F10" s="136">
        <v>515</v>
      </c>
      <c r="G10" s="137"/>
      <c r="H10" s="136">
        <v>8</v>
      </c>
      <c r="I10" s="136">
        <v>4</v>
      </c>
      <c r="J10" s="136">
        <v>8</v>
      </c>
      <c r="K10" s="136">
        <v>5472</v>
      </c>
      <c r="L10" s="136">
        <v>569</v>
      </c>
      <c r="M10" s="126"/>
      <c r="N10" s="126"/>
    </row>
    <row r="11" spans="1:12" s="108" customFormat="1" ht="13.5" customHeight="1">
      <c r="A11" s="51" t="s">
        <v>109</v>
      </c>
      <c r="B11" s="145"/>
      <c r="C11" s="146"/>
      <c r="D11" s="145"/>
      <c r="E11" s="145"/>
      <c r="F11" s="145"/>
      <c r="G11" s="124"/>
      <c r="H11" s="145"/>
      <c r="I11" s="146"/>
      <c r="J11" s="145"/>
      <c r="K11" s="145"/>
      <c r="L11" s="145"/>
    </row>
    <row r="12" spans="1:12" s="108" customFormat="1" ht="13.5" customHeight="1">
      <c r="A12" s="121" t="s">
        <v>77</v>
      </c>
      <c r="B12" s="122" t="s">
        <v>17</v>
      </c>
      <c r="C12" s="122">
        <v>2</v>
      </c>
      <c r="D12" s="122">
        <v>2</v>
      </c>
      <c r="E12" s="122">
        <v>681</v>
      </c>
      <c r="F12" s="122">
        <v>343</v>
      </c>
      <c r="G12" s="124"/>
      <c r="H12" s="122" t="s">
        <v>17</v>
      </c>
      <c r="I12" s="123">
        <v>1</v>
      </c>
      <c r="J12" s="122" t="s">
        <v>17</v>
      </c>
      <c r="K12" s="122">
        <v>656</v>
      </c>
      <c r="L12" s="122">
        <v>392</v>
      </c>
    </row>
    <row r="13" spans="1:12" s="108" customFormat="1" ht="13.5" customHeight="1">
      <c r="A13" s="121" t="s">
        <v>78</v>
      </c>
      <c r="B13" s="122">
        <v>4</v>
      </c>
      <c r="C13" s="122">
        <v>4</v>
      </c>
      <c r="D13" s="122">
        <v>5</v>
      </c>
      <c r="E13" s="122">
        <v>2841</v>
      </c>
      <c r="F13" s="122">
        <v>133</v>
      </c>
      <c r="G13" s="124"/>
      <c r="H13" s="122">
        <v>4</v>
      </c>
      <c r="I13" s="123">
        <v>2</v>
      </c>
      <c r="J13" s="122">
        <v>5</v>
      </c>
      <c r="K13" s="122">
        <v>2691</v>
      </c>
      <c r="L13" s="122">
        <v>135</v>
      </c>
    </row>
    <row r="14" spans="1:12" s="108" customFormat="1" ht="13.5" customHeight="1">
      <c r="A14" s="121" t="s">
        <v>79</v>
      </c>
      <c r="B14" s="122">
        <v>6</v>
      </c>
      <c r="C14" s="122" t="s">
        <v>17</v>
      </c>
      <c r="D14" s="122">
        <v>8</v>
      </c>
      <c r="E14" s="122">
        <v>3491</v>
      </c>
      <c r="F14" s="122">
        <v>59</v>
      </c>
      <c r="G14" s="124"/>
      <c r="H14" s="122">
        <v>6</v>
      </c>
      <c r="I14" s="123" t="s">
        <v>17</v>
      </c>
      <c r="J14" s="122">
        <v>10</v>
      </c>
      <c r="K14" s="122">
        <v>3350</v>
      </c>
      <c r="L14" s="122">
        <v>56</v>
      </c>
    </row>
    <row r="15" spans="1:12" s="108" customFormat="1" ht="13.5" customHeight="1">
      <c r="A15" s="121" t="s">
        <v>80</v>
      </c>
      <c r="B15" s="122">
        <v>6</v>
      </c>
      <c r="C15" s="122">
        <v>4</v>
      </c>
      <c r="D15" s="122">
        <v>7</v>
      </c>
      <c r="E15" s="122">
        <v>2676</v>
      </c>
      <c r="F15" s="122">
        <v>32</v>
      </c>
      <c r="G15" s="124"/>
      <c r="H15" s="122" t="s">
        <v>17</v>
      </c>
      <c r="I15" s="123">
        <v>7</v>
      </c>
      <c r="J15" s="122">
        <v>8</v>
      </c>
      <c r="K15" s="122">
        <v>2707</v>
      </c>
      <c r="L15" s="122">
        <v>26</v>
      </c>
    </row>
    <row r="16" spans="1:12" s="108" customFormat="1" ht="13.5" customHeight="1">
      <c r="A16" s="121" t="s">
        <v>81</v>
      </c>
      <c r="B16" s="122">
        <v>8</v>
      </c>
      <c r="C16" s="122">
        <v>3</v>
      </c>
      <c r="D16" s="122">
        <v>5</v>
      </c>
      <c r="E16" s="122">
        <v>1801</v>
      </c>
      <c r="F16" s="122">
        <v>8</v>
      </c>
      <c r="G16" s="124"/>
      <c r="H16" s="122">
        <v>2</v>
      </c>
      <c r="I16" s="123">
        <v>3</v>
      </c>
      <c r="J16" s="122">
        <v>8</v>
      </c>
      <c r="K16" s="122">
        <v>1761</v>
      </c>
      <c r="L16" s="122">
        <v>8</v>
      </c>
    </row>
    <row r="17" spans="1:12" s="108" customFormat="1" ht="13.5" customHeight="1">
      <c r="A17" s="121" t="s">
        <v>82</v>
      </c>
      <c r="B17" s="122">
        <v>11</v>
      </c>
      <c r="C17" s="122">
        <v>2</v>
      </c>
      <c r="D17" s="122">
        <v>20</v>
      </c>
      <c r="E17" s="122">
        <v>1375</v>
      </c>
      <c r="F17" s="122">
        <v>7</v>
      </c>
      <c r="G17" s="124"/>
      <c r="H17" s="122">
        <v>7</v>
      </c>
      <c r="I17" s="123">
        <v>1</v>
      </c>
      <c r="J17" s="122">
        <v>26</v>
      </c>
      <c r="K17" s="122">
        <v>1321</v>
      </c>
      <c r="L17" s="122">
        <v>8</v>
      </c>
    </row>
    <row r="18" spans="1:12" s="108" customFormat="1" ht="13.5" customHeight="1">
      <c r="A18" s="121" t="s">
        <v>83</v>
      </c>
      <c r="B18" s="122" t="s">
        <v>17</v>
      </c>
      <c r="C18" s="122" t="s">
        <v>17</v>
      </c>
      <c r="D18" s="122">
        <v>1</v>
      </c>
      <c r="E18" s="122">
        <v>2</v>
      </c>
      <c r="F18" s="122" t="s">
        <v>17</v>
      </c>
      <c r="G18" s="124"/>
      <c r="H18" s="122" t="s">
        <v>17</v>
      </c>
      <c r="I18" s="123" t="s">
        <v>17</v>
      </c>
      <c r="J18" s="122" t="s">
        <v>17</v>
      </c>
      <c r="K18" s="122" t="s">
        <v>17</v>
      </c>
      <c r="L18" s="122" t="s">
        <v>17</v>
      </c>
    </row>
    <row r="19" spans="1:12" s="108" customFormat="1" ht="13.5" customHeight="1">
      <c r="A19" s="127" t="s">
        <v>84</v>
      </c>
      <c r="B19" s="128"/>
      <c r="C19" s="128"/>
      <c r="D19" s="128"/>
      <c r="E19" s="128"/>
      <c r="F19" s="128"/>
      <c r="G19" s="120"/>
      <c r="H19" s="128"/>
      <c r="I19" s="128"/>
      <c r="J19" s="128"/>
      <c r="K19" s="128"/>
      <c r="L19" s="128"/>
    </row>
    <row r="20" spans="1:14" s="108" customFormat="1" ht="13.5" customHeight="1">
      <c r="A20" s="129" t="s">
        <v>85</v>
      </c>
      <c r="B20" s="122">
        <v>19</v>
      </c>
      <c r="C20" s="122">
        <v>7</v>
      </c>
      <c r="D20" s="122">
        <v>19</v>
      </c>
      <c r="E20" s="122">
        <v>7501</v>
      </c>
      <c r="F20" s="122">
        <v>89</v>
      </c>
      <c r="G20" s="124"/>
      <c r="H20" s="122">
        <v>5</v>
      </c>
      <c r="I20" s="122">
        <v>11</v>
      </c>
      <c r="J20" s="122">
        <v>25</v>
      </c>
      <c r="K20" s="122">
        <v>7034</v>
      </c>
      <c r="L20" s="122">
        <v>76</v>
      </c>
      <c r="M20" s="126"/>
      <c r="N20" s="126"/>
    </row>
    <row r="21" spans="1:14" s="108" customFormat="1" ht="13.5" customHeight="1">
      <c r="A21" s="129" t="s">
        <v>86</v>
      </c>
      <c r="B21" s="122" t="s">
        <v>126</v>
      </c>
      <c r="C21" s="122">
        <v>2</v>
      </c>
      <c r="D21" s="122">
        <v>3</v>
      </c>
      <c r="E21" s="122">
        <v>1080</v>
      </c>
      <c r="F21" s="122">
        <v>344</v>
      </c>
      <c r="G21" s="124"/>
      <c r="H21" s="122" t="s">
        <v>126</v>
      </c>
      <c r="I21" s="122">
        <v>1</v>
      </c>
      <c r="J21" s="122">
        <v>1</v>
      </c>
      <c r="K21" s="122">
        <v>1011</v>
      </c>
      <c r="L21" s="122">
        <v>397</v>
      </c>
      <c r="M21" s="126"/>
      <c r="N21" s="126"/>
    </row>
    <row r="22" spans="1:14" s="108" customFormat="1" ht="13.5" customHeight="1">
      <c r="A22" s="129" t="s">
        <v>87</v>
      </c>
      <c r="B22" s="122" t="s">
        <v>126</v>
      </c>
      <c r="C22" s="122" t="s">
        <v>126</v>
      </c>
      <c r="D22" s="122" t="s">
        <v>126</v>
      </c>
      <c r="E22" s="122">
        <v>257</v>
      </c>
      <c r="F22" s="122">
        <v>4</v>
      </c>
      <c r="G22" s="124"/>
      <c r="H22" s="122" t="s">
        <v>126</v>
      </c>
      <c r="I22" s="122" t="s">
        <v>126</v>
      </c>
      <c r="J22" s="122" t="s">
        <v>126</v>
      </c>
      <c r="K22" s="122">
        <v>207</v>
      </c>
      <c r="L22" s="122">
        <v>4</v>
      </c>
      <c r="M22" s="126"/>
      <c r="N22" s="126"/>
    </row>
    <row r="23" spans="1:14" s="108" customFormat="1" ht="13.5" customHeight="1">
      <c r="A23" s="129" t="s">
        <v>88</v>
      </c>
      <c r="B23" s="123">
        <v>7</v>
      </c>
      <c r="C23" s="123">
        <v>2</v>
      </c>
      <c r="D23" s="122">
        <v>16</v>
      </c>
      <c r="E23" s="122">
        <v>725</v>
      </c>
      <c r="F23" s="122">
        <v>6</v>
      </c>
      <c r="G23" s="124"/>
      <c r="H23" s="123">
        <v>3</v>
      </c>
      <c r="I23" s="123">
        <v>1</v>
      </c>
      <c r="J23" s="122">
        <v>16</v>
      </c>
      <c r="K23" s="122">
        <v>655</v>
      </c>
      <c r="L23" s="122">
        <v>4</v>
      </c>
      <c r="M23" s="126"/>
      <c r="N23" s="126"/>
    </row>
    <row r="24" spans="1:14" s="108" customFormat="1" ht="13.5" customHeight="1">
      <c r="A24" s="129" t="s">
        <v>89</v>
      </c>
      <c r="B24" s="123">
        <v>1</v>
      </c>
      <c r="C24" s="122" t="s">
        <v>139</v>
      </c>
      <c r="D24" s="122" t="s">
        <v>126</v>
      </c>
      <c r="E24" s="122">
        <v>1</v>
      </c>
      <c r="F24" s="122">
        <v>1</v>
      </c>
      <c r="G24" s="124"/>
      <c r="H24" s="122" t="s">
        <v>126</v>
      </c>
      <c r="I24" s="122" t="s">
        <v>126</v>
      </c>
      <c r="J24" s="122" t="s">
        <v>126</v>
      </c>
      <c r="K24" s="122" t="s">
        <v>126</v>
      </c>
      <c r="L24" s="122">
        <v>2</v>
      </c>
      <c r="M24" s="126"/>
      <c r="N24" s="126"/>
    </row>
    <row r="25" spans="1:14" s="108" customFormat="1" ht="13.5" customHeight="1">
      <c r="A25" s="129" t="s">
        <v>15</v>
      </c>
      <c r="B25" s="122">
        <v>7</v>
      </c>
      <c r="C25" s="123">
        <v>4</v>
      </c>
      <c r="D25" s="122">
        <v>9</v>
      </c>
      <c r="E25" s="122">
        <v>3302</v>
      </c>
      <c r="F25" s="122">
        <v>138</v>
      </c>
      <c r="G25" s="124"/>
      <c r="H25" s="122">
        <v>11</v>
      </c>
      <c r="I25" s="123">
        <v>1</v>
      </c>
      <c r="J25" s="122">
        <v>13</v>
      </c>
      <c r="K25" s="122">
        <v>3579</v>
      </c>
      <c r="L25" s="122">
        <v>142</v>
      </c>
      <c r="M25" s="126"/>
      <c r="N25" s="126"/>
    </row>
    <row r="26" spans="1:14" s="108" customFormat="1" ht="13.5" customHeight="1">
      <c r="A26" s="130" t="s">
        <v>83</v>
      </c>
      <c r="B26" s="123">
        <v>1</v>
      </c>
      <c r="C26" s="122" t="s">
        <v>126</v>
      </c>
      <c r="D26" s="123">
        <v>1</v>
      </c>
      <c r="E26" s="131">
        <v>1</v>
      </c>
      <c r="F26" s="122" t="s">
        <v>137</v>
      </c>
      <c r="G26" s="132"/>
      <c r="H26" s="122" t="s">
        <v>126</v>
      </c>
      <c r="I26" s="122" t="s">
        <v>137</v>
      </c>
      <c r="J26" s="123">
        <v>2</v>
      </c>
      <c r="K26" s="122" t="s">
        <v>126</v>
      </c>
      <c r="L26" s="122" t="s">
        <v>126</v>
      </c>
      <c r="M26" s="126"/>
      <c r="N26" s="126"/>
    </row>
    <row r="27" spans="1:13" s="108" customFormat="1" ht="13.5" customHeight="1">
      <c r="A27" s="119" t="s">
        <v>90</v>
      </c>
      <c r="B27" s="128"/>
      <c r="C27" s="128"/>
      <c r="D27" s="128"/>
      <c r="E27" s="128"/>
      <c r="F27" s="128"/>
      <c r="G27" s="133"/>
      <c r="H27" s="128"/>
      <c r="I27" s="128"/>
      <c r="J27" s="128"/>
      <c r="K27" s="128"/>
      <c r="L27" s="128"/>
      <c r="M27" s="126"/>
    </row>
    <row r="28" spans="1:12" s="108" customFormat="1" ht="13.5" customHeight="1">
      <c r="A28" s="134" t="s">
        <v>91</v>
      </c>
      <c r="B28" s="123">
        <v>5</v>
      </c>
      <c r="C28" s="122" t="s">
        <v>139</v>
      </c>
      <c r="D28" s="122" t="s">
        <v>126</v>
      </c>
      <c r="E28" s="123">
        <v>2628</v>
      </c>
      <c r="F28" s="122">
        <v>23</v>
      </c>
      <c r="G28" s="124"/>
      <c r="H28" s="123">
        <v>4</v>
      </c>
      <c r="I28" s="123">
        <v>2</v>
      </c>
      <c r="J28" s="123">
        <v>1</v>
      </c>
      <c r="K28" s="123">
        <v>2596</v>
      </c>
      <c r="L28" s="122">
        <v>21</v>
      </c>
    </row>
    <row r="29" spans="1:12" s="108" customFormat="1" ht="13.5" customHeight="1">
      <c r="A29" s="134" t="s">
        <v>140</v>
      </c>
      <c r="B29" s="123">
        <v>2</v>
      </c>
      <c r="C29" s="123">
        <v>1</v>
      </c>
      <c r="D29" s="122" t="s">
        <v>139</v>
      </c>
      <c r="E29" s="122">
        <v>495</v>
      </c>
      <c r="F29" s="122" t="s">
        <v>126</v>
      </c>
      <c r="G29" s="125"/>
      <c r="H29" s="123">
        <v>1</v>
      </c>
      <c r="I29" s="122" t="s">
        <v>126</v>
      </c>
      <c r="J29" s="122" t="s">
        <v>126</v>
      </c>
      <c r="K29" s="122">
        <v>432</v>
      </c>
      <c r="L29" s="123" t="s">
        <v>17</v>
      </c>
    </row>
    <row r="30" spans="1:12" s="108" customFormat="1" ht="13.5" customHeight="1">
      <c r="A30" s="134" t="s">
        <v>92</v>
      </c>
      <c r="B30" s="122" t="s">
        <v>126</v>
      </c>
      <c r="C30" s="122" t="s">
        <v>126</v>
      </c>
      <c r="D30" s="123">
        <v>1</v>
      </c>
      <c r="E30" s="122">
        <v>254</v>
      </c>
      <c r="F30" s="122">
        <v>34</v>
      </c>
      <c r="G30" s="124"/>
      <c r="H30" s="122" t="s">
        <v>126</v>
      </c>
      <c r="I30" s="123">
        <v>2</v>
      </c>
      <c r="J30" s="122" t="s">
        <v>126</v>
      </c>
      <c r="K30" s="122">
        <v>277</v>
      </c>
      <c r="L30" s="122">
        <v>34</v>
      </c>
    </row>
    <row r="31" spans="1:13" s="108" customFormat="1" ht="13.5" customHeight="1">
      <c r="A31" s="134" t="s">
        <v>93</v>
      </c>
      <c r="B31" s="122">
        <v>2</v>
      </c>
      <c r="C31" s="122">
        <v>2</v>
      </c>
      <c r="D31" s="135" t="s">
        <v>138</v>
      </c>
      <c r="E31" s="122">
        <v>2415</v>
      </c>
      <c r="F31" s="122">
        <v>75</v>
      </c>
      <c r="G31" s="124"/>
      <c r="H31" s="122">
        <v>2</v>
      </c>
      <c r="I31" s="122">
        <v>2</v>
      </c>
      <c r="J31" s="135" t="s">
        <v>126</v>
      </c>
      <c r="K31" s="122">
        <v>2375</v>
      </c>
      <c r="L31" s="122">
        <v>86</v>
      </c>
      <c r="M31" s="126"/>
    </row>
    <row r="32" spans="1:12" s="108" customFormat="1" ht="13.5" customHeight="1">
      <c r="A32" s="134" t="s">
        <v>94</v>
      </c>
      <c r="B32" s="122">
        <v>26</v>
      </c>
      <c r="C32" s="122">
        <v>12</v>
      </c>
      <c r="D32" s="122">
        <v>47</v>
      </c>
      <c r="E32" s="122">
        <v>7075</v>
      </c>
      <c r="F32" s="122">
        <v>450</v>
      </c>
      <c r="G32" s="124"/>
      <c r="H32" s="122">
        <v>12</v>
      </c>
      <c r="I32" s="122">
        <v>8</v>
      </c>
      <c r="J32" s="122">
        <v>56</v>
      </c>
      <c r="K32" s="122">
        <v>6806</v>
      </c>
      <c r="L32" s="122">
        <v>484</v>
      </c>
    </row>
    <row r="33" spans="1:12" s="108" customFormat="1" ht="13.5" customHeight="1">
      <c r="A33" s="119" t="s">
        <v>95</v>
      </c>
      <c r="B33" s="128"/>
      <c r="C33" s="128"/>
      <c r="D33" s="128"/>
      <c r="E33" s="128"/>
      <c r="F33" s="128"/>
      <c r="G33" s="120"/>
      <c r="H33" s="128"/>
      <c r="I33" s="128"/>
      <c r="J33" s="128"/>
      <c r="K33" s="128"/>
      <c r="L33" s="128"/>
    </row>
    <row r="34" spans="1:12" s="108" customFormat="1" ht="12.75" customHeight="1">
      <c r="A34" s="134" t="s">
        <v>96</v>
      </c>
      <c r="B34" s="122">
        <v>21</v>
      </c>
      <c r="C34" s="122">
        <v>2</v>
      </c>
      <c r="D34" s="122" t="s">
        <v>126</v>
      </c>
      <c r="E34" s="122">
        <v>6166</v>
      </c>
      <c r="F34" s="122">
        <v>323</v>
      </c>
      <c r="G34" s="124"/>
      <c r="H34" s="122">
        <v>7</v>
      </c>
      <c r="I34" s="122">
        <v>6</v>
      </c>
      <c r="J34" s="123">
        <v>1</v>
      </c>
      <c r="K34" s="122">
        <v>6210</v>
      </c>
      <c r="L34" s="122">
        <v>409</v>
      </c>
    </row>
    <row r="35" spans="1:12" s="108" customFormat="1" ht="12.75" customHeight="1">
      <c r="A35" s="134" t="s">
        <v>97</v>
      </c>
      <c r="B35" s="122" t="s">
        <v>126</v>
      </c>
      <c r="C35" s="122" t="s">
        <v>126</v>
      </c>
      <c r="D35" s="122" t="s">
        <v>126</v>
      </c>
      <c r="E35" s="122">
        <v>181</v>
      </c>
      <c r="F35" s="122">
        <v>18</v>
      </c>
      <c r="G35" s="124"/>
      <c r="H35" s="122" t="s">
        <v>126</v>
      </c>
      <c r="I35" s="122" t="s">
        <v>126</v>
      </c>
      <c r="J35" s="122" t="s">
        <v>141</v>
      </c>
      <c r="K35" s="122">
        <v>145</v>
      </c>
      <c r="L35" s="122">
        <v>11</v>
      </c>
    </row>
    <row r="36" spans="1:12" s="108" customFormat="1" ht="12.75" customHeight="1">
      <c r="A36" s="134" t="s">
        <v>142</v>
      </c>
      <c r="B36" s="123">
        <v>1</v>
      </c>
      <c r="C36" s="123">
        <v>1</v>
      </c>
      <c r="D36" s="122" t="s">
        <v>126</v>
      </c>
      <c r="E36" s="122">
        <v>435</v>
      </c>
      <c r="F36" s="122">
        <v>14</v>
      </c>
      <c r="G36" s="124"/>
      <c r="H36" s="122" t="s">
        <v>126</v>
      </c>
      <c r="I36" s="122" t="s">
        <v>126</v>
      </c>
      <c r="J36" s="122" t="s">
        <v>126</v>
      </c>
      <c r="K36" s="122">
        <v>309</v>
      </c>
      <c r="L36" s="122">
        <v>7</v>
      </c>
    </row>
    <row r="37" spans="1:12" s="108" customFormat="1" ht="12.75" customHeight="1">
      <c r="A37" s="134" t="s">
        <v>143</v>
      </c>
      <c r="B37" s="122" t="s">
        <v>126</v>
      </c>
      <c r="C37" s="122" t="s">
        <v>126</v>
      </c>
      <c r="D37" s="122" t="s">
        <v>126</v>
      </c>
      <c r="E37" s="122">
        <v>61</v>
      </c>
      <c r="F37" s="122">
        <v>18</v>
      </c>
      <c r="G37" s="124"/>
      <c r="H37" s="122" t="s">
        <v>126</v>
      </c>
      <c r="I37" s="122" t="s">
        <v>126</v>
      </c>
      <c r="J37" s="122" t="s">
        <v>126</v>
      </c>
      <c r="K37" s="122">
        <v>33</v>
      </c>
      <c r="L37" s="122">
        <v>14</v>
      </c>
    </row>
    <row r="38" spans="1:12" s="108" customFormat="1" ht="12.75" customHeight="1">
      <c r="A38" s="134" t="s">
        <v>98</v>
      </c>
      <c r="B38" s="122">
        <v>4</v>
      </c>
      <c r="C38" s="122">
        <v>8</v>
      </c>
      <c r="D38" s="122">
        <v>44</v>
      </c>
      <c r="E38" s="122">
        <v>3909</v>
      </c>
      <c r="F38" s="122">
        <v>66</v>
      </c>
      <c r="G38" s="124"/>
      <c r="H38" s="122">
        <v>5</v>
      </c>
      <c r="I38" s="122">
        <v>5</v>
      </c>
      <c r="J38" s="122">
        <v>55</v>
      </c>
      <c r="K38" s="122">
        <v>3682</v>
      </c>
      <c r="L38" s="122">
        <v>44</v>
      </c>
    </row>
    <row r="39" spans="1:12" s="108" customFormat="1" ht="12.75" customHeight="1">
      <c r="A39" s="134" t="s">
        <v>99</v>
      </c>
      <c r="B39" s="123">
        <v>1</v>
      </c>
      <c r="C39" s="122" t="s">
        <v>126</v>
      </c>
      <c r="D39" s="122" t="s">
        <v>126</v>
      </c>
      <c r="E39" s="122">
        <v>102</v>
      </c>
      <c r="F39" s="122">
        <v>14</v>
      </c>
      <c r="G39" s="124"/>
      <c r="H39" s="122" t="s">
        <v>126</v>
      </c>
      <c r="I39" s="123">
        <v>1</v>
      </c>
      <c r="J39" s="122" t="s">
        <v>126</v>
      </c>
      <c r="K39" s="122">
        <v>67</v>
      </c>
      <c r="L39" s="122">
        <v>17</v>
      </c>
    </row>
    <row r="40" spans="1:12" s="108" customFormat="1" ht="12.75" customHeight="1">
      <c r="A40" s="134" t="s">
        <v>144</v>
      </c>
      <c r="B40" s="122">
        <v>8</v>
      </c>
      <c r="C40" s="123">
        <v>4</v>
      </c>
      <c r="D40" s="123">
        <v>4</v>
      </c>
      <c r="E40" s="122">
        <v>2013</v>
      </c>
      <c r="F40" s="122">
        <v>129</v>
      </c>
      <c r="G40" s="124"/>
      <c r="H40" s="122">
        <v>7</v>
      </c>
      <c r="I40" s="123">
        <v>2</v>
      </c>
      <c r="J40" s="123">
        <v>1</v>
      </c>
      <c r="K40" s="122">
        <v>2040</v>
      </c>
      <c r="L40" s="122">
        <v>123</v>
      </c>
    </row>
    <row r="41" spans="1:12" s="108" customFormat="1" ht="13.5" customHeight="1">
      <c r="A41" s="119" t="s">
        <v>100</v>
      </c>
      <c r="B41" s="128"/>
      <c r="C41" s="128"/>
      <c r="D41" s="128"/>
      <c r="E41" s="128"/>
      <c r="F41" s="128"/>
      <c r="G41" s="120"/>
      <c r="H41" s="128"/>
      <c r="I41" s="128"/>
      <c r="J41" s="128"/>
      <c r="K41" s="128"/>
      <c r="L41" s="128"/>
    </row>
    <row r="42" spans="1:12" s="108" customFormat="1" ht="13.5" customHeight="1">
      <c r="A42" s="138" t="s">
        <v>101</v>
      </c>
      <c r="B42" s="122">
        <v>15</v>
      </c>
      <c r="C42" s="122">
        <v>6</v>
      </c>
      <c r="D42" s="122">
        <v>14</v>
      </c>
      <c r="E42" s="122">
        <v>4393</v>
      </c>
      <c r="F42" s="122">
        <v>214</v>
      </c>
      <c r="G42" s="124"/>
      <c r="H42" s="122">
        <v>5</v>
      </c>
      <c r="I42" s="122">
        <v>5</v>
      </c>
      <c r="J42" s="122">
        <v>16</v>
      </c>
      <c r="K42" s="122">
        <v>4035</v>
      </c>
      <c r="L42" s="122">
        <v>268</v>
      </c>
    </row>
    <row r="43" spans="1:12" s="108" customFormat="1" ht="13.5" customHeight="1">
      <c r="A43" s="139" t="s">
        <v>102</v>
      </c>
      <c r="B43" s="122">
        <v>20</v>
      </c>
      <c r="C43" s="122">
        <v>7</v>
      </c>
      <c r="D43" s="122">
        <v>34</v>
      </c>
      <c r="E43" s="122">
        <v>8109</v>
      </c>
      <c r="F43" s="122">
        <v>321</v>
      </c>
      <c r="G43" s="124"/>
      <c r="H43" s="122">
        <v>12</v>
      </c>
      <c r="I43" s="122">
        <v>9</v>
      </c>
      <c r="J43" s="122">
        <v>35</v>
      </c>
      <c r="K43" s="122">
        <v>8159</v>
      </c>
      <c r="L43" s="122">
        <v>331</v>
      </c>
    </row>
    <row r="44" spans="1:12" s="108" customFormat="1" ht="13.5" customHeight="1">
      <c r="A44" s="139" t="s">
        <v>132</v>
      </c>
      <c r="B44" s="122" t="s">
        <v>126</v>
      </c>
      <c r="C44" s="122">
        <v>2</v>
      </c>
      <c r="D44" s="122" t="s">
        <v>126</v>
      </c>
      <c r="E44" s="122">
        <v>365</v>
      </c>
      <c r="F44" s="122">
        <v>47</v>
      </c>
      <c r="G44" s="124"/>
      <c r="H44" s="122">
        <v>2</v>
      </c>
      <c r="I44" s="122" t="s">
        <v>126</v>
      </c>
      <c r="J44" s="122">
        <v>6</v>
      </c>
      <c r="K44" s="122">
        <v>292</v>
      </c>
      <c r="L44" s="122">
        <v>26</v>
      </c>
    </row>
    <row r="45" spans="1:12" ht="3.75" customHeight="1">
      <c r="A45" s="140"/>
      <c r="B45" s="141"/>
      <c r="C45" s="142"/>
      <c r="D45" s="142"/>
      <c r="E45" s="142"/>
      <c r="F45" s="142"/>
      <c r="G45" s="143"/>
      <c r="H45" s="142"/>
      <c r="I45" s="142"/>
      <c r="J45" s="142"/>
      <c r="K45" s="142"/>
      <c r="L45" s="142"/>
    </row>
    <row r="46" ht="6" customHeight="1"/>
    <row r="47" ht="15">
      <c r="A47" s="96" t="s">
        <v>157</v>
      </c>
    </row>
    <row r="48" ht="18">
      <c r="A48" s="144" t="s">
        <v>156</v>
      </c>
    </row>
  </sheetData>
  <sheetProtection/>
  <mergeCells count="14">
    <mergeCell ref="A1:L1"/>
    <mergeCell ref="A3:A6"/>
    <mergeCell ref="B3:F3"/>
    <mergeCell ref="H3:L3"/>
    <mergeCell ref="B4:D4"/>
    <mergeCell ref="E4:E6"/>
    <mergeCell ref="F4:F6"/>
    <mergeCell ref="H4:J4"/>
    <mergeCell ref="K4:K6"/>
    <mergeCell ref="L4:L6"/>
    <mergeCell ref="B5:C5"/>
    <mergeCell ref="D5:D6"/>
    <mergeCell ref="H5:I5"/>
    <mergeCell ref="J5:J6"/>
  </mergeCells>
  <printOptions/>
  <pageMargins left="0.511811024" right="0.590551181102362" top="0.75" bottom="0.75496063" header="0.31496062992126" footer="0.31496062992126"/>
  <pageSetup firstPageNumber="6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2"/>
  <sheetViews>
    <sheetView zoomScale="106" zoomScaleNormal="106" zoomScalePageLayoutView="0" workbookViewId="0" topLeftCell="A1">
      <selection activeCell="P14" sqref="P14"/>
    </sheetView>
  </sheetViews>
  <sheetFormatPr defaultColWidth="9.140625" defaultRowHeight="12.75"/>
  <cols>
    <col min="1" max="1" width="26.140625" style="19" customWidth="1"/>
    <col min="2" max="2" width="7.00390625" style="23" customWidth="1"/>
    <col min="3" max="4" width="6.00390625" style="22" customWidth="1"/>
    <col min="5" max="5" width="6.57421875" style="19" customWidth="1"/>
    <col min="6" max="7" width="6.8515625" style="19" customWidth="1"/>
    <col min="8" max="9" width="6.00390625" style="19" customWidth="1"/>
    <col min="10" max="10" width="6.57421875" style="19" customWidth="1"/>
    <col min="11" max="11" width="7.140625" style="19" customWidth="1"/>
    <col min="12" max="195" width="9.140625" style="19" customWidth="1"/>
    <col min="196" max="196" width="43.28125" style="19" customWidth="1"/>
    <col min="197" max="199" width="12.421875" style="19" customWidth="1"/>
    <col min="200" max="200" width="9.140625" style="19" customWidth="1"/>
    <col min="201" max="16384" width="9.140625" style="19" customWidth="1"/>
  </cols>
  <sheetData>
    <row r="1" spans="1:7" ht="29.25" customHeight="1">
      <c r="A1" s="221" t="s">
        <v>129</v>
      </c>
      <c r="B1" s="221"/>
      <c r="C1" s="221"/>
      <c r="D1" s="221"/>
      <c r="E1" s="221"/>
      <c r="F1" s="221"/>
      <c r="G1" s="221"/>
    </row>
    <row r="2" spans="1:7" ht="13.5" customHeight="1">
      <c r="A2" s="196" t="s">
        <v>22</v>
      </c>
      <c r="B2" s="198" t="s">
        <v>1</v>
      </c>
      <c r="C2" s="198"/>
      <c r="D2" s="198"/>
      <c r="E2" s="198"/>
      <c r="F2" s="216" t="s">
        <v>153</v>
      </c>
      <c r="G2" s="216"/>
    </row>
    <row r="3" spans="1:7" ht="14.25" customHeight="1">
      <c r="A3" s="197"/>
      <c r="B3" s="195">
        <v>2013</v>
      </c>
      <c r="C3" s="195"/>
      <c r="D3" s="195">
        <v>2014</v>
      </c>
      <c r="E3" s="195"/>
      <c r="F3" s="217"/>
      <c r="G3" s="217"/>
    </row>
    <row r="4" spans="1:10" s="20" customFormat="1" ht="18" customHeight="1">
      <c r="A4" s="46" t="s">
        <v>23</v>
      </c>
      <c r="B4" s="199">
        <f>SUM(B5:C7)</f>
        <v>6</v>
      </c>
      <c r="C4" s="199"/>
      <c r="D4" s="199">
        <f>SUM(D5:E7)</f>
        <v>4</v>
      </c>
      <c r="E4" s="199"/>
      <c r="F4" s="218">
        <v>-33.3</v>
      </c>
      <c r="G4" s="218"/>
      <c r="J4" s="170"/>
    </row>
    <row r="5" spans="1:10" s="47" customFormat="1" ht="23.25" customHeight="1">
      <c r="A5" s="71" t="s">
        <v>117</v>
      </c>
      <c r="B5" s="200">
        <v>5</v>
      </c>
      <c r="C5" s="200"/>
      <c r="D5" s="200">
        <v>2</v>
      </c>
      <c r="E5" s="200"/>
      <c r="F5" s="219"/>
      <c r="G5" s="219"/>
      <c r="J5" s="170"/>
    </row>
    <row r="6" spans="1:10" s="47" customFormat="1" ht="23.25" customHeight="1">
      <c r="A6" s="71" t="s">
        <v>148</v>
      </c>
      <c r="B6" s="194">
        <v>1</v>
      </c>
      <c r="C6" s="194"/>
      <c r="D6" s="194" t="s">
        <v>126</v>
      </c>
      <c r="E6" s="194"/>
      <c r="F6" s="219"/>
      <c r="G6" s="219"/>
      <c r="J6" s="170"/>
    </row>
    <row r="7" spans="1:10" s="47" customFormat="1" ht="18" customHeight="1">
      <c r="A7" s="71" t="s">
        <v>118</v>
      </c>
      <c r="B7" s="194" t="s">
        <v>126</v>
      </c>
      <c r="C7" s="194"/>
      <c r="D7" s="194">
        <v>2</v>
      </c>
      <c r="E7" s="194"/>
      <c r="F7" s="219"/>
      <c r="G7" s="219"/>
      <c r="J7" s="170"/>
    </row>
    <row r="8" spans="1:10" s="20" customFormat="1" ht="18" customHeight="1">
      <c r="A8" s="45" t="s">
        <v>5</v>
      </c>
      <c r="B8" s="193">
        <v>209</v>
      </c>
      <c r="C8" s="193"/>
      <c r="D8" s="193">
        <v>215</v>
      </c>
      <c r="E8" s="193"/>
      <c r="F8" s="215">
        <v>2.9</v>
      </c>
      <c r="G8" s="215"/>
      <c r="J8" s="170"/>
    </row>
    <row r="9" spans="1:10" s="47" customFormat="1" ht="18" customHeight="1">
      <c r="A9" s="71" t="s">
        <v>30</v>
      </c>
      <c r="B9" s="194">
        <v>205</v>
      </c>
      <c r="C9" s="194"/>
      <c r="D9" s="194">
        <v>209</v>
      </c>
      <c r="E9" s="194"/>
      <c r="F9" s="215"/>
      <c r="G9" s="215"/>
      <c r="J9" s="170"/>
    </row>
    <row r="10" spans="1:10" s="20" customFormat="1" ht="18" customHeight="1">
      <c r="A10" s="45" t="s">
        <v>119</v>
      </c>
      <c r="B10" s="193">
        <v>97</v>
      </c>
      <c r="C10" s="193"/>
      <c r="D10" s="193">
        <v>63</v>
      </c>
      <c r="E10" s="193"/>
      <c r="F10" s="215">
        <v>-35.1</v>
      </c>
      <c r="G10" s="215"/>
      <c r="J10" s="170"/>
    </row>
    <row r="11" spans="1:10" s="47" customFormat="1" ht="18" customHeight="1">
      <c r="A11" s="71" t="s">
        <v>6</v>
      </c>
      <c r="B11" s="194">
        <v>2</v>
      </c>
      <c r="C11" s="194"/>
      <c r="D11" s="194">
        <v>1</v>
      </c>
      <c r="E11" s="194"/>
      <c r="F11" s="215"/>
      <c r="G11" s="215"/>
      <c r="J11" s="170"/>
    </row>
    <row r="12" spans="1:10" s="47" customFormat="1" ht="18" customHeight="1">
      <c r="A12" s="45" t="s">
        <v>149</v>
      </c>
      <c r="B12" s="193">
        <v>200</v>
      </c>
      <c r="C12" s="193"/>
      <c r="D12" s="193">
        <f>SUM(D13:E15)</f>
        <v>198</v>
      </c>
      <c r="E12" s="193"/>
      <c r="F12" s="215">
        <v>-1</v>
      </c>
      <c r="G12" s="215"/>
      <c r="J12" s="170"/>
    </row>
    <row r="13" spans="1:10" s="47" customFormat="1" ht="18" customHeight="1">
      <c r="A13" s="71" t="s">
        <v>150</v>
      </c>
      <c r="B13" s="194">
        <v>7</v>
      </c>
      <c r="C13" s="194"/>
      <c r="D13" s="194">
        <v>7</v>
      </c>
      <c r="E13" s="194"/>
      <c r="F13" s="215"/>
      <c r="G13" s="215"/>
      <c r="J13" s="170"/>
    </row>
    <row r="14" spans="1:16" s="47" customFormat="1" ht="18" customHeight="1">
      <c r="A14" s="71" t="s">
        <v>12</v>
      </c>
      <c r="B14" s="194">
        <v>168</v>
      </c>
      <c r="C14" s="194"/>
      <c r="D14" s="194">
        <v>178</v>
      </c>
      <c r="E14" s="194"/>
      <c r="F14" s="215"/>
      <c r="G14" s="215"/>
      <c r="J14" s="170"/>
      <c r="K14" s="72"/>
      <c r="L14" s="72"/>
      <c r="M14" s="72"/>
      <c r="N14" s="72"/>
      <c r="O14" s="72"/>
      <c r="P14" s="72"/>
    </row>
    <row r="15" spans="1:10" s="47" customFormat="1" ht="18" customHeight="1">
      <c r="A15" s="71" t="s">
        <v>111</v>
      </c>
      <c r="B15" s="194">
        <v>25</v>
      </c>
      <c r="C15" s="194"/>
      <c r="D15" s="194">
        <v>13</v>
      </c>
      <c r="E15" s="194"/>
      <c r="F15" s="215"/>
      <c r="G15" s="215"/>
      <c r="J15" s="170"/>
    </row>
    <row r="16" spans="1:10" s="20" customFormat="1" ht="18" customHeight="1">
      <c r="A16" s="45" t="s">
        <v>31</v>
      </c>
      <c r="B16" s="193">
        <v>45</v>
      </c>
      <c r="C16" s="193"/>
      <c r="D16" s="193">
        <v>43</v>
      </c>
      <c r="E16" s="193"/>
      <c r="F16" s="215">
        <v>-4.4</v>
      </c>
      <c r="G16" s="215"/>
      <c r="J16" s="170"/>
    </row>
    <row r="17" spans="1:10" s="20" customFormat="1" ht="18" customHeight="1">
      <c r="A17" s="45" t="s">
        <v>112</v>
      </c>
      <c r="B17" s="193">
        <v>795</v>
      </c>
      <c r="C17" s="193"/>
      <c r="D17" s="193">
        <v>890</v>
      </c>
      <c r="E17" s="193"/>
      <c r="F17" s="215">
        <v>12</v>
      </c>
      <c r="G17" s="215"/>
      <c r="J17" s="170"/>
    </row>
    <row r="18" spans="1:10" s="20" customFormat="1" ht="18" customHeight="1">
      <c r="A18" s="45" t="s">
        <v>151</v>
      </c>
      <c r="B18" s="202">
        <v>141</v>
      </c>
      <c r="C18" s="202"/>
      <c r="D18" s="202">
        <v>274</v>
      </c>
      <c r="E18" s="202"/>
      <c r="F18" s="215"/>
      <c r="G18" s="215"/>
      <c r="H18" s="203"/>
      <c r="I18" s="203"/>
      <c r="J18" s="170"/>
    </row>
    <row r="19" spans="1:10" s="20" customFormat="1" ht="18" customHeight="1">
      <c r="A19" s="18" t="s">
        <v>0</v>
      </c>
      <c r="B19" s="204">
        <f>SUM(B4,B8,B10,B12,B16:C18)</f>
        <v>1493</v>
      </c>
      <c r="C19" s="204"/>
      <c r="D19" s="204">
        <f>SUM(D4,D8,D10,D12,D16:E18)</f>
        <v>1687</v>
      </c>
      <c r="E19" s="204"/>
      <c r="F19" s="220">
        <v>13</v>
      </c>
      <c r="G19" s="220"/>
      <c r="J19" s="170"/>
    </row>
    <row r="20" spans="1:11" ht="27.75" customHeight="1">
      <c r="A20" s="205" t="s">
        <v>152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3" ht="15" customHeight="1">
      <c r="A21" s="3"/>
      <c r="B21" s="21"/>
      <c r="C21" s="35"/>
    </row>
    <row r="22" spans="1:11" ht="19.5" customHeight="1">
      <c r="A22" s="207" t="s">
        <v>130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 ht="14.25" customHeight="1">
      <c r="A23" s="208"/>
      <c r="B23" s="210">
        <v>2013</v>
      </c>
      <c r="C23" s="210"/>
      <c r="D23" s="210"/>
      <c r="E23" s="210"/>
      <c r="F23" s="211"/>
      <c r="G23" s="210">
        <v>2014</v>
      </c>
      <c r="H23" s="210"/>
      <c r="I23" s="210"/>
      <c r="J23" s="210"/>
      <c r="K23" s="210"/>
    </row>
    <row r="24" spans="1:11" ht="21" customHeight="1">
      <c r="A24" s="209"/>
      <c r="B24" s="212" t="s">
        <v>9</v>
      </c>
      <c r="C24" s="212" t="s">
        <v>10</v>
      </c>
      <c r="D24" s="201" t="s">
        <v>11</v>
      </c>
      <c r="E24" s="201"/>
      <c r="F24" s="214"/>
      <c r="G24" s="212" t="s">
        <v>9</v>
      </c>
      <c r="H24" s="212" t="s">
        <v>10</v>
      </c>
      <c r="I24" s="201" t="s">
        <v>11</v>
      </c>
      <c r="J24" s="201"/>
      <c r="K24" s="201"/>
    </row>
    <row r="25" spans="1:11" ht="26.25" customHeight="1">
      <c r="A25" s="55"/>
      <c r="B25" s="213"/>
      <c r="C25" s="213"/>
      <c r="D25" s="56" t="s">
        <v>2</v>
      </c>
      <c r="E25" s="56" t="s">
        <v>3</v>
      </c>
      <c r="F25" s="164" t="s">
        <v>0</v>
      </c>
      <c r="G25" s="213"/>
      <c r="H25" s="213"/>
      <c r="I25" s="56" t="s">
        <v>2</v>
      </c>
      <c r="J25" s="56" t="s">
        <v>3</v>
      </c>
      <c r="K25" s="57" t="s">
        <v>0</v>
      </c>
    </row>
    <row r="26" spans="1:14" ht="18" customHeight="1">
      <c r="A26" s="58" t="s">
        <v>115</v>
      </c>
      <c r="B26" s="59">
        <f>B27+B29</f>
        <v>563</v>
      </c>
      <c r="C26" s="27">
        <f>C27+C29</f>
        <v>16</v>
      </c>
      <c r="D26" s="60" t="s">
        <v>17</v>
      </c>
      <c r="E26" s="60" t="s">
        <v>17</v>
      </c>
      <c r="F26" s="165">
        <f aca="true" t="shared" si="0" ref="F26:F31">SUM(B26:C26)</f>
        <v>579</v>
      </c>
      <c r="G26" s="59">
        <f>G27+G29</f>
        <v>540</v>
      </c>
      <c r="H26" s="27">
        <f>H27+H29</f>
        <v>14</v>
      </c>
      <c r="I26" s="60" t="s">
        <v>17</v>
      </c>
      <c r="J26" s="60" t="s">
        <v>17</v>
      </c>
      <c r="K26" s="27">
        <f aca="true" t="shared" si="1" ref="K26:K37">SUM(G26:H26)</f>
        <v>554</v>
      </c>
      <c r="L26" s="44"/>
      <c r="M26" s="44"/>
      <c r="N26" s="44"/>
    </row>
    <row r="27" spans="1:11" ht="18" customHeight="1">
      <c r="A27" s="61" t="s">
        <v>19</v>
      </c>
      <c r="B27" s="24">
        <v>156</v>
      </c>
      <c r="C27" s="24">
        <v>9</v>
      </c>
      <c r="D27" s="25" t="s">
        <v>17</v>
      </c>
      <c r="E27" s="25" t="s">
        <v>17</v>
      </c>
      <c r="F27" s="166">
        <f t="shared" si="0"/>
        <v>165</v>
      </c>
      <c r="G27" s="24">
        <v>136</v>
      </c>
      <c r="H27" s="24">
        <v>4</v>
      </c>
      <c r="I27" s="25" t="s">
        <v>17</v>
      </c>
      <c r="J27" s="25" t="s">
        <v>17</v>
      </c>
      <c r="K27" s="24">
        <f t="shared" si="1"/>
        <v>140</v>
      </c>
    </row>
    <row r="28" spans="1:11" ht="18" customHeight="1">
      <c r="A28" s="62" t="s">
        <v>20</v>
      </c>
      <c r="B28" s="26">
        <v>17</v>
      </c>
      <c r="C28" s="37">
        <v>1</v>
      </c>
      <c r="D28" s="25" t="s">
        <v>17</v>
      </c>
      <c r="E28" s="25" t="s">
        <v>17</v>
      </c>
      <c r="F28" s="167">
        <f t="shared" si="0"/>
        <v>18</v>
      </c>
      <c r="G28" s="26">
        <v>8</v>
      </c>
      <c r="H28" s="37">
        <v>0</v>
      </c>
      <c r="I28" s="25" t="s">
        <v>17</v>
      </c>
      <c r="J28" s="25" t="s">
        <v>17</v>
      </c>
      <c r="K28" s="26">
        <f t="shared" si="1"/>
        <v>8</v>
      </c>
    </row>
    <row r="29" spans="1:11" ht="18" customHeight="1">
      <c r="A29" s="61" t="s">
        <v>21</v>
      </c>
      <c r="B29" s="24">
        <v>407</v>
      </c>
      <c r="C29" s="24">
        <v>7</v>
      </c>
      <c r="D29" s="25" t="s">
        <v>17</v>
      </c>
      <c r="E29" s="25" t="s">
        <v>17</v>
      </c>
      <c r="F29" s="166">
        <f t="shared" si="0"/>
        <v>414</v>
      </c>
      <c r="G29" s="24">
        <v>404</v>
      </c>
      <c r="H29" s="24">
        <v>10</v>
      </c>
      <c r="I29" s="25" t="s">
        <v>17</v>
      </c>
      <c r="J29" s="25" t="s">
        <v>17</v>
      </c>
      <c r="K29" s="24">
        <f t="shared" si="1"/>
        <v>414</v>
      </c>
    </row>
    <row r="30" spans="1:11" ht="18" customHeight="1">
      <c r="A30" s="62" t="s">
        <v>20</v>
      </c>
      <c r="B30" s="26">
        <v>26</v>
      </c>
      <c r="C30" s="37">
        <v>0</v>
      </c>
      <c r="D30" s="25" t="s">
        <v>17</v>
      </c>
      <c r="E30" s="25" t="s">
        <v>17</v>
      </c>
      <c r="F30" s="167">
        <f t="shared" si="0"/>
        <v>26</v>
      </c>
      <c r="G30" s="26">
        <v>33</v>
      </c>
      <c r="H30" s="37">
        <v>2</v>
      </c>
      <c r="I30" s="25" t="s">
        <v>17</v>
      </c>
      <c r="J30" s="25" t="s">
        <v>17</v>
      </c>
      <c r="K30" s="26">
        <f t="shared" si="1"/>
        <v>35</v>
      </c>
    </row>
    <row r="31" spans="1:11" s="20" customFormat="1" ht="26.25" customHeight="1">
      <c r="A31" s="58" t="s">
        <v>116</v>
      </c>
      <c r="B31" s="27">
        <v>838</v>
      </c>
      <c r="C31" s="27">
        <v>15</v>
      </c>
      <c r="D31" s="25" t="s">
        <v>17</v>
      </c>
      <c r="E31" s="25" t="s">
        <v>17</v>
      </c>
      <c r="F31" s="165">
        <f t="shared" si="0"/>
        <v>853</v>
      </c>
      <c r="G31" s="27">
        <v>982</v>
      </c>
      <c r="H31" s="27">
        <v>22</v>
      </c>
      <c r="I31" s="25" t="s">
        <v>17</v>
      </c>
      <c r="J31" s="25" t="s">
        <v>17</v>
      </c>
      <c r="K31" s="27">
        <f t="shared" si="1"/>
        <v>1004</v>
      </c>
    </row>
    <row r="32" spans="1:14" ht="19.5" customHeight="1">
      <c r="A32" s="58" t="s">
        <v>32</v>
      </c>
      <c r="B32" s="27">
        <f>B33+B35</f>
        <v>635</v>
      </c>
      <c r="C32" s="27">
        <f>C33+C35</f>
        <v>17</v>
      </c>
      <c r="D32" s="28">
        <f>D33+D35</f>
        <v>592</v>
      </c>
      <c r="E32" s="28">
        <f>E33+E35</f>
        <v>60</v>
      </c>
      <c r="F32" s="165">
        <f aca="true" t="shared" si="2" ref="F32:F37">SUM(B32:C32)</f>
        <v>652</v>
      </c>
      <c r="G32" s="27">
        <f>G33+G35</f>
        <v>671</v>
      </c>
      <c r="H32" s="27">
        <f>H33+H35</f>
        <v>15</v>
      </c>
      <c r="I32" s="28">
        <f>I33+I35</f>
        <v>608</v>
      </c>
      <c r="J32" s="28">
        <f>J33+J35</f>
        <v>78</v>
      </c>
      <c r="K32" s="27">
        <f t="shared" si="1"/>
        <v>686</v>
      </c>
      <c r="L32" s="44"/>
      <c r="M32" s="44"/>
      <c r="N32" s="44"/>
    </row>
    <row r="33" spans="1:13" ht="18" customHeight="1">
      <c r="A33" s="61" t="s">
        <v>19</v>
      </c>
      <c r="B33" s="24">
        <v>202</v>
      </c>
      <c r="C33" s="24">
        <v>10</v>
      </c>
      <c r="D33" s="26">
        <v>200</v>
      </c>
      <c r="E33" s="26">
        <v>12</v>
      </c>
      <c r="F33" s="166">
        <f t="shared" si="2"/>
        <v>212</v>
      </c>
      <c r="G33" s="24">
        <v>166</v>
      </c>
      <c r="H33" s="24">
        <v>5</v>
      </c>
      <c r="I33" s="26">
        <v>154</v>
      </c>
      <c r="J33" s="26">
        <v>17</v>
      </c>
      <c r="K33" s="24">
        <f t="shared" si="1"/>
        <v>171</v>
      </c>
      <c r="L33" s="44"/>
      <c r="M33" s="44"/>
    </row>
    <row r="34" spans="1:12" ht="18" customHeight="1">
      <c r="A34" s="62" t="s">
        <v>20</v>
      </c>
      <c r="B34" s="26">
        <v>17</v>
      </c>
      <c r="C34" s="37">
        <v>1</v>
      </c>
      <c r="D34" s="26">
        <v>18</v>
      </c>
      <c r="E34" s="153">
        <v>0</v>
      </c>
      <c r="F34" s="167">
        <f t="shared" si="2"/>
        <v>18</v>
      </c>
      <c r="G34" s="26">
        <v>8</v>
      </c>
      <c r="H34" s="37">
        <v>0</v>
      </c>
      <c r="I34" s="26">
        <v>8</v>
      </c>
      <c r="J34" s="153">
        <v>0</v>
      </c>
      <c r="K34" s="26">
        <f t="shared" si="1"/>
        <v>8</v>
      </c>
      <c r="L34" s="44"/>
    </row>
    <row r="35" spans="1:12" ht="18" customHeight="1">
      <c r="A35" s="61" t="s">
        <v>21</v>
      </c>
      <c r="B35" s="24">
        <v>433</v>
      </c>
      <c r="C35" s="24">
        <v>7</v>
      </c>
      <c r="D35" s="26">
        <v>392</v>
      </c>
      <c r="E35" s="26">
        <v>48</v>
      </c>
      <c r="F35" s="166">
        <f t="shared" si="2"/>
        <v>440</v>
      </c>
      <c r="G35" s="24">
        <v>505</v>
      </c>
      <c r="H35" s="24">
        <v>10</v>
      </c>
      <c r="I35" s="26">
        <v>454</v>
      </c>
      <c r="J35" s="26">
        <v>61</v>
      </c>
      <c r="K35" s="24">
        <f t="shared" si="1"/>
        <v>515</v>
      </c>
      <c r="L35" s="44"/>
    </row>
    <row r="36" spans="1:13" ht="18" customHeight="1">
      <c r="A36" s="62" t="s">
        <v>20</v>
      </c>
      <c r="B36" s="26">
        <v>27</v>
      </c>
      <c r="C36" s="37">
        <v>0</v>
      </c>
      <c r="D36" s="26">
        <v>26</v>
      </c>
      <c r="E36" s="26">
        <v>1</v>
      </c>
      <c r="F36" s="167">
        <f t="shared" si="2"/>
        <v>27</v>
      </c>
      <c r="G36" s="26">
        <v>33</v>
      </c>
      <c r="H36" s="37">
        <v>2</v>
      </c>
      <c r="I36" s="26">
        <v>34</v>
      </c>
      <c r="J36" s="26">
        <v>1</v>
      </c>
      <c r="K36" s="26">
        <f t="shared" si="1"/>
        <v>35</v>
      </c>
      <c r="L36" s="44"/>
      <c r="M36" s="152"/>
    </row>
    <row r="37" spans="1:12" s="20" customFormat="1" ht="19.5" customHeight="1">
      <c r="A37" s="58" t="s">
        <v>113</v>
      </c>
      <c r="B37" s="27">
        <v>826</v>
      </c>
      <c r="C37" s="27">
        <v>15</v>
      </c>
      <c r="D37" s="28">
        <v>838</v>
      </c>
      <c r="E37" s="28">
        <v>3</v>
      </c>
      <c r="F37" s="165">
        <f t="shared" si="2"/>
        <v>841</v>
      </c>
      <c r="G37" s="27">
        <v>979</v>
      </c>
      <c r="H37" s="27">
        <v>22</v>
      </c>
      <c r="I37" s="28">
        <v>992</v>
      </c>
      <c r="J37" s="28">
        <v>9</v>
      </c>
      <c r="K37" s="27">
        <f t="shared" si="1"/>
        <v>1001</v>
      </c>
      <c r="L37" s="44"/>
    </row>
    <row r="38" spans="1:11" ht="19.5" customHeight="1">
      <c r="A38" s="54" t="s">
        <v>33</v>
      </c>
      <c r="B38" s="63">
        <v>5.61365665638233</v>
      </c>
      <c r="C38" s="63">
        <v>3.717472118959108</v>
      </c>
      <c r="D38" s="64">
        <v>9.914089059333813</v>
      </c>
      <c r="E38" s="64">
        <v>1.0348931472825431</v>
      </c>
      <c r="F38" s="168">
        <v>5.539977908063557</v>
      </c>
      <c r="G38" s="63">
        <v>5.935321798818243</v>
      </c>
      <c r="H38" s="63">
        <v>3.210616438356164</v>
      </c>
      <c r="I38" s="64">
        <v>10.160258017078592</v>
      </c>
      <c r="J38" s="64">
        <v>1.3475459115802568</v>
      </c>
      <c r="K38" s="63">
        <v>5.827189018381978</v>
      </c>
    </row>
    <row r="39" spans="1:11" ht="3" customHeight="1">
      <c r="A39" s="58"/>
      <c r="B39" s="65"/>
      <c r="C39" s="65"/>
      <c r="D39" s="66"/>
      <c r="E39" s="66"/>
      <c r="F39" s="65"/>
      <c r="G39" s="65"/>
      <c r="H39" s="65"/>
      <c r="I39" s="66"/>
      <c r="J39" s="66"/>
      <c r="K39" s="65"/>
    </row>
    <row r="40" spans="1:11" ht="26.25" customHeight="1">
      <c r="A40" s="67" t="s">
        <v>34</v>
      </c>
      <c r="B40" s="24"/>
      <c r="C40" s="24"/>
      <c r="D40" s="24"/>
      <c r="E40" s="206" t="s">
        <v>114</v>
      </c>
      <c r="F40" s="206"/>
      <c r="G40" s="206"/>
      <c r="H40" s="206"/>
      <c r="I40" s="206"/>
      <c r="J40" s="206"/>
      <c r="K40" s="206"/>
    </row>
    <row r="41" spans="1:11" ht="16.5" customHeight="1">
      <c r="A41" s="68" t="s">
        <v>35</v>
      </c>
      <c r="B41" s="67"/>
      <c r="C41" s="67"/>
      <c r="D41" s="67"/>
      <c r="E41" s="69" t="s">
        <v>18</v>
      </c>
      <c r="F41" s="67"/>
      <c r="G41" s="67"/>
      <c r="H41" s="67"/>
      <c r="I41" s="67"/>
      <c r="J41" s="67"/>
      <c r="K41" s="67"/>
    </row>
    <row r="42" ht="24" customHeight="1">
      <c r="K42" s="75"/>
    </row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</sheetData>
  <sheetProtection/>
  <mergeCells count="67">
    <mergeCell ref="F15:G15"/>
    <mergeCell ref="F16:G16"/>
    <mergeCell ref="F17:G17"/>
    <mergeCell ref="F18:G18"/>
    <mergeCell ref="F19:G19"/>
    <mergeCell ref="A1:G1"/>
    <mergeCell ref="F9:G9"/>
    <mergeCell ref="F10:G10"/>
    <mergeCell ref="F11:G11"/>
    <mergeCell ref="F12:G12"/>
    <mergeCell ref="F13:G13"/>
    <mergeCell ref="F14:G14"/>
    <mergeCell ref="F2:G3"/>
    <mergeCell ref="F4:G4"/>
    <mergeCell ref="F5:G5"/>
    <mergeCell ref="F6:G6"/>
    <mergeCell ref="F7:G7"/>
    <mergeCell ref="F8:G8"/>
    <mergeCell ref="E40:K40"/>
    <mergeCell ref="A22:K22"/>
    <mergeCell ref="A23:A24"/>
    <mergeCell ref="B23:F23"/>
    <mergeCell ref="G23:K23"/>
    <mergeCell ref="B24:B25"/>
    <mergeCell ref="C24:C25"/>
    <mergeCell ref="D24:F24"/>
    <mergeCell ref="G24:G25"/>
    <mergeCell ref="H24:H25"/>
    <mergeCell ref="I24:K24"/>
    <mergeCell ref="B18:C18"/>
    <mergeCell ref="D18:E18"/>
    <mergeCell ref="H18:I18"/>
    <mergeCell ref="B19:C19"/>
    <mergeCell ref="D19:E19"/>
    <mergeCell ref="A20:K20"/>
    <mergeCell ref="B16:C16"/>
    <mergeCell ref="D16:E16"/>
    <mergeCell ref="B12:C12"/>
    <mergeCell ref="D12:E12"/>
    <mergeCell ref="B13:C13"/>
    <mergeCell ref="B17:C17"/>
    <mergeCell ref="D17:E17"/>
    <mergeCell ref="D11:E11"/>
    <mergeCell ref="B10:C10"/>
    <mergeCell ref="D10:E10"/>
    <mergeCell ref="B11:C11"/>
    <mergeCell ref="B15:C15"/>
    <mergeCell ref="D15:E15"/>
    <mergeCell ref="A2:A3"/>
    <mergeCell ref="B2:E2"/>
    <mergeCell ref="B4:C4"/>
    <mergeCell ref="D4:E4"/>
    <mergeCell ref="D13:E13"/>
    <mergeCell ref="B14:C14"/>
    <mergeCell ref="D14:E14"/>
    <mergeCell ref="B5:C5"/>
    <mergeCell ref="D5:E5"/>
    <mergeCell ref="B7:C7"/>
    <mergeCell ref="B8:C8"/>
    <mergeCell ref="D8:E8"/>
    <mergeCell ref="B9:C9"/>
    <mergeCell ref="D9:E9"/>
    <mergeCell ref="B3:C3"/>
    <mergeCell ref="D3:E3"/>
    <mergeCell ref="D7:E7"/>
    <mergeCell ref="D6:E6"/>
    <mergeCell ref="B6:C6"/>
  </mergeCells>
  <printOptions/>
  <pageMargins left="0.77" right="0.77" top="0.75" bottom="0.5" header="0.25" footer="0.25"/>
  <pageSetup horizontalDpi="600" verticalDpi="600" orientation="portrait" paperSize="9" scale="90" r:id="rId1"/>
  <ignoredErrors>
    <ignoredError sqref="E32:F32 E33:E38" formula="1"/>
    <ignoredError sqref="F33:F38" formula="1" formulaRange="1"/>
    <ignoredError sqref="K33:K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2" width="9.140625" style="223" customWidth="1"/>
    <col min="3" max="3" width="7.421875" style="223" customWidth="1"/>
    <col min="4" max="9" width="9.140625" style="223" customWidth="1"/>
    <col min="10" max="10" width="12.00390625" style="223" customWidth="1"/>
    <col min="11" max="16384" width="9.140625" style="223" customWidth="1"/>
  </cols>
  <sheetData>
    <row r="1" spans="2:13" ht="16.5" customHeight="1">
      <c r="B1" s="222" t="s">
        <v>160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ht="24.75" customHeight="1">
      <c r="J2" s="224"/>
    </row>
    <row r="12" ht="7.5" customHeight="1"/>
    <row r="13" spans="2:5" ht="8.25" customHeight="1">
      <c r="B13" s="225" t="s">
        <v>161</v>
      </c>
      <c r="D13" s="226"/>
      <c r="E13" s="226"/>
    </row>
    <row r="14" spans="2:9" ht="12.75" customHeight="1">
      <c r="B14" s="225"/>
      <c r="D14" s="226"/>
      <c r="E14" s="226"/>
      <c r="G14" s="226"/>
      <c r="H14" s="226"/>
      <c r="I14" s="226"/>
    </row>
    <row r="15" spans="2:9" ht="11.25">
      <c r="B15" s="225"/>
      <c r="G15" s="226"/>
      <c r="H15" s="226"/>
      <c r="I15" s="226"/>
    </row>
    <row r="16" ht="12.75" customHeight="1">
      <c r="B16" s="225"/>
    </row>
    <row r="17" spans="1:10" ht="12.75" customHeight="1">
      <c r="A17" s="227"/>
      <c r="B17" s="225"/>
      <c r="J17" s="225" t="s">
        <v>162</v>
      </c>
    </row>
    <row r="18" spans="1:10" ht="11.25" customHeight="1">
      <c r="A18" s="227"/>
      <c r="B18" s="227"/>
      <c r="G18" s="228"/>
      <c r="H18" s="228"/>
      <c r="J18" s="225"/>
    </row>
    <row r="19" spans="1:11" ht="12.75" customHeight="1">
      <c r="A19" s="227"/>
      <c r="B19" s="227"/>
      <c r="G19" s="228"/>
      <c r="H19" s="228"/>
      <c r="J19" s="225"/>
      <c r="K19" s="229"/>
    </row>
    <row r="20" spans="7:10" ht="11.25">
      <c r="G20" s="228"/>
      <c r="H20" s="228"/>
      <c r="J20" s="225"/>
    </row>
    <row r="21" ht="12.75" customHeight="1">
      <c r="D21" s="226"/>
    </row>
    <row r="22" spans="4:11" ht="12.75" customHeight="1">
      <c r="D22" s="226"/>
      <c r="J22" s="227"/>
      <c r="K22" s="227"/>
    </row>
    <row r="23" spans="4:11" ht="12.75" customHeight="1">
      <c r="D23" s="226"/>
      <c r="J23" s="227"/>
      <c r="K23" s="227"/>
    </row>
    <row r="24" spans="4:11" ht="11.25">
      <c r="D24" s="226"/>
      <c r="J24" s="227"/>
      <c r="K24" s="227"/>
    </row>
    <row r="25" ht="11.25" customHeight="1"/>
    <row r="28" spans="2:3" ht="12.75" customHeight="1">
      <c r="B28" s="230" t="s">
        <v>163</v>
      </c>
      <c r="C28" s="230"/>
    </row>
    <row r="29" spans="2:3" ht="11.25">
      <c r="B29" s="230"/>
      <c r="C29" s="230"/>
    </row>
    <row r="30" spans="2:3" ht="11.25" customHeight="1">
      <c r="B30" s="230"/>
      <c r="C30" s="230"/>
    </row>
    <row r="31" spans="2:3" ht="11.25">
      <c r="B31" s="230"/>
      <c r="C31" s="230"/>
    </row>
    <row r="32" ht="10.5" customHeight="1">
      <c r="B32" s="231"/>
    </row>
    <row r="33" ht="11.25">
      <c r="B33" s="231"/>
    </row>
    <row r="35" spans="6:9" ht="11.25" customHeight="1">
      <c r="F35" s="232" t="s">
        <v>164</v>
      </c>
      <c r="G35" s="232"/>
      <c r="H35" s="232"/>
      <c r="I35" s="229"/>
    </row>
    <row r="36" spans="9:11" ht="12.75" customHeight="1">
      <c r="I36" s="232"/>
      <c r="J36" s="232"/>
      <c r="K36" s="232"/>
    </row>
    <row r="37" spans="6:13" ht="12.75" customHeight="1">
      <c r="F37" s="233"/>
      <c r="G37" s="233"/>
      <c r="L37" s="233"/>
      <c r="M37" s="233"/>
    </row>
    <row r="39" ht="7.5" customHeight="1"/>
    <row r="43" ht="12.75" customHeight="1">
      <c r="O43" s="234" t="s">
        <v>165</v>
      </c>
    </row>
    <row r="44" ht="42" customHeight="1">
      <c r="O44" s="234"/>
    </row>
  </sheetData>
  <sheetProtection/>
  <mergeCells count="13">
    <mergeCell ref="O43:O44"/>
    <mergeCell ref="D21:D24"/>
    <mergeCell ref="B28:C31"/>
    <mergeCell ref="F35:H35"/>
    <mergeCell ref="I36:K36"/>
    <mergeCell ref="F37:G37"/>
    <mergeCell ref="L37:M37"/>
    <mergeCell ref="B1:M1"/>
    <mergeCell ref="B13:B17"/>
    <mergeCell ref="D13:E14"/>
    <mergeCell ref="G14:I15"/>
    <mergeCell ref="J17:J20"/>
    <mergeCell ref="G18:H20"/>
  </mergeCells>
  <printOptions/>
  <pageMargins left="0.511811023622047" right="0.511811023622047" top="0.49" bottom="0.17" header="0.2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Naigee</dc:creator>
  <cp:keywords/>
  <dc:description/>
  <cp:lastModifiedBy>CRO</cp:lastModifiedBy>
  <cp:lastPrinted>2015-08-12T06:38:21Z</cp:lastPrinted>
  <dcterms:created xsi:type="dcterms:W3CDTF">1996-10-14T23:33:28Z</dcterms:created>
  <dcterms:modified xsi:type="dcterms:W3CDTF">2015-08-12T06:38:26Z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354200.000000000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taramatee atchanah</vt:lpwstr>
  </property>
  <property fmtid="{D5CDD505-2E9C-101B-9397-08002B2CF9AE}" pid="12" name="display_urn:schemas-microsoft-com:office:office#Auth">
    <vt:lpwstr>taramatee atchanah</vt:lpwstr>
  </property>
  <property fmtid="{D5CDD505-2E9C-101B-9397-08002B2CF9AE}" pid="13" name="ContentType">
    <vt:lpwstr>0x0101009D45002E2C320E4D9F04FB859775573E</vt:lpwstr>
  </property>
</Properties>
</file>