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670" windowWidth="9690" windowHeight="5490" activeTab="6"/>
  </bookViews>
  <sheets>
    <sheet name="Tab 1 " sheetId="1" r:id="rId1"/>
    <sheet name="Tab 2 - 3" sheetId="2" r:id="rId2"/>
    <sheet name="Tab 4 - 5" sheetId="3" r:id="rId3"/>
    <sheet name="Tab 6 - 7" sheetId="4" r:id="rId4"/>
    <sheet name="Tab 8" sheetId="5" r:id="rId5"/>
    <sheet name="Tab 9 - 10" sheetId="6" r:id="rId6"/>
    <sheet name="Tab 11 ,12,13" sheetId="7" r:id="rId7"/>
    <sheet name="Tab14 - 15" sheetId="8" r:id="rId8"/>
    <sheet name="Tab16 - 17" sheetId="9" r:id="rId9"/>
    <sheet name="Tab 18 &amp; 19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Fill" localSheetId="0" hidden="1">#REF!</definedName>
    <definedName name="_Fill" localSheetId="1" hidden="1">#REF!</definedName>
    <definedName name="_Fill" hidden="1">#REF!</definedName>
    <definedName name="l" hidden="1">#REF!</definedName>
    <definedName name="nal" localSheetId="0" hidden="1">#REF!</definedName>
    <definedName name="nal" hidden="1">#REF!</definedName>
    <definedName name="o" hidden="1">#REF!</definedName>
    <definedName name="s" hidden="1">#REF!</definedName>
    <definedName name="sul" localSheetId="0" hidden="1">#REF!</definedName>
    <definedName name="sul" hidden="1">#REF!</definedName>
    <definedName name="w" hidden="1">#REF!</definedName>
  </definedNames>
  <calcPr fullCalcOnLoad="1"/>
</workbook>
</file>

<file path=xl/sharedStrings.xml><?xml version="1.0" encoding="utf-8"?>
<sst xmlns="http://schemas.openxmlformats.org/spreadsheetml/2006/main" count="486" uniqueCount="315">
  <si>
    <t>Indicator</t>
  </si>
  <si>
    <t>Manufacturing</t>
  </si>
  <si>
    <t>Units</t>
  </si>
  <si>
    <t>%</t>
  </si>
  <si>
    <t>Construction</t>
  </si>
  <si>
    <t>Hectares</t>
  </si>
  <si>
    <t>Agriculture</t>
  </si>
  <si>
    <t>Sugarcane</t>
  </si>
  <si>
    <t>Total</t>
  </si>
  <si>
    <t>Tobacco</t>
  </si>
  <si>
    <t xml:space="preserve"> On mainland</t>
  </si>
  <si>
    <t xml:space="preserve"> Islets</t>
  </si>
  <si>
    <t>-</t>
  </si>
  <si>
    <t xml:space="preserve"> Pas Geometriques</t>
  </si>
  <si>
    <t xml:space="preserve"> Plantations</t>
  </si>
  <si>
    <t xml:space="preserve"> Leased for grazing and tree planting</t>
  </si>
  <si>
    <t xml:space="preserve"> Reserves </t>
  </si>
  <si>
    <t>Mountain reserves</t>
  </si>
  <si>
    <t>River reserves</t>
  </si>
  <si>
    <t>ktoe (000 Tonne of oil equivalent)</t>
  </si>
  <si>
    <t>Energy Source</t>
  </si>
  <si>
    <t>Liquefied petroleum gas (LPG)</t>
  </si>
  <si>
    <t>Coal</t>
  </si>
  <si>
    <t>Bagasse</t>
  </si>
  <si>
    <t>Fuel</t>
  </si>
  <si>
    <t>Quantity
(Ktoe)</t>
  </si>
  <si>
    <t>Diesel oil</t>
  </si>
  <si>
    <t>Transport</t>
  </si>
  <si>
    <t>Domestic</t>
  </si>
  <si>
    <t>Commercial</t>
  </si>
  <si>
    <t>Type of vehicle</t>
  </si>
  <si>
    <t>Auto / Motocycles</t>
  </si>
  <si>
    <t>Heavy Motor Car and Bus</t>
  </si>
  <si>
    <t>Van and Lorry</t>
  </si>
  <si>
    <t>Gasolene</t>
  </si>
  <si>
    <t xml:space="preserve">Aviation fuel </t>
  </si>
  <si>
    <t>Category</t>
  </si>
  <si>
    <t>Methane</t>
  </si>
  <si>
    <t xml:space="preserve">Oxides of </t>
  </si>
  <si>
    <t>Emissions</t>
  </si>
  <si>
    <t>Removals</t>
  </si>
  <si>
    <t>1. Energy</t>
  </si>
  <si>
    <t>(c) Transport</t>
  </si>
  <si>
    <t>(d) Other sectors</t>
  </si>
  <si>
    <t>4.Agriculture</t>
  </si>
  <si>
    <t xml:space="preserve">Total </t>
  </si>
  <si>
    <t>Greenhouse gas</t>
  </si>
  <si>
    <t>Carbon Dioxide</t>
  </si>
  <si>
    <t>Nitrous Oxide</t>
  </si>
  <si>
    <t>Carbon Monoxide</t>
  </si>
  <si>
    <t>Sulphur Dioxide</t>
  </si>
  <si>
    <t>Net emissions</t>
  </si>
  <si>
    <t>Sector</t>
  </si>
  <si>
    <t>Quantity</t>
  </si>
  <si>
    <t>Manufacturing industries</t>
  </si>
  <si>
    <t>Residential</t>
  </si>
  <si>
    <t>Surface runoff</t>
  </si>
  <si>
    <t>Surface water</t>
  </si>
  <si>
    <t>Ground 
water</t>
  </si>
  <si>
    <t>River-run 
offtakes</t>
  </si>
  <si>
    <t>Hydropower</t>
  </si>
  <si>
    <t>Waste material</t>
  </si>
  <si>
    <t>Other</t>
  </si>
  <si>
    <t>Project</t>
  </si>
  <si>
    <t>Land parcelling (morcellement)</t>
  </si>
  <si>
    <t>Poultry rearing</t>
  </si>
  <si>
    <t>Industrial development</t>
  </si>
  <si>
    <t>Coastal hotels &amp; related works</t>
  </si>
  <si>
    <t>Noise</t>
  </si>
  <si>
    <t>Solid waste</t>
  </si>
  <si>
    <t>Air pollution</t>
  </si>
  <si>
    <t>Waste water</t>
  </si>
  <si>
    <t>Odour</t>
  </si>
  <si>
    <t>Oxides of Nitrogen</t>
  </si>
  <si>
    <t>Energy industries (electricity)</t>
  </si>
  <si>
    <t xml:space="preserve">Livestock rearing </t>
  </si>
  <si>
    <t xml:space="preserve">Housing </t>
  </si>
  <si>
    <t>Household</t>
  </si>
  <si>
    <r>
      <t>Mm</t>
    </r>
    <r>
      <rPr>
        <vertAlign val="superscript"/>
        <sz val="10"/>
        <rFont val="Times New Roman"/>
        <family val="1"/>
      </rPr>
      <t>3</t>
    </r>
  </si>
  <si>
    <t>Other (n.e.s &amp; losses)</t>
  </si>
  <si>
    <t>Rainfall</t>
  </si>
  <si>
    <t>Evapotranspiration</t>
  </si>
  <si>
    <t>Net recharge to groundwater</t>
  </si>
  <si>
    <t>Fuel combustion activities</t>
  </si>
  <si>
    <t>2.Industrial processes</t>
  </si>
  <si>
    <t>3.Solvent and other product use</t>
  </si>
  <si>
    <t>5.Land use change and forestry</t>
  </si>
  <si>
    <t>…</t>
  </si>
  <si>
    <t>Private - owned lands</t>
  </si>
  <si>
    <t>EIA</t>
  </si>
  <si>
    <t>ha</t>
  </si>
  <si>
    <t>GWh</t>
  </si>
  <si>
    <t>toe</t>
  </si>
  <si>
    <t>millimetres</t>
  </si>
  <si>
    <t xml:space="preserve">Methane </t>
  </si>
  <si>
    <t>Nitrous oxide</t>
  </si>
  <si>
    <t>(CO)</t>
  </si>
  <si>
    <t>Carbon monoxide</t>
  </si>
  <si>
    <r>
      <t>(SO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</si>
  <si>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t>Sulphur dioxide</t>
  </si>
  <si>
    <r>
      <t xml:space="preserve"> (N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O)</t>
    </r>
  </si>
  <si>
    <t>tons</t>
  </si>
  <si>
    <t>kg</t>
  </si>
  <si>
    <t>Other agricultural activities</t>
  </si>
  <si>
    <t>Built-up areas</t>
  </si>
  <si>
    <t>Kg</t>
  </si>
  <si>
    <t>Crops</t>
  </si>
  <si>
    <t>litres</t>
  </si>
  <si>
    <t xml:space="preserve"> Nature reserves</t>
  </si>
  <si>
    <t>Land Use Distribution</t>
  </si>
  <si>
    <t>Change</t>
  </si>
  <si>
    <t>Forests, shrubs and grazing lands</t>
  </si>
  <si>
    <t>Infrastructure</t>
  </si>
  <si>
    <t>Inland water resource systems</t>
  </si>
  <si>
    <t xml:space="preserve"> ha</t>
  </si>
  <si>
    <t>Year</t>
  </si>
  <si>
    <t xml:space="preserve">Quantity </t>
  </si>
  <si>
    <t>(tonnes)</t>
  </si>
  <si>
    <t>Value</t>
  </si>
  <si>
    <r>
      <t>1</t>
    </r>
    <r>
      <rPr>
        <i/>
        <sz val="10"/>
        <rFont val="Times New Roman"/>
        <family val="1"/>
      </rPr>
      <t xml:space="preserve"> Revised</t>
    </r>
  </si>
  <si>
    <r>
      <rPr>
        <i/>
        <vertAlign val="superscript"/>
        <sz val="10"/>
        <rFont val="Times New Roman"/>
        <family val="1"/>
      </rPr>
      <t>2</t>
    </r>
    <r>
      <rPr>
        <i/>
        <vertAlign val="sub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Provisional </t>
    </r>
  </si>
  <si>
    <t>Category of Forest</t>
  </si>
  <si>
    <t>Others (mostly rocky)</t>
  </si>
  <si>
    <t xml:space="preserve">Source: Department of Environment of the Ministry of Environment and Sustainable Development </t>
  </si>
  <si>
    <r>
      <t>(CH</t>
    </r>
    <r>
      <rPr>
        <b/>
        <vertAlign val="subscript"/>
        <sz val="11"/>
        <rFont val="Times New Roman"/>
        <family val="1"/>
      </rPr>
      <t>4</t>
    </r>
    <r>
      <rPr>
        <b/>
        <sz val="11"/>
        <rFont val="Times New Roman"/>
        <family val="1"/>
      </rPr>
      <t>)</t>
    </r>
  </si>
  <si>
    <t>Source: Water Resources Unit of the Ministry of Energy and Public Utilities.</t>
  </si>
  <si>
    <t>Source: Ministry of Local Government and Outer Islands</t>
  </si>
  <si>
    <t>Tonnes</t>
  </si>
  <si>
    <t xml:space="preserve"> Other Forest Lands</t>
  </si>
  <si>
    <t xml:space="preserve">Agricultural </t>
  </si>
  <si>
    <r>
      <t xml:space="preserve">1 </t>
    </r>
    <r>
      <rPr>
        <i/>
        <sz val="10"/>
        <rFont val="Times New Roman"/>
        <family val="1"/>
      </rPr>
      <t>Includes tractor and dumper, prime mover, trailer, road roller and other</t>
    </r>
  </si>
  <si>
    <t>Local  (Renewables)</t>
  </si>
  <si>
    <t xml:space="preserve">Black River Gorges National Park </t>
  </si>
  <si>
    <t>Source:  Forestry Service, Ministry of Agro Industry and Food Security .</t>
  </si>
  <si>
    <r>
      <t>1</t>
    </r>
    <r>
      <rPr>
        <i/>
        <sz val="9"/>
        <rFont val="Times New Roman"/>
        <family val="1"/>
      </rPr>
      <t xml:space="preserve"> Bras D'Eau &amp; Poste La Fayette Reserves was proclaimed Bras D'Eau National Park in 2011.</t>
    </r>
  </si>
  <si>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Islet National Parks were proclaimed in 2004.</t>
    </r>
  </si>
  <si>
    <r>
      <t>4</t>
    </r>
    <r>
      <rPr>
        <i/>
        <sz val="9"/>
        <rFont val="Times New Roman"/>
        <family val="1"/>
      </rPr>
      <t xml:space="preserve"> includes plantations, forest lands, scrub and grazing lands. 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</si>
  <si>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Vallee D'Osterlog Endemic Garden was proclaimed in 2007.</t>
    </r>
  </si>
  <si>
    <t>Private Reserves</t>
  </si>
  <si>
    <t>Landfill Gas</t>
  </si>
  <si>
    <t xml:space="preserve">Fuel oil </t>
  </si>
  <si>
    <t xml:space="preserve">  Gasolene</t>
  </si>
  <si>
    <t xml:space="preserve">  Diesel oil</t>
  </si>
  <si>
    <t>CIF 
(Rs mn)</t>
  </si>
  <si>
    <t>CIF
 (Rs mn)</t>
  </si>
  <si>
    <t>Pesticides</t>
  </si>
  <si>
    <t>CIF: Cost, Insurance, Freight</t>
  </si>
  <si>
    <r>
      <t xml:space="preserve">Other </t>
    </r>
    <r>
      <rPr>
        <vertAlign val="superscript"/>
        <sz val="11"/>
        <rFont val="Times New Roman"/>
        <family val="1"/>
      </rPr>
      <t>2</t>
    </r>
  </si>
  <si>
    <r>
      <t xml:space="preserve">2005 </t>
    </r>
    <r>
      <rPr>
        <b/>
        <vertAlign val="superscript"/>
        <sz val="11"/>
        <rFont val="Times New Roman"/>
        <family val="1"/>
      </rPr>
      <t>1</t>
    </r>
  </si>
  <si>
    <r>
      <t>2</t>
    </r>
    <r>
      <rPr>
        <i/>
        <sz val="10"/>
        <rFont val="Times New Roman"/>
        <family val="1"/>
      </rPr>
      <t xml:space="preserve"> Provisional</t>
    </r>
  </si>
  <si>
    <r>
      <t>NMVOC</t>
    </r>
    <r>
      <rPr>
        <vertAlign val="superscript"/>
        <sz val="12"/>
        <rFont val="Times New Roman"/>
        <family val="1"/>
      </rPr>
      <t>3</t>
    </r>
  </si>
  <si>
    <r>
      <t xml:space="preserve">3 </t>
    </r>
    <r>
      <rPr>
        <i/>
        <sz val="10"/>
        <rFont val="Times New Roman"/>
        <family val="1"/>
      </rPr>
      <t>Non-methane volatile organic compound</t>
    </r>
  </si>
  <si>
    <r>
      <t>3</t>
    </r>
    <r>
      <rPr>
        <i/>
        <sz val="10"/>
        <rFont val="Times New Roman"/>
        <family val="1"/>
      </rPr>
      <t xml:space="preserve"> includes Agriculture and Trade</t>
    </r>
  </si>
  <si>
    <r>
      <t xml:space="preserve">2 </t>
    </r>
    <r>
      <rPr>
        <i/>
        <sz val="10"/>
        <rFont val="Times New Roman"/>
        <family val="1"/>
      </rPr>
      <t>Provisional</t>
    </r>
    <r>
      <rPr>
        <i/>
        <vertAlign val="superscript"/>
        <sz val="10"/>
        <rFont val="Times New Roman"/>
        <family val="1"/>
      </rPr>
      <t xml:space="preserve"> </t>
    </r>
  </si>
  <si>
    <t xml:space="preserve">4.   Land Protected Areas </t>
  </si>
  <si>
    <t>8.   Total fish catch</t>
  </si>
  <si>
    <t>9.   Mean catch per fisherman day</t>
  </si>
  <si>
    <t xml:space="preserve">5.   Marine Protected Areas </t>
  </si>
  <si>
    <t xml:space="preserve">Sugar cane plantations </t>
  </si>
  <si>
    <t xml:space="preserve">Tea plantations </t>
  </si>
  <si>
    <r>
      <t xml:space="preserve">NMVOC 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 xml:space="preserve"> </t>
    </r>
  </si>
  <si>
    <r>
      <t xml:space="preserve">Bras D'Eau National Park </t>
    </r>
    <r>
      <rPr>
        <vertAlign val="superscript"/>
        <sz val="11"/>
        <rFont val="Times New Roman"/>
        <family val="1"/>
      </rPr>
      <t>1</t>
    </r>
  </si>
  <si>
    <r>
      <t xml:space="preserve">   Islet National Parks </t>
    </r>
    <r>
      <rPr>
        <vertAlign val="superscript"/>
        <sz val="11"/>
        <rFont val="Times New Roman"/>
        <family val="1"/>
      </rPr>
      <t>2</t>
    </r>
  </si>
  <si>
    <r>
      <t xml:space="preserve">Vallee d'Osterlog Endemic Garden </t>
    </r>
    <r>
      <rPr>
        <vertAlign val="superscript"/>
        <sz val="11"/>
        <rFont val="Times New Roman"/>
        <family val="1"/>
      </rPr>
      <t>3</t>
    </r>
  </si>
  <si>
    <r>
      <t xml:space="preserve">Other </t>
    </r>
    <r>
      <rPr>
        <vertAlign val="superscript"/>
        <sz val="11"/>
        <rFont val="Times New Roman"/>
        <family val="1"/>
      </rPr>
      <t>4</t>
    </r>
  </si>
  <si>
    <t>Total water mobilisation</t>
  </si>
  <si>
    <t>Abandoned cane field</t>
  </si>
  <si>
    <r>
      <t>1</t>
    </r>
    <r>
      <rPr>
        <sz val="9"/>
        <rFont val="Times New Roman"/>
        <family val="1"/>
      </rPr>
      <t xml:space="preserve"> Estimate</t>
    </r>
  </si>
  <si>
    <t>Source: SIFB - Sugar cane plantation, Tea Board - Tea Plantation, Climate change Activities Report, May 2006 - Other</t>
  </si>
  <si>
    <t>Gg or thousand tonnes</t>
  </si>
  <si>
    <t xml:space="preserve">                        ktoe (000 Tonne of oil equivalent)</t>
  </si>
  <si>
    <t xml:space="preserve">   Cars and Dual Purpose Vehicle (DPV)</t>
  </si>
  <si>
    <t xml:space="preserve">   Liquefied Petroleum Gas (LPG)</t>
  </si>
  <si>
    <t xml:space="preserve"> Air</t>
  </si>
  <si>
    <t xml:space="preserve"> Sea</t>
  </si>
  <si>
    <t xml:space="preserve">  Land</t>
  </si>
  <si>
    <t xml:space="preserve">                                                      ktoe (000 Tonne of oil equivalent)</t>
  </si>
  <si>
    <r>
      <t>6.Waste</t>
    </r>
    <r>
      <rPr>
        <vertAlign val="superscript"/>
        <sz val="11"/>
        <rFont val="Times New Roman"/>
        <family val="1"/>
      </rPr>
      <t>4</t>
    </r>
  </si>
  <si>
    <r>
      <t>Carbon dioxide (CO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</si>
  <si>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r>
      <t>Oil</t>
    </r>
    <r>
      <rPr>
        <vertAlign val="superscript"/>
        <sz val="12"/>
        <rFont val="Times New Roman"/>
        <family val="1"/>
      </rPr>
      <t>3</t>
    </r>
  </si>
  <si>
    <t>Overall utilisation</t>
  </si>
  <si>
    <t>Table 2 - Land use, Island of  Mauritius, 1995 and 2005</t>
  </si>
  <si>
    <t xml:space="preserve">Table 7- Total emissions and removals of greenhouse gases and other related gases, </t>
  </si>
  <si>
    <t>Table 6 - Primary energy requirement by energy source, Republic of Mauritius,</t>
  </si>
  <si>
    <t xml:space="preserve">                          ktoe (000 Tonne of oil equivalent)</t>
  </si>
  <si>
    <t>5</t>
  </si>
  <si>
    <r>
      <t xml:space="preserve">Domestic, Industrial 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and Tourism </t>
    </r>
  </si>
  <si>
    <r>
      <t xml:space="preserve">Industrial </t>
    </r>
    <r>
      <rPr>
        <vertAlign val="superscript"/>
        <sz val="11"/>
        <rFont val="Times New Roman"/>
        <family val="1"/>
      </rPr>
      <t>2</t>
    </r>
  </si>
  <si>
    <t xml:space="preserve">                                  Gg or thousand tonnes</t>
  </si>
  <si>
    <t>Source</t>
  </si>
  <si>
    <t>Photovoltaic</t>
  </si>
  <si>
    <t>Gg</t>
  </si>
  <si>
    <t>ktoe</t>
  </si>
  <si>
    <r>
      <t>Mm</t>
    </r>
    <r>
      <rPr>
        <vertAlign val="superscript"/>
        <sz val="11"/>
        <rFont val="Times New Roman"/>
        <family val="1"/>
      </rPr>
      <t>3</t>
    </r>
  </si>
  <si>
    <t>toe per Rs 100,000 GDP at 2000 prices</t>
  </si>
  <si>
    <r>
      <t xml:space="preserve">2012 </t>
    </r>
    <r>
      <rPr>
        <b/>
        <vertAlign val="superscript"/>
        <sz val="10"/>
        <rFont val="Times New Roman"/>
        <family val="1"/>
      </rPr>
      <t>1</t>
    </r>
  </si>
  <si>
    <t xml:space="preserve">           …</t>
  </si>
  <si>
    <r>
      <t xml:space="preserve">2012 </t>
    </r>
    <r>
      <rPr>
        <b/>
        <vertAlign val="superscript"/>
        <sz val="11"/>
        <rFont val="Times New Roman"/>
        <family val="1"/>
      </rPr>
      <t>1</t>
    </r>
  </si>
  <si>
    <t xml:space="preserve">Bagasse </t>
  </si>
  <si>
    <t>Petroleum products</t>
  </si>
  <si>
    <t xml:space="preserve">    Fuel oil</t>
  </si>
  <si>
    <t xml:space="preserve">    Diesel oil</t>
  </si>
  <si>
    <t xml:space="preserve">    Kerosene</t>
  </si>
  <si>
    <t>Local renewables</t>
  </si>
  <si>
    <t>State - owned lands</t>
  </si>
  <si>
    <t>10. Total carbon dioxide emission</t>
  </si>
  <si>
    <t>11. Per capita carbon dioxide emission</t>
  </si>
  <si>
    <t>12. Mean annual rainfall</t>
  </si>
  <si>
    <t>13. Annual fresh water abstraction</t>
  </si>
  <si>
    <t>14. Daily per capita domestic water consumption</t>
  </si>
  <si>
    <t>15. Daily per capita solid  waste disposed at landfill</t>
  </si>
  <si>
    <t>16. Total electricity generated</t>
  </si>
  <si>
    <t>17. Electricity generated from renewable sources</t>
  </si>
  <si>
    <t>18. Total primary energy requirement</t>
  </si>
  <si>
    <t>20. Per capita primary energy requirement</t>
  </si>
  <si>
    <t>21. Per capita final energy consumption</t>
  </si>
  <si>
    <t>22. Energy intensity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</si>
  <si>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Provisional</t>
    </r>
  </si>
  <si>
    <t>Fertilisers</t>
  </si>
  <si>
    <t>Imported (fossil fuels)</t>
  </si>
  <si>
    <r>
      <t>Hydro / Wind</t>
    </r>
    <r>
      <rPr>
        <i/>
        <sz val="12"/>
        <rFont val="Times New Roman"/>
        <family val="1"/>
      </rPr>
      <t xml:space="preserve"> </t>
    </r>
  </si>
  <si>
    <t>Fuel wood *</t>
  </si>
  <si>
    <t>* estimates</t>
  </si>
  <si>
    <r>
      <rPr>
        <i/>
        <vertAlign val="superscript"/>
        <sz val="9"/>
        <rFont val="Times New Roman"/>
        <family val="1"/>
      </rPr>
      <t>1</t>
    </r>
    <r>
      <rPr>
        <i/>
        <sz val="9"/>
        <rFont val="Times New Roman"/>
        <family val="1"/>
      </rPr>
      <t xml:space="preserve"> Revised</t>
    </r>
  </si>
  <si>
    <r>
      <t xml:space="preserve">2 </t>
    </r>
    <r>
      <rPr>
        <i/>
        <sz val="9"/>
        <rFont val="Times New Roman"/>
        <family val="1"/>
      </rPr>
      <t>Provisional</t>
    </r>
  </si>
  <si>
    <r>
      <t>3</t>
    </r>
    <r>
      <rPr>
        <i/>
        <sz val="9"/>
        <rFont val="Times New Roman"/>
        <family val="1"/>
      </rPr>
      <t xml:space="preserve"> Includes gasolene, diesel oil, dual purpose kerosene and fuel oil</t>
    </r>
  </si>
  <si>
    <t>Total petroleum products and coal</t>
  </si>
  <si>
    <r>
      <t xml:space="preserve">Other </t>
    </r>
    <r>
      <rPr>
        <vertAlign val="superscript"/>
        <sz val="11"/>
        <rFont val="Times New Roman"/>
        <family val="1"/>
      </rPr>
      <t>3</t>
    </r>
  </si>
  <si>
    <r>
      <t>Other  vehicles</t>
    </r>
    <r>
      <rPr>
        <vertAlign val="superscript"/>
        <sz val="11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</si>
  <si>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Used through CWA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</si>
  <si>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Used by water right owners and ground water licensees</t>
    </r>
  </si>
  <si>
    <r>
      <t>Other</t>
    </r>
    <r>
      <rPr>
        <vertAlign val="superscript"/>
        <sz val="11"/>
        <rFont val="Times New Roman"/>
        <family val="1"/>
      </rPr>
      <t>2</t>
    </r>
  </si>
  <si>
    <r>
      <t>1</t>
    </r>
    <r>
      <rPr>
        <i/>
        <sz val="9"/>
        <rFont val="Times New Roman"/>
        <family val="1"/>
      </rPr>
      <t xml:space="preserve"> Provisional</t>
    </r>
  </si>
  <si>
    <r>
      <t>2</t>
    </r>
    <r>
      <rPr>
        <i/>
        <sz val="9"/>
        <rFont val="Times New Roman"/>
        <family val="1"/>
      </rPr>
      <t xml:space="preserve"> Includes mainly industrial waste.</t>
    </r>
  </si>
  <si>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includes Backfilling, erosion, illegal construction, objections to projects, law and order, land conversions, land reclamation, land slides etc</t>
    </r>
  </si>
  <si>
    <r>
      <t xml:space="preserve"> 1 </t>
    </r>
    <r>
      <rPr>
        <i/>
        <sz val="9"/>
        <rFont val="Times New Roman"/>
        <family val="1"/>
      </rPr>
      <t>Provisional</t>
    </r>
  </si>
  <si>
    <t>1.   Forest area</t>
  </si>
  <si>
    <t>2.   Total forest area as a % of total land area</t>
  </si>
  <si>
    <t xml:space="preserve">3.   Irrigated land </t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</si>
  <si>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National Parks and Conservation Service</t>
    </r>
  </si>
  <si>
    <r>
      <t>7.   Threatened animal species (NPCS)</t>
    </r>
    <r>
      <rPr>
        <vertAlign val="superscript"/>
        <sz val="11"/>
        <rFont val="Times New Roman"/>
        <family val="1"/>
      </rPr>
      <t>2</t>
    </r>
  </si>
  <si>
    <r>
      <t>6.   Threatened plant species (NPCS)</t>
    </r>
    <r>
      <rPr>
        <vertAlign val="superscript"/>
        <sz val="11"/>
        <rFont val="Times New Roman"/>
        <family val="1"/>
      </rPr>
      <t>2</t>
    </r>
  </si>
  <si>
    <r>
      <t>Gg or thousand tonnes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-eq</t>
    </r>
  </si>
  <si>
    <r>
      <t>nitrogen (NO</t>
    </r>
    <r>
      <rPr>
        <b/>
        <vertAlign val="subscript"/>
        <sz val="11"/>
        <rFont val="Times New Roman"/>
        <family val="1"/>
      </rPr>
      <t>x</t>
    </r>
    <r>
      <rPr>
        <b/>
        <sz val="11"/>
        <rFont val="Times New Roman"/>
        <family val="1"/>
      </rPr>
      <t>)</t>
    </r>
  </si>
  <si>
    <t xml:space="preserve">Table 9 - Carbon dioxide emissions from energy sector (fuel combustion activities), Republic of </t>
  </si>
  <si>
    <t>Energy Sector</t>
  </si>
  <si>
    <t>Source: Central Electricity Board and Sugar Industry Energy Survey</t>
  </si>
  <si>
    <t xml:space="preserve">    (a) Energy industries (electricity)</t>
  </si>
  <si>
    <t xml:space="preserve">    (b) Manufacturing industries</t>
  </si>
  <si>
    <t xml:space="preserve">19. Primary energy requirement from renewable sources </t>
  </si>
  <si>
    <r>
      <t xml:space="preserve">Total GHG </t>
    </r>
    <r>
      <rPr>
        <vertAlign val="superscript"/>
        <sz val="12"/>
        <rFont val="Times New Roman"/>
        <family val="1"/>
      </rPr>
      <t xml:space="preserve">4 </t>
    </r>
    <r>
      <rPr>
        <sz val="12"/>
        <rFont val="Times New Roman"/>
        <family val="1"/>
      </rPr>
      <t>emissions</t>
    </r>
  </si>
  <si>
    <r>
      <rPr>
        <i/>
        <vertAlign val="superscript"/>
        <sz val="10"/>
        <rFont val="Times New Roman"/>
        <family val="1"/>
      </rPr>
      <t>4</t>
    </r>
    <r>
      <rPr>
        <i/>
        <sz val="10"/>
        <rFont val="Times New Roman"/>
        <family val="1"/>
      </rPr>
      <t xml:space="preserve"> Refers to carbon dioxide, methane and nitrous oxide</t>
    </r>
  </si>
  <si>
    <r>
      <t xml:space="preserve">2013 </t>
    </r>
    <r>
      <rPr>
        <b/>
        <vertAlign val="superscript"/>
        <sz val="11"/>
        <rFont val="Times New Roman"/>
        <family val="1"/>
      </rPr>
      <t>1</t>
    </r>
  </si>
  <si>
    <t>Table 1 - Main environment indicators, 2004 and 2013</t>
  </si>
  <si>
    <t xml:space="preserve">Table 5 - Imports of fertilisers and pesticides, Island of Mauritius, 2012 - 2013 </t>
  </si>
  <si>
    <r>
      <t>2012</t>
    </r>
    <r>
      <rPr>
        <vertAlign val="superscript"/>
        <sz val="11"/>
        <rFont val="Times New Roman"/>
        <family val="1"/>
      </rPr>
      <t xml:space="preserve"> 1</t>
    </r>
  </si>
  <si>
    <r>
      <t xml:space="preserve">2013 </t>
    </r>
    <r>
      <rPr>
        <vertAlign val="superscript"/>
        <sz val="11"/>
        <rFont val="Times New Roman"/>
        <family val="1"/>
      </rPr>
      <t>2</t>
    </r>
  </si>
  <si>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Revised</t>
    </r>
  </si>
  <si>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Provisional</t>
    </r>
  </si>
  <si>
    <t xml:space="preserve">                2012- 2013</t>
  </si>
  <si>
    <r>
      <t xml:space="preserve">     2012</t>
    </r>
    <r>
      <rPr>
        <b/>
        <vertAlign val="superscript"/>
        <sz val="12"/>
        <rFont val="Times New Roman"/>
        <family val="1"/>
      </rPr>
      <t xml:space="preserve"> 1</t>
    </r>
  </si>
  <si>
    <r>
      <t xml:space="preserve">     2013</t>
    </r>
    <r>
      <rPr>
        <b/>
        <vertAlign val="superscript"/>
        <sz val="12"/>
        <rFont val="Times New Roman"/>
        <family val="1"/>
      </rPr>
      <t xml:space="preserve"> 2</t>
    </r>
  </si>
  <si>
    <r>
      <t xml:space="preserve">2013 </t>
    </r>
    <r>
      <rPr>
        <b/>
        <vertAlign val="superscript"/>
        <sz val="10"/>
        <rFont val="Times New Roman"/>
        <family val="1"/>
      </rPr>
      <t>2</t>
    </r>
  </si>
  <si>
    <r>
      <t>2012</t>
    </r>
    <r>
      <rPr>
        <b/>
        <vertAlign val="superscript"/>
        <sz val="11"/>
        <rFont val="Times New Roman"/>
        <family val="1"/>
      </rPr>
      <t xml:space="preserve"> 1</t>
    </r>
  </si>
  <si>
    <r>
      <t>Table 8 - National inventory of greenhouse gas emissions by source categories, Republic of Mauritius, 2012</t>
    </r>
    <r>
      <rPr>
        <b/>
        <vertAlign val="superscript"/>
        <sz val="11"/>
        <rFont val="Times New Roman"/>
        <family val="1"/>
      </rPr>
      <t>1</t>
    </r>
    <r>
      <rPr>
        <b/>
        <sz val="13"/>
        <rFont val="Times New Roman"/>
        <family val="1"/>
      </rPr>
      <t xml:space="preserve"> - 2013</t>
    </r>
    <r>
      <rPr>
        <b/>
        <vertAlign val="superscript"/>
        <sz val="11"/>
        <rFont val="Times New Roman"/>
        <family val="1"/>
      </rPr>
      <t>2</t>
    </r>
  </si>
  <si>
    <t xml:space="preserve">                Republic of Mauritius, 2012- 2013</t>
  </si>
  <si>
    <t>Table 3 - Forest area by category, Island of Mauritius,  2012 - 2013</t>
  </si>
  <si>
    <t>Mauritius, 2012- 2013</t>
  </si>
  <si>
    <t>Table 10 - Fuel input for electricity production, Republic of Mauritius, 2012 - 2013</t>
  </si>
  <si>
    <r>
      <t>2013</t>
    </r>
    <r>
      <rPr>
        <b/>
        <vertAlign val="superscript"/>
        <sz val="11"/>
        <rFont val="Times New Roman"/>
        <family val="1"/>
      </rPr>
      <t xml:space="preserve"> 2</t>
    </r>
  </si>
  <si>
    <t>Table 12 - Stock of registered motor vehicles, Island of Mauritius, 2012 - 2013</t>
  </si>
  <si>
    <r>
      <t xml:space="preserve">2013 </t>
    </r>
    <r>
      <rPr>
        <b/>
        <vertAlign val="superscript"/>
        <sz val="11"/>
        <rFont val="Times New Roman"/>
        <family val="1"/>
      </rPr>
      <t>2</t>
    </r>
  </si>
  <si>
    <t>Table 11 - Final energy consumption by sector, Republic of Mauritius, 2012 - 2013</t>
  </si>
  <si>
    <t xml:space="preserve"> </t>
  </si>
  <si>
    <r>
      <t>4</t>
    </r>
    <r>
      <rPr>
        <sz val="9"/>
        <rFont val="Times New Roman"/>
        <family val="1"/>
      </rPr>
      <t xml:space="preserve"> includes water used by Tamarind Falls &amp; Magenta hydropower stations</t>
    </r>
  </si>
  <si>
    <r>
      <t>5</t>
    </r>
    <r>
      <rPr>
        <sz val="9"/>
        <rFont val="Times New Roman"/>
        <family val="1"/>
      </rPr>
      <t xml:space="preserve"> includes water used for Tamarind Falls, </t>
    </r>
    <r>
      <rPr>
        <sz val="9"/>
        <rFont val="Times New Roman"/>
        <family val="1"/>
      </rPr>
      <t xml:space="preserve">Le Val &amp; Ferney hydropower stations </t>
    </r>
  </si>
  <si>
    <r>
      <t xml:space="preserve">         35 </t>
    </r>
    <r>
      <rPr>
        <vertAlign val="superscript"/>
        <sz val="11"/>
        <rFont val="Times New Roman"/>
        <family val="1"/>
      </rPr>
      <t>3</t>
    </r>
  </si>
  <si>
    <r>
      <t xml:space="preserve">59 </t>
    </r>
    <r>
      <rPr>
        <vertAlign val="superscript"/>
        <sz val="11"/>
        <rFont val="Times New Roman"/>
        <family val="1"/>
      </rPr>
      <t>4</t>
    </r>
  </si>
  <si>
    <r>
      <t xml:space="preserve">104 </t>
    </r>
    <r>
      <rPr>
        <vertAlign val="superscript"/>
        <sz val="11"/>
        <rFont val="Times New Roman"/>
        <family val="1"/>
      </rPr>
      <t>5</t>
    </r>
  </si>
  <si>
    <t xml:space="preserve">  Island of Mauritius, 2012 - 2013</t>
  </si>
  <si>
    <r>
      <rPr>
        <i/>
        <vertAlign val="superscript"/>
        <sz val="9"/>
        <rFont val="Times New Roman"/>
        <family val="1"/>
      </rPr>
      <t>1</t>
    </r>
    <r>
      <rPr>
        <i/>
        <vertAlign val="sub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Revised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</si>
  <si>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Provisional</t>
    </r>
  </si>
  <si>
    <t>Control Division  by category, Island of Mauritius, 2012 - 2013</t>
  </si>
  <si>
    <r>
      <t xml:space="preserve">   1 </t>
    </r>
    <r>
      <rPr>
        <i/>
        <sz val="9"/>
        <rFont val="Times New Roman"/>
        <family val="1"/>
      </rPr>
      <t xml:space="preserve"> Revised</t>
    </r>
  </si>
  <si>
    <r>
      <t xml:space="preserve"> 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Provisional</t>
    </r>
  </si>
  <si>
    <r>
      <t xml:space="preserve">  3 </t>
    </r>
    <r>
      <rPr>
        <i/>
        <sz val="9"/>
        <rFont val="Times New Roman"/>
        <family val="1"/>
      </rPr>
      <t xml:space="preserve"> Non - methane volatile organic compound</t>
    </r>
  </si>
  <si>
    <r>
      <t xml:space="preserve">  4 </t>
    </r>
    <r>
      <rPr>
        <i/>
        <sz val="9"/>
        <rFont val="Times New Roman"/>
        <family val="1"/>
      </rPr>
      <t xml:space="preserve"> Exclude waste water </t>
    </r>
  </si>
  <si>
    <t>Reservoirs</t>
  </si>
  <si>
    <t>Table 14 - Water balance, Island of Mauritius, 2012 - 2013</t>
  </si>
  <si>
    <t>Table 15 - Water Utilisation, Island of Mauritius, 2012 - 2013</t>
  </si>
  <si>
    <t>Table 16 - Solid waste landfilled at Mare Chicose by source of waste material,</t>
  </si>
  <si>
    <t xml:space="preserve">Table 17 - Number of complaints received at the Pollution Prevention and </t>
  </si>
  <si>
    <r>
      <t xml:space="preserve">34 </t>
    </r>
    <r>
      <rPr>
        <vertAlign val="superscript"/>
        <sz val="11"/>
        <rFont val="Times New Roman"/>
        <family val="1"/>
      </rPr>
      <t>3</t>
    </r>
  </si>
  <si>
    <r>
      <t>56</t>
    </r>
    <r>
      <rPr>
        <vertAlign val="superscript"/>
        <sz val="11"/>
        <rFont val="Times New Roman"/>
        <family val="1"/>
      </rPr>
      <t xml:space="preserve"> 4</t>
    </r>
  </si>
  <si>
    <r>
      <t>134</t>
    </r>
    <r>
      <rPr>
        <vertAlign val="superscript"/>
        <sz val="11"/>
        <rFont val="Times New Roman"/>
        <family val="1"/>
      </rPr>
      <t xml:space="preserve"> 5</t>
    </r>
  </si>
  <si>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Provisional</t>
    </r>
  </si>
  <si>
    <t>Utilisation</t>
  </si>
  <si>
    <r>
      <t>3</t>
    </r>
    <r>
      <rPr>
        <sz val="9"/>
        <rFont val="Times New Roman"/>
        <family val="1"/>
      </rPr>
      <t xml:space="preserve"> includes water used by Reduit hydropower station</t>
    </r>
  </si>
  <si>
    <t>Stone crushing plants</t>
  </si>
  <si>
    <t>Development in port area</t>
  </si>
  <si>
    <t>Table 18 - Number of Environment Impact Assessment (EIA) licences granted by type of project, 2012 - 2013, Island of Mauritius</t>
  </si>
  <si>
    <t>Table 19 - Number of Preliminary Environmental Report (PER) approvals granted by type of project, 2012 - 2013, Island of Mauritius</t>
  </si>
  <si>
    <t>Table 13 - Fuel used by the  transport sector, Republic of Mauritius, 2012 - 2013</t>
  </si>
  <si>
    <t>PER</t>
  </si>
  <si>
    <r>
      <rPr>
        <i/>
        <vertAlign val="superscript"/>
        <sz val="10"/>
        <rFont val="Times New Roman"/>
        <family val="1"/>
      </rPr>
      <t>5</t>
    </r>
    <r>
      <rPr>
        <i/>
        <sz val="10"/>
        <rFont val="Times New Roman"/>
        <family val="1"/>
      </rPr>
      <t xml:space="preserve"> Excludes the amount of CO</t>
    </r>
    <r>
      <rPr>
        <i/>
        <vertAlign val="sub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sequestrated by trees and vegetations found along rivers and canal reserves and trees along roads</t>
    </r>
  </si>
  <si>
    <t xml:space="preserve">Removals </t>
  </si>
  <si>
    <r>
      <t>Carbon Dioxide</t>
    </r>
    <r>
      <rPr>
        <vertAlign val="superscript"/>
        <sz val="12"/>
        <rFont val="Times New Roman"/>
        <family val="1"/>
      </rPr>
      <t xml:space="preserve"> 5</t>
    </r>
  </si>
  <si>
    <t>Area harvested (hectares)</t>
  </si>
  <si>
    <t>Production (tonnes)</t>
  </si>
  <si>
    <t xml:space="preserve">   Tea (green leaves)</t>
  </si>
  <si>
    <r>
      <t xml:space="preserve">669 </t>
    </r>
    <r>
      <rPr>
        <vertAlign val="superscript"/>
        <sz val="10"/>
        <rFont val="Times New Roman"/>
        <family val="1"/>
      </rPr>
      <t>3</t>
    </r>
  </si>
  <si>
    <r>
      <t xml:space="preserve">672 </t>
    </r>
    <r>
      <rPr>
        <vertAlign val="superscript"/>
        <sz val="10"/>
        <rFont val="Times New Roman"/>
        <family val="1"/>
      </rPr>
      <t>3</t>
    </r>
  </si>
  <si>
    <r>
      <t>3</t>
    </r>
    <r>
      <rPr>
        <sz val="10"/>
        <rFont val="Times New Roman"/>
        <family val="1"/>
      </rPr>
      <t xml:space="preserve">  Area under cultivation</t>
    </r>
  </si>
  <si>
    <t>Table 4 - Agricultural crops - Area harvested and production, Island of Mauritius, 2012 - 2013</t>
  </si>
  <si>
    <r>
      <t xml:space="preserve"> 1</t>
    </r>
    <r>
      <rPr>
        <i/>
        <sz val="10"/>
        <rFont val="Times New Roman"/>
        <family val="1"/>
      </rPr>
      <t xml:space="preserve"> Revised</t>
    </r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</si>
</sst>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__"/>
    <numFmt numFmtId="167" formatCode="##,#00__"/>
    <numFmt numFmtId="168" formatCode="000"/>
    <numFmt numFmtId="169" formatCode="##,#00______"/>
    <numFmt numFmtId="170" formatCode="#,##0.0______"/>
    <numFmt numFmtId="171" formatCode="______#,##0__"/>
    <numFmt numFmtId="172" formatCode="#,##0________"/>
    <numFmt numFmtId="173" formatCode="#,##0____________"/>
    <numFmt numFmtId="174" formatCode="#,##0______________"/>
    <numFmt numFmtId="175" formatCode="#,##0___'"/>
    <numFmt numFmtId="176" formatCode="#,##0\ \ \ \ \ \ \ \ \ _____'"/>
    <numFmt numFmtId="177" formatCode="\ \ General"/>
    <numFmt numFmtId="178" formatCode="\ \ \ 0.0"/>
    <numFmt numFmtId="179" formatCode="\ \ 0.0"/>
    <numFmt numFmtId="180" formatCode="\ 0.0"/>
    <numFmt numFmtId="181" formatCode="\ \ \ \ 0.0"/>
    <numFmt numFmtId="182" formatCode="\ \ \ \ \ \ \ \ \ \ #,##0"/>
    <numFmt numFmtId="183" formatCode="\ \ \ \ \ 0.0"/>
    <numFmt numFmtId="184" formatCode="\ \ \ \ \ \ 0.0"/>
    <numFmt numFmtId="185" formatCode="\ \ \ \ \ \ \ \ 0.0"/>
    <numFmt numFmtId="186" formatCode="\ \ \ \ \ \ \ 0.0"/>
    <numFmt numFmtId="187" formatCode="#,##0.0____"/>
    <numFmt numFmtId="188" formatCode="#,##0.0__________"/>
    <numFmt numFmtId="189" formatCode="#,##0______"/>
    <numFmt numFmtId="190" formatCode="#,##0.00______"/>
    <numFmt numFmtId="191" formatCode="###0.0____"/>
    <numFmt numFmtId="192" formatCode="#,##0.00__"/>
    <numFmt numFmtId="193" formatCode="#,##0.0____________"/>
    <numFmt numFmtId="194" formatCode="#,##0__"/>
    <numFmt numFmtId="195" formatCode="#,##0.00__________"/>
    <numFmt numFmtId="196" formatCode="#,##0____"/>
    <numFmt numFmtId="197" formatCode="#,##0.00____"/>
    <numFmt numFmtId="198" formatCode="##,#00.0______"/>
    <numFmt numFmtId="199" formatCode="##,#00.00______"/>
    <numFmt numFmtId="200" formatCode="0.000"/>
    <numFmt numFmtId="201" formatCode="_(* #,##0.000_);_(* \(#,##0.000\);_(* &quot;-&quot;??_);_(@_)"/>
    <numFmt numFmtId="202" formatCode="_(* #,##0.0_);_(* \(#,##0.0\);_(* &quot;-&quot;??_);_(@_)"/>
    <numFmt numFmtId="203" formatCode="_(* #,##0_);_(* \(#,##0\);_(* &quot;-&quot;??_);_(@_)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_(* #,##0.00000_);_(* \(#,##0.00000\);_(* &quot;-&quot;??_);_(@_)"/>
    <numFmt numFmtId="210" formatCode="\ \ 0.00"/>
    <numFmt numFmtId="211" formatCode="\ \ \ \ 0.00"/>
    <numFmt numFmtId="212" formatCode="0.0\ \ \ \ \ \ \ \ "/>
    <numFmt numFmtId="213" formatCode="#,##0.000______"/>
    <numFmt numFmtId="214" formatCode="#,##0.0000______"/>
    <numFmt numFmtId="215" formatCode="#,##0\ \ "/>
  </numFmts>
  <fonts count="8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vertAlign val="superscript"/>
      <sz val="10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i/>
      <vertAlign val="subscript"/>
      <sz val="10"/>
      <name val="Times New Roman"/>
      <family val="1"/>
    </font>
    <font>
      <i/>
      <vertAlign val="superscript"/>
      <sz val="9"/>
      <name val="Times New Roman"/>
      <family val="1"/>
    </font>
    <font>
      <sz val="9"/>
      <name val="Arial"/>
      <family val="2"/>
    </font>
    <font>
      <b/>
      <sz val="12"/>
      <color indexed="12"/>
      <name val="Times New Roman"/>
      <family val="1"/>
    </font>
    <font>
      <sz val="11"/>
      <name val="Arial"/>
      <family val="2"/>
    </font>
    <font>
      <sz val="13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i/>
      <vertAlign val="subscript"/>
      <sz val="9"/>
      <name val="Times New Roman"/>
      <family val="1"/>
    </font>
    <font>
      <b/>
      <i/>
      <sz val="11"/>
      <name val="Times New Roman"/>
      <family val="1"/>
    </font>
    <font>
      <vertAlign val="subscript"/>
      <sz val="10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500066041946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51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left" indent="2"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11" fillId="0" borderId="12" xfId="0" applyFont="1" applyBorder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13" xfId="0" applyFont="1" applyBorder="1" applyAlignment="1">
      <alignment horizontal="left" indent="1"/>
    </xf>
    <xf numFmtId="0" fontId="18" fillId="0" borderId="0" xfId="0" applyFont="1" applyAlignment="1">
      <alignment/>
    </xf>
    <xf numFmtId="0" fontId="11" fillId="0" borderId="14" xfId="0" applyFont="1" applyBorder="1" applyAlignment="1">
      <alignment horizontal="left" indent="1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22" fillId="0" borderId="0" xfId="0" applyFont="1" applyAlignment="1">
      <alignment/>
    </xf>
    <xf numFmtId="177" fontId="11" fillId="0" borderId="13" xfId="0" applyNumberFormat="1" applyFont="1" applyBorder="1" applyAlignment="1">
      <alignment horizontal="center" vertical="center"/>
    </xf>
    <xf numFmtId="177" fontId="11" fillId="0" borderId="15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12" xfId="0" applyFont="1" applyBorder="1" applyAlignment="1">
      <alignment horizontal="left" indent="1"/>
    </xf>
    <xf numFmtId="0" fontId="19" fillId="0" borderId="13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2" xfId="0" applyFont="1" applyBorder="1" applyAlignment="1">
      <alignment horizontal="left" indent="1"/>
    </xf>
    <xf numFmtId="0" fontId="20" fillId="0" borderId="0" xfId="0" applyFont="1" applyAlignment="1">
      <alignment horizontal="left"/>
    </xf>
    <xf numFmtId="164" fontId="11" fillId="0" borderId="16" xfId="0" applyNumberFormat="1" applyFont="1" applyBorder="1" applyAlignment="1">
      <alignment horizontal="right"/>
    </xf>
    <xf numFmtId="164" fontId="11" fillId="0" borderId="15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right"/>
    </xf>
    <xf numFmtId="187" fontId="4" fillId="0" borderId="17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3" fillId="0" borderId="0" xfId="0" applyFont="1" applyBorder="1" applyAlignment="1">
      <alignment horizontal="left" indent="3"/>
    </xf>
    <xf numFmtId="174" fontId="13" fillId="0" borderId="0" xfId="0" applyNumberFormat="1" applyFont="1" applyBorder="1" applyAlignment="1">
      <alignment horizontal="right"/>
    </xf>
    <xf numFmtId="174" fontId="13" fillId="0" borderId="0" xfId="0" applyNumberFormat="1" applyFont="1" applyFill="1" applyBorder="1" applyAlignment="1">
      <alignment horizontal="right"/>
    </xf>
    <xf numFmtId="182" fontId="13" fillId="0" borderId="0" xfId="0" applyNumberFormat="1" applyFont="1" applyBorder="1" applyAlignment="1">
      <alignment horizontal="left" indent="1"/>
    </xf>
    <xf numFmtId="182" fontId="13" fillId="0" borderId="0" xfId="0" applyNumberFormat="1" applyFont="1" applyFill="1" applyBorder="1" applyAlignment="1">
      <alignment horizontal="right" indent="1"/>
    </xf>
    <xf numFmtId="171" fontId="13" fillId="0" borderId="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18" xfId="0" applyFont="1" applyBorder="1" applyAlignment="1">
      <alignment horizontal="right"/>
    </xf>
    <xf numFmtId="0" fontId="4" fillId="0" borderId="18" xfId="0" applyFont="1" applyBorder="1" applyAlignment="1">
      <alignment/>
    </xf>
    <xf numFmtId="188" fontId="6" fillId="0" borderId="0" xfId="0" applyNumberFormat="1" applyFont="1" applyBorder="1" applyAlignment="1">
      <alignment horizontal="right" vertical="center"/>
    </xf>
    <xf numFmtId="188" fontId="0" fillId="0" borderId="0" xfId="0" applyNumberFormat="1" applyBorder="1" applyAlignment="1">
      <alignment horizontal="right"/>
    </xf>
    <xf numFmtId="0" fontId="6" fillId="0" borderId="10" xfId="0" applyFont="1" applyBorder="1" applyAlignment="1">
      <alignment horizontal="left" vertical="center"/>
    </xf>
    <xf numFmtId="187" fontId="4" fillId="0" borderId="19" xfId="0" applyNumberFormat="1" applyFont="1" applyBorder="1" applyAlignment="1" quotePrefix="1">
      <alignment horizontal="center"/>
    </xf>
    <xf numFmtId="187" fontId="4" fillId="0" borderId="14" xfId="0" applyNumberFormat="1" applyFont="1" applyBorder="1" applyAlignment="1" quotePrefix="1">
      <alignment horizontal="center"/>
    </xf>
    <xf numFmtId="187" fontId="8" fillId="0" borderId="12" xfId="0" applyNumberFormat="1" applyFont="1" applyBorder="1" applyAlignment="1" quotePrefix="1">
      <alignment horizontal="center"/>
    </xf>
    <xf numFmtId="0" fontId="11" fillId="0" borderId="0" xfId="62" applyFont="1">
      <alignment/>
      <protection/>
    </xf>
    <xf numFmtId="0" fontId="6" fillId="0" borderId="0" xfId="62" applyFont="1">
      <alignment/>
      <protection/>
    </xf>
    <xf numFmtId="0" fontId="31" fillId="0" borderId="0" xfId="62" applyFont="1">
      <alignment/>
      <protection/>
    </xf>
    <xf numFmtId="0" fontId="32" fillId="0" borderId="0" xfId="62" applyFont="1">
      <alignment/>
      <protection/>
    </xf>
    <xf numFmtId="0" fontId="11" fillId="0" borderId="0" xfId="62" applyFont="1" applyAlignment="1">
      <alignment horizontal="right"/>
      <protection/>
    </xf>
    <xf numFmtId="0" fontId="11" fillId="0" borderId="0" xfId="62" applyFont="1" applyBorder="1">
      <alignment/>
      <protection/>
    </xf>
    <xf numFmtId="164" fontId="11" fillId="0" borderId="0" xfId="62" applyNumberFormat="1" applyFont="1">
      <alignment/>
      <protection/>
    </xf>
    <xf numFmtId="0" fontId="5" fillId="0" borderId="0" xfId="62" applyFont="1">
      <alignment/>
      <protection/>
    </xf>
    <xf numFmtId="0" fontId="5" fillId="0" borderId="0" xfId="62" applyFont="1" applyAlignment="1">
      <alignment horizontal="right"/>
      <protection/>
    </xf>
    <xf numFmtId="0" fontId="34" fillId="0" borderId="0" xfId="62" applyFont="1">
      <alignment/>
      <protection/>
    </xf>
    <xf numFmtId="0" fontId="28" fillId="0" borderId="0" xfId="62" applyFont="1" applyAlignment="1">
      <alignment horizontal="left"/>
      <protection/>
    </xf>
    <xf numFmtId="180" fontId="11" fillId="0" borderId="0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30" fillId="0" borderId="0" xfId="62" applyFont="1">
      <alignment/>
      <protection/>
    </xf>
    <xf numFmtId="0" fontId="11" fillId="0" borderId="0" xfId="61" applyFont="1">
      <alignment/>
      <protection/>
    </xf>
    <xf numFmtId="0" fontId="11" fillId="0" borderId="0" xfId="61" applyFont="1" applyAlignment="1">
      <alignment horizontal="centerContinuous"/>
      <protection/>
    </xf>
    <xf numFmtId="165" fontId="4" fillId="0" borderId="0" xfId="0" applyNumberFormat="1" applyFont="1" applyAlignment="1">
      <alignment/>
    </xf>
    <xf numFmtId="192" fontId="4" fillId="0" borderId="19" xfId="0" applyNumberFormat="1" applyFont="1" applyBorder="1" applyAlignment="1">
      <alignment horizontal="right"/>
    </xf>
    <xf numFmtId="192" fontId="4" fillId="0" borderId="14" xfId="0" applyNumberFormat="1" applyFont="1" applyBorder="1" applyAlignment="1">
      <alignment horizontal="right"/>
    </xf>
    <xf numFmtId="192" fontId="8" fillId="0" borderId="14" xfId="0" applyNumberFormat="1" applyFont="1" applyBorder="1" applyAlignment="1">
      <alignment horizontal="right"/>
    </xf>
    <xf numFmtId="192" fontId="7" fillId="0" borderId="10" xfId="0" applyNumberFormat="1" applyFont="1" applyBorder="1" applyAlignment="1">
      <alignment horizontal="right" vertical="center"/>
    </xf>
    <xf numFmtId="0" fontId="25" fillId="0" borderId="20" xfId="0" applyFont="1" applyBorder="1" applyAlignment="1">
      <alignment horizontal="center" vertical="center"/>
    </xf>
    <xf numFmtId="0" fontId="4" fillId="0" borderId="0" xfId="61" applyFont="1">
      <alignment/>
      <protection/>
    </xf>
    <xf numFmtId="0" fontId="4" fillId="0" borderId="20" xfId="61" applyFont="1" applyBorder="1" applyAlignment="1">
      <alignment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32" fillId="0" borderId="0" xfId="61" applyFont="1" applyAlignment="1">
      <alignment horizontal="centerContinuous"/>
      <protection/>
    </xf>
    <xf numFmtId="0" fontId="38" fillId="0" borderId="0" xfId="0" applyFont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wrapText="1"/>
    </xf>
    <xf numFmtId="169" fontId="19" fillId="0" borderId="19" xfId="0" applyNumberFormat="1" applyFont="1" applyBorder="1" applyAlignment="1">
      <alignment horizontal="right"/>
    </xf>
    <xf numFmtId="169" fontId="19" fillId="0" borderId="14" xfId="0" applyNumberFormat="1" applyFont="1" applyBorder="1" applyAlignment="1">
      <alignment horizontal="center"/>
    </xf>
    <xf numFmtId="169" fontId="19" fillId="0" borderId="14" xfId="0" applyNumberFormat="1" applyFont="1" applyBorder="1" applyAlignment="1">
      <alignment horizontal="right" indent="1"/>
    </xf>
    <xf numFmtId="0" fontId="19" fillId="0" borderId="13" xfId="0" applyFont="1" applyBorder="1" applyAlignment="1">
      <alignment horizontal="left" indent="1"/>
    </xf>
    <xf numFmtId="169" fontId="25" fillId="0" borderId="20" xfId="0" applyNumberFormat="1" applyFont="1" applyBorder="1" applyAlignment="1">
      <alignment horizontal="right" vertical="center"/>
    </xf>
    <xf numFmtId="169" fontId="25" fillId="0" borderId="20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indent="1"/>
    </xf>
    <xf numFmtId="0" fontId="11" fillId="0" borderId="16" xfId="0" applyFont="1" applyBorder="1" applyAlignment="1">
      <alignment horizontal="left" indent="1"/>
    </xf>
    <xf numFmtId="0" fontId="11" fillId="0" borderId="15" xfId="0" applyFont="1" applyBorder="1" applyAlignment="1">
      <alignment horizontal="left" indent="1"/>
    </xf>
    <xf numFmtId="177" fontId="7" fillId="0" borderId="0" xfId="0" applyNumberFormat="1" applyFont="1" applyBorder="1" applyAlignment="1">
      <alignment vertical="center"/>
    </xf>
    <xf numFmtId="0" fontId="25" fillId="0" borderId="10" xfId="62" applyFont="1" applyBorder="1" applyAlignment="1">
      <alignment vertical="center"/>
      <protection/>
    </xf>
    <xf numFmtId="0" fontId="25" fillId="0" borderId="14" xfId="62" applyFont="1" applyBorder="1">
      <alignment/>
      <protection/>
    </xf>
    <xf numFmtId="0" fontId="25" fillId="0" borderId="10" xfId="62" applyFont="1" applyBorder="1" applyAlignment="1">
      <alignment horizontal="center"/>
      <protection/>
    </xf>
    <xf numFmtId="0" fontId="19" fillId="0" borderId="14" xfId="62" applyFont="1" applyBorder="1">
      <alignment/>
      <protection/>
    </xf>
    <xf numFmtId="0" fontId="19" fillId="0" borderId="14" xfId="62" applyFont="1" applyBorder="1" applyAlignment="1">
      <alignment horizontal="center"/>
      <protection/>
    </xf>
    <xf numFmtId="165" fontId="19" fillId="0" borderId="14" xfId="62" applyNumberFormat="1" applyFont="1" applyBorder="1" applyAlignment="1">
      <alignment horizontal="center"/>
      <protection/>
    </xf>
    <xf numFmtId="0" fontId="25" fillId="0" borderId="12" xfId="62" applyFont="1" applyBorder="1" applyAlignment="1">
      <alignment vertical="center"/>
      <protection/>
    </xf>
    <xf numFmtId="0" fontId="19" fillId="0" borderId="0" xfId="62" applyFont="1" applyBorder="1" applyAlignment="1">
      <alignment vertical="center"/>
      <protection/>
    </xf>
    <xf numFmtId="3" fontId="25" fillId="0" borderId="14" xfId="62" applyNumberFormat="1" applyFont="1" applyBorder="1" applyAlignment="1">
      <alignment horizontal="right" indent="1"/>
      <protection/>
    </xf>
    <xf numFmtId="164" fontId="25" fillId="0" borderId="14" xfId="62" applyNumberFormat="1" applyFont="1" applyBorder="1" applyAlignment="1">
      <alignment horizontal="right" indent="1"/>
      <protection/>
    </xf>
    <xf numFmtId="0" fontId="19" fillId="0" borderId="12" xfId="62" applyFont="1" applyBorder="1" applyAlignment="1">
      <alignment horizontal="left" vertical="center" indent="1"/>
      <protection/>
    </xf>
    <xf numFmtId="3" fontId="19" fillId="0" borderId="14" xfId="62" applyNumberFormat="1" applyFont="1" applyBorder="1" applyAlignment="1">
      <alignment horizontal="right" indent="1"/>
      <protection/>
    </xf>
    <xf numFmtId="164" fontId="19" fillId="0" borderId="14" xfId="62" applyNumberFormat="1" applyFont="1" applyBorder="1" applyAlignment="1">
      <alignment horizontal="right" indent="1"/>
      <protection/>
    </xf>
    <xf numFmtId="0" fontId="21" fillId="0" borderId="12" xfId="62" applyFont="1" applyBorder="1" applyAlignment="1">
      <alignment horizontal="left" vertical="center" indent="2"/>
      <protection/>
    </xf>
    <xf numFmtId="0" fontId="19" fillId="0" borderId="0" xfId="62" applyFont="1" applyBorder="1">
      <alignment/>
      <protection/>
    </xf>
    <xf numFmtId="3" fontId="21" fillId="0" borderId="14" xfId="62" applyNumberFormat="1" applyFont="1" applyBorder="1" applyAlignment="1">
      <alignment horizontal="right" indent="1"/>
      <protection/>
    </xf>
    <xf numFmtId="164" fontId="21" fillId="0" borderId="14" xfId="62" applyNumberFormat="1" applyFont="1" applyBorder="1" applyAlignment="1">
      <alignment horizontal="right" indent="1"/>
      <protection/>
    </xf>
    <xf numFmtId="0" fontId="21" fillId="0" borderId="0" xfId="62" applyFont="1" applyBorder="1" applyAlignment="1">
      <alignment vertical="center"/>
      <protection/>
    </xf>
    <xf numFmtId="3" fontId="25" fillId="0" borderId="10" xfId="62" applyNumberFormat="1" applyFont="1" applyBorder="1" applyAlignment="1">
      <alignment horizontal="right" indent="1"/>
      <protection/>
    </xf>
    <xf numFmtId="164" fontId="25" fillId="0" borderId="10" xfId="62" applyNumberFormat="1" applyFont="1" applyBorder="1" applyAlignment="1">
      <alignment horizontal="right" indent="1"/>
      <protection/>
    </xf>
    <xf numFmtId="0" fontId="39" fillId="0" borderId="0" xfId="62" applyFont="1">
      <alignment/>
      <protection/>
    </xf>
    <xf numFmtId="0" fontId="19" fillId="0" borderId="0" xfId="62" applyFont="1">
      <alignment/>
      <protection/>
    </xf>
    <xf numFmtId="0" fontId="25" fillId="0" borderId="20" xfId="62" applyFont="1" applyBorder="1" applyAlignment="1">
      <alignment vertical="center"/>
      <protection/>
    </xf>
    <xf numFmtId="0" fontId="19" fillId="0" borderId="21" xfId="62" applyFont="1" applyBorder="1" applyAlignment="1">
      <alignment vertical="center"/>
      <protection/>
    </xf>
    <xf numFmtId="165" fontId="11" fillId="0" borderId="0" xfId="62" applyNumberFormat="1" applyFont="1">
      <alignment/>
      <protection/>
    </xf>
    <xf numFmtId="200" fontId="0" fillId="0" borderId="0" xfId="0" applyNumberFormat="1" applyAlignment="1">
      <alignment/>
    </xf>
    <xf numFmtId="195" fontId="11" fillId="0" borderId="13" xfId="0" applyNumberFormat="1" applyFont="1" applyBorder="1" applyAlignment="1">
      <alignment horizontal="right"/>
    </xf>
    <xf numFmtId="0" fontId="6" fillId="0" borderId="19" xfId="0" applyFont="1" applyBorder="1" applyAlignment="1">
      <alignment horizontal="left" indent="1"/>
    </xf>
    <xf numFmtId="0" fontId="11" fillId="0" borderId="14" xfId="0" applyFont="1" applyBorder="1" applyAlignment="1">
      <alignment horizontal="left" indent="2"/>
    </xf>
    <xf numFmtId="0" fontId="11" fillId="0" borderId="14" xfId="0" applyFont="1" applyFill="1" applyBorder="1" applyAlignment="1">
      <alignment horizontal="left" indent="2"/>
    </xf>
    <xf numFmtId="0" fontId="6" fillId="0" borderId="14" xfId="0" applyFont="1" applyBorder="1" applyAlignment="1">
      <alignment horizontal="left" indent="1"/>
    </xf>
    <xf numFmtId="0" fontId="11" fillId="0" borderId="17" xfId="0" applyFont="1" applyBorder="1" applyAlignment="1">
      <alignment/>
    </xf>
    <xf numFmtId="0" fontId="6" fillId="0" borderId="14" xfId="0" applyFont="1" applyFill="1" applyBorder="1" applyAlignment="1">
      <alignment horizontal="left" indent="1"/>
    </xf>
    <xf numFmtId="0" fontId="11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9" fillId="0" borderId="14" xfId="62" applyFont="1" applyBorder="1" applyAlignment="1">
      <alignment horizontal="right" indent="2"/>
      <protection/>
    </xf>
    <xf numFmtId="0" fontId="19" fillId="0" borderId="12" xfId="0" applyFont="1" applyBorder="1" applyAlignment="1">
      <alignment horizontal="left" wrapText="1" indent="1"/>
    </xf>
    <xf numFmtId="0" fontId="37" fillId="0" borderId="13" xfId="0" applyFont="1" applyBorder="1" applyAlignment="1">
      <alignment horizontal="left" wrapText="1" indent="1"/>
    </xf>
    <xf numFmtId="3" fontId="19" fillId="0" borderId="23" xfId="0" applyNumberFormat="1" applyFont="1" applyBorder="1" applyAlignment="1">
      <alignment horizontal="right" indent="1"/>
    </xf>
    <xf numFmtId="3" fontId="19" fillId="0" borderId="19" xfId="0" applyNumberFormat="1" applyFont="1" applyBorder="1" applyAlignment="1">
      <alignment horizontal="right" indent="1"/>
    </xf>
    <xf numFmtId="3" fontId="19" fillId="0" borderId="12" xfId="0" applyNumberFormat="1" applyFont="1" applyBorder="1" applyAlignment="1">
      <alignment horizontal="right" indent="1"/>
    </xf>
    <xf numFmtId="3" fontId="19" fillId="0" borderId="14" xfId="0" applyNumberFormat="1" applyFont="1" applyBorder="1" applyAlignment="1">
      <alignment horizontal="right" indent="1"/>
    </xf>
    <xf numFmtId="3" fontId="19" fillId="0" borderId="17" xfId="0" applyNumberFormat="1" applyFont="1" applyBorder="1" applyAlignment="1">
      <alignment horizontal="right" indent="1"/>
    </xf>
    <xf numFmtId="3" fontId="25" fillId="0" borderId="17" xfId="0" applyNumberFormat="1" applyFont="1" applyBorder="1" applyAlignment="1">
      <alignment horizontal="right" vertical="center" indent="1"/>
    </xf>
    <xf numFmtId="3" fontId="25" fillId="0" borderId="10" xfId="0" applyNumberFormat="1" applyFont="1" applyBorder="1" applyAlignment="1">
      <alignment horizontal="right" vertical="center" indent="1"/>
    </xf>
    <xf numFmtId="3" fontId="19" fillId="0" borderId="12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192" fontId="7" fillId="0" borderId="0" xfId="0" applyNumberFormat="1" applyFont="1" applyBorder="1" applyAlignment="1">
      <alignment horizontal="right" vertical="center"/>
    </xf>
    <xf numFmtId="192" fontId="25" fillId="0" borderId="0" xfId="0" applyNumberFormat="1" applyFont="1" applyBorder="1" applyAlignment="1">
      <alignment vertical="center"/>
    </xf>
    <xf numFmtId="0" fontId="11" fillId="0" borderId="23" xfId="0" applyFont="1" applyBorder="1" applyAlignment="1">
      <alignment horizontal="left" vertical="center" indent="1"/>
    </xf>
    <xf numFmtId="0" fontId="11" fillId="0" borderId="12" xfId="0" applyFont="1" applyBorder="1" applyAlignment="1">
      <alignment horizontal="left" vertical="center" indent="1"/>
    </xf>
    <xf numFmtId="178" fontId="11" fillId="0" borderId="0" xfId="0" applyNumberFormat="1" applyFont="1" applyBorder="1" applyAlignment="1">
      <alignment horizontal="center"/>
    </xf>
    <xf numFmtId="177" fontId="11" fillId="0" borderId="13" xfId="0" applyNumberFormat="1" applyFont="1" applyBorder="1" applyAlignment="1" quotePrefix="1">
      <alignment horizontal="center" vertical="center"/>
    </xf>
    <xf numFmtId="175" fontId="0" fillId="0" borderId="0" xfId="0" applyNumberFormat="1" applyAlignment="1">
      <alignment/>
    </xf>
    <xf numFmtId="203" fontId="11" fillId="0" borderId="0" xfId="42" applyNumberFormat="1" applyFont="1" applyAlignment="1">
      <alignment/>
    </xf>
    <xf numFmtId="203" fontId="11" fillId="0" borderId="0" xfId="62" applyNumberFormat="1" applyFont="1">
      <alignment/>
      <protection/>
    </xf>
    <xf numFmtId="203" fontId="82" fillId="0" borderId="0" xfId="42" applyNumberFormat="1" applyFont="1" applyAlignment="1">
      <alignment/>
    </xf>
    <xf numFmtId="0" fontId="5" fillId="0" borderId="0" xfId="0" applyFont="1" applyBorder="1" applyAlignment="1">
      <alignment horizontal="left" vertical="center"/>
    </xf>
    <xf numFmtId="0" fontId="19" fillId="0" borderId="19" xfId="61" applyFont="1" applyBorder="1" applyAlignment="1" quotePrefix="1">
      <alignment horizontal="center"/>
      <protection/>
    </xf>
    <xf numFmtId="170" fontId="19" fillId="0" borderId="14" xfId="61" applyNumberFormat="1" applyFont="1" applyBorder="1" applyAlignment="1">
      <alignment horizontal="right"/>
      <protection/>
    </xf>
    <xf numFmtId="0" fontId="19" fillId="0" borderId="14" xfId="61" applyFont="1" applyBorder="1" applyAlignment="1">
      <alignment horizontal="center"/>
      <protection/>
    </xf>
    <xf numFmtId="189" fontId="19" fillId="0" borderId="14" xfId="61" applyNumberFormat="1" applyFont="1" applyBorder="1" applyAlignment="1" quotePrefix="1">
      <alignment horizontal="right"/>
      <protection/>
    </xf>
    <xf numFmtId="189" fontId="19" fillId="0" borderId="14" xfId="61" applyNumberFormat="1" applyFont="1" applyBorder="1" applyAlignment="1">
      <alignment horizontal="right"/>
      <protection/>
    </xf>
    <xf numFmtId="0" fontId="19" fillId="0" borderId="0" xfId="61" applyFont="1" applyBorder="1" applyAlignment="1">
      <alignment/>
      <protection/>
    </xf>
    <xf numFmtId="0" fontId="19" fillId="0" borderId="12" xfId="61" applyFont="1" applyBorder="1" applyAlignment="1">
      <alignment horizontal="left"/>
      <protection/>
    </xf>
    <xf numFmtId="0" fontId="19" fillId="0" borderId="0" xfId="61" applyFont="1" applyBorder="1" applyAlignment="1">
      <alignment horizontal="left"/>
      <protection/>
    </xf>
    <xf numFmtId="0" fontId="19" fillId="0" borderId="13" xfId="61" applyFont="1" applyBorder="1" applyAlignment="1">
      <alignment horizontal="left"/>
      <protection/>
    </xf>
    <xf numFmtId="0" fontId="19" fillId="0" borderId="12" xfId="61" applyFont="1" applyBorder="1" applyAlignment="1">
      <alignment/>
      <protection/>
    </xf>
    <xf numFmtId="170" fontId="19" fillId="0" borderId="14" xfId="61" applyNumberFormat="1" applyFont="1" applyBorder="1" applyAlignment="1">
      <alignment horizontal="left" indent="7"/>
      <protection/>
    </xf>
    <xf numFmtId="168" fontId="19" fillId="0" borderId="14" xfId="61" applyNumberFormat="1" applyFont="1" applyBorder="1" applyAlignment="1">
      <alignment horizontal="center" wrapText="1"/>
      <protection/>
    </xf>
    <xf numFmtId="165" fontId="19" fillId="0" borderId="14" xfId="61" applyNumberFormat="1" applyFont="1" applyBorder="1" applyAlignment="1">
      <alignment horizontal="center"/>
      <protection/>
    </xf>
    <xf numFmtId="168" fontId="19" fillId="0" borderId="14" xfId="61" applyNumberFormat="1" applyFont="1" applyBorder="1" applyAlignment="1">
      <alignment horizontal="center"/>
      <protection/>
    </xf>
    <xf numFmtId="190" fontId="19" fillId="0" borderId="14" xfId="61" applyNumberFormat="1" applyFont="1" applyBorder="1" applyAlignment="1">
      <alignment horizontal="right"/>
      <protection/>
    </xf>
    <xf numFmtId="0" fontId="19" fillId="0" borderId="0" xfId="61" applyFont="1" applyBorder="1">
      <alignment/>
      <protection/>
    </xf>
    <xf numFmtId="0" fontId="5" fillId="0" borderId="0" xfId="0" applyFont="1" applyAlignment="1">
      <alignment/>
    </xf>
    <xf numFmtId="0" fontId="5" fillId="0" borderId="0" xfId="61" applyFont="1">
      <alignment/>
      <protection/>
    </xf>
    <xf numFmtId="0" fontId="25" fillId="0" borderId="10" xfId="62" applyFont="1" applyBorder="1" applyAlignment="1">
      <alignment horizontal="center" vertical="center"/>
      <protection/>
    </xf>
    <xf numFmtId="0" fontId="5" fillId="0" borderId="0" xfId="61" applyFont="1" applyBorder="1" applyAlignment="1">
      <alignment/>
      <protection/>
    </xf>
    <xf numFmtId="0" fontId="25" fillId="0" borderId="10" xfId="61" applyFont="1" applyBorder="1" applyAlignment="1">
      <alignment horizontal="left" vertical="center" indent="9"/>
      <protection/>
    </xf>
    <xf numFmtId="0" fontId="25" fillId="0" borderId="10" xfId="61" applyFont="1" applyBorder="1" applyAlignment="1">
      <alignment horizontal="center" vertical="center"/>
      <protection/>
    </xf>
    <xf numFmtId="0" fontId="25" fillId="0" borderId="20" xfId="61" applyFont="1" applyBorder="1" applyAlignment="1">
      <alignment horizontal="center" vertical="center"/>
      <protection/>
    </xf>
    <xf numFmtId="0" fontId="28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4" fillId="0" borderId="13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170" fontId="19" fillId="0" borderId="14" xfId="61" applyNumberFormat="1" applyFont="1" applyFill="1" applyBorder="1" applyAlignment="1">
      <alignment horizontal="right"/>
      <protection/>
    </xf>
    <xf numFmtId="192" fontId="8" fillId="0" borderId="0" xfId="0" applyNumberFormat="1" applyFont="1" applyAlignment="1">
      <alignment/>
    </xf>
    <xf numFmtId="192" fontId="8" fillId="0" borderId="13" xfId="0" applyNumberFormat="1" applyFont="1" applyBorder="1" applyAlignment="1">
      <alignment/>
    </xf>
    <xf numFmtId="166" fontId="83" fillId="0" borderId="14" xfId="0" applyNumberFormat="1" applyFont="1" applyBorder="1" applyAlignment="1">
      <alignment horizontal="center"/>
    </xf>
    <xf numFmtId="192" fontId="4" fillId="0" borderId="14" xfId="0" applyNumberFormat="1" applyFont="1" applyBorder="1" applyAlignment="1" quotePrefix="1">
      <alignment horizontal="center"/>
    </xf>
    <xf numFmtId="192" fontId="4" fillId="0" borderId="13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165" fontId="25" fillId="0" borderId="10" xfId="62" applyNumberFormat="1" applyFont="1" applyBorder="1" applyAlignment="1">
      <alignment horizontal="center"/>
      <protection/>
    </xf>
    <xf numFmtId="0" fontId="28" fillId="0" borderId="0" xfId="0" applyFont="1" applyAlignment="1">
      <alignment/>
    </xf>
    <xf numFmtId="0" fontId="11" fillId="0" borderId="20" xfId="0" applyFont="1" applyBorder="1" applyAlignment="1">
      <alignment vertical="center"/>
    </xf>
    <xf numFmtId="0" fontId="23" fillId="0" borderId="0" xfId="0" applyFont="1" applyAlignment="1">
      <alignment/>
    </xf>
    <xf numFmtId="188" fontId="5" fillId="0" borderId="0" xfId="0" applyNumberFormat="1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165" fontId="25" fillId="0" borderId="14" xfId="0" applyNumberFormat="1" applyFont="1" applyBorder="1" applyAlignment="1">
      <alignment horizontal="center"/>
    </xf>
    <xf numFmtId="165" fontId="21" fillId="0" borderId="14" xfId="0" applyNumberFormat="1" applyFont="1" applyBorder="1" applyAlignment="1">
      <alignment horizontal="center"/>
    </xf>
    <xf numFmtId="0" fontId="25" fillId="0" borderId="12" xfId="0" applyFont="1" applyBorder="1" applyAlignment="1">
      <alignment/>
    </xf>
    <xf numFmtId="0" fontId="19" fillId="0" borderId="0" xfId="0" applyFont="1" applyBorder="1" applyAlignment="1">
      <alignment/>
    </xf>
    <xf numFmtId="165" fontId="42" fillId="0" borderId="14" xfId="0" applyNumberFormat="1" applyFont="1" applyBorder="1" applyAlignment="1">
      <alignment horizontal="center"/>
    </xf>
    <xf numFmtId="0" fontId="19" fillId="0" borderId="12" xfId="0" applyFont="1" applyFill="1" applyBorder="1" applyAlignment="1">
      <alignment horizontal="left" indent="1"/>
    </xf>
    <xf numFmtId="165" fontId="19" fillId="0" borderId="14" xfId="0" applyNumberFormat="1" applyFont="1" applyBorder="1" applyAlignment="1">
      <alignment horizontal="center"/>
    </xf>
    <xf numFmtId="165" fontId="25" fillId="0" borderId="21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left" indent="1"/>
    </xf>
    <xf numFmtId="0" fontId="19" fillId="0" borderId="22" xfId="0" applyFont="1" applyBorder="1" applyAlignment="1">
      <alignment/>
    </xf>
    <xf numFmtId="165" fontId="19" fillId="0" borderId="14" xfId="0" applyNumberFormat="1" applyFont="1" applyFill="1" applyBorder="1" applyAlignment="1">
      <alignment horizontal="center"/>
    </xf>
    <xf numFmtId="165" fontId="19" fillId="0" borderId="13" xfId="0" applyNumberFormat="1" applyFont="1" applyFill="1" applyBorder="1" applyAlignment="1">
      <alignment horizontal="center"/>
    </xf>
    <xf numFmtId="179" fontId="19" fillId="0" borderId="13" xfId="0" applyNumberFormat="1" applyFont="1" applyFill="1" applyBorder="1" applyAlignment="1">
      <alignment horizontal="center"/>
    </xf>
    <xf numFmtId="181" fontId="19" fillId="0" borderId="14" xfId="0" applyNumberFormat="1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5" xfId="0" applyFont="1" applyBorder="1" applyAlignment="1">
      <alignment/>
    </xf>
    <xf numFmtId="177" fontId="19" fillId="0" borderId="15" xfId="0" applyNumberFormat="1" applyFont="1" applyBorder="1" applyAlignment="1">
      <alignment horizontal="center"/>
    </xf>
    <xf numFmtId="164" fontId="25" fillId="0" borderId="15" xfId="0" applyNumberFormat="1" applyFont="1" applyBorder="1" applyAlignment="1">
      <alignment horizontal="center" vertical="center"/>
    </xf>
    <xf numFmtId="165" fontId="25" fillId="0" borderId="10" xfId="0" applyNumberFormat="1" applyFont="1" applyBorder="1" applyAlignment="1">
      <alignment horizontal="left" vertical="center" indent="1"/>
    </xf>
    <xf numFmtId="0" fontId="25" fillId="0" borderId="10" xfId="0" applyFont="1" applyBorder="1" applyAlignment="1">
      <alignment horizontal="center" vertical="center" wrapText="1"/>
    </xf>
    <xf numFmtId="180" fontId="19" fillId="0" borderId="14" xfId="0" applyNumberFormat="1" applyFont="1" applyBorder="1" applyAlignment="1">
      <alignment horizontal="right" indent="2"/>
    </xf>
    <xf numFmtId="181" fontId="19" fillId="0" borderId="14" xfId="0" applyNumberFormat="1" applyFont="1" applyBorder="1" applyAlignment="1">
      <alignment horizontal="right" indent="2"/>
    </xf>
    <xf numFmtId="184" fontId="19" fillId="0" borderId="14" xfId="0" applyNumberFormat="1" applyFont="1" applyBorder="1" applyAlignment="1">
      <alignment horizontal="right" indent="2"/>
    </xf>
    <xf numFmtId="185" fontId="19" fillId="0" borderId="14" xfId="0" applyNumberFormat="1" applyFont="1" applyBorder="1" applyAlignment="1">
      <alignment horizontal="right" indent="2"/>
    </xf>
    <xf numFmtId="0" fontId="37" fillId="0" borderId="11" xfId="0" applyFont="1" applyBorder="1" applyAlignment="1">
      <alignment/>
    </xf>
    <xf numFmtId="165" fontId="25" fillId="0" borderId="10" xfId="0" applyNumberFormat="1" applyFont="1" applyBorder="1" applyAlignment="1">
      <alignment horizontal="right" vertical="center" indent="2"/>
    </xf>
    <xf numFmtId="0" fontId="25" fillId="0" borderId="23" xfId="0" applyFont="1" applyBorder="1" applyAlignment="1">
      <alignment horizontal="left" vertical="center"/>
    </xf>
    <xf numFmtId="193" fontId="25" fillId="0" borderId="22" xfId="0" applyNumberFormat="1" applyFont="1" applyBorder="1" applyAlignment="1">
      <alignment/>
    </xf>
    <xf numFmtId="193" fontId="19" fillId="0" borderId="13" xfId="0" applyNumberFormat="1" applyFont="1" applyBorder="1" applyAlignment="1">
      <alignment/>
    </xf>
    <xf numFmtId="173" fontId="19" fillId="0" borderId="13" xfId="0" applyNumberFormat="1" applyFont="1" applyBorder="1" applyAlignment="1">
      <alignment horizontal="center"/>
    </xf>
    <xf numFmtId="193" fontId="25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193" fontId="19" fillId="0" borderId="15" xfId="0" applyNumberFormat="1" applyFont="1" applyBorder="1" applyAlignment="1">
      <alignment/>
    </xf>
    <xf numFmtId="193" fontId="25" fillId="0" borderId="11" xfId="0" applyNumberFormat="1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4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indent="1"/>
    </xf>
    <xf numFmtId="0" fontId="21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5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165" fontId="25" fillId="0" borderId="10" xfId="0" applyNumberFormat="1" applyFont="1" applyBorder="1" applyAlignment="1">
      <alignment horizontal="center" vertical="center"/>
    </xf>
    <xf numFmtId="192" fontId="4" fillId="0" borderId="14" xfId="0" applyNumberFormat="1" applyFont="1" applyFill="1" applyBorder="1" applyAlignment="1">
      <alignment horizontal="center"/>
    </xf>
    <xf numFmtId="192" fontId="4" fillId="0" borderId="13" xfId="0" applyNumberFormat="1" applyFont="1" applyFill="1" applyBorder="1" applyAlignment="1">
      <alignment/>
    </xf>
    <xf numFmtId="189" fontId="19" fillId="0" borderId="19" xfId="61" applyNumberFormat="1" applyFont="1" applyBorder="1" applyAlignment="1">
      <alignment horizontal="right"/>
      <protection/>
    </xf>
    <xf numFmtId="0" fontId="21" fillId="0" borderId="12" xfId="0" applyFont="1" applyBorder="1" applyAlignment="1">
      <alignment/>
    </xf>
    <xf numFmtId="2" fontId="4" fillId="0" borderId="0" xfId="61" applyNumberFormat="1" applyFont="1">
      <alignment/>
      <protection/>
    </xf>
    <xf numFmtId="0" fontId="6" fillId="0" borderId="0" xfId="59" applyFont="1">
      <alignment/>
      <protection/>
    </xf>
    <xf numFmtId="0" fontId="4" fillId="0" borderId="0" xfId="59" applyFont="1">
      <alignment/>
      <protection/>
    </xf>
    <xf numFmtId="0" fontId="65" fillId="0" borderId="0" xfId="59">
      <alignment/>
      <protection/>
    </xf>
    <xf numFmtId="0" fontId="3" fillId="0" borderId="0" xfId="59" applyFont="1">
      <alignment/>
      <protection/>
    </xf>
    <xf numFmtId="0" fontId="14" fillId="0" borderId="0" xfId="59" applyFont="1" applyAlignment="1">
      <alignment horizontal="right"/>
      <protection/>
    </xf>
    <xf numFmtId="0" fontId="4" fillId="0" borderId="0" xfId="59" applyFont="1" applyAlignment="1">
      <alignment horizontal="right"/>
      <protection/>
    </xf>
    <xf numFmtId="0" fontId="25" fillId="0" borderId="19" xfId="59" applyFont="1" applyBorder="1" applyAlignment="1">
      <alignment horizontal="center" vertical="center"/>
      <protection/>
    </xf>
    <xf numFmtId="0" fontId="19" fillId="0" borderId="19" xfId="59" applyFont="1" applyBorder="1" applyAlignment="1">
      <alignment horizontal="left" vertical="center" indent="1"/>
      <protection/>
    </xf>
    <xf numFmtId="0" fontId="19" fillId="0" borderId="17" xfId="59" applyFont="1" applyBorder="1" applyAlignment="1">
      <alignment horizontal="left" vertical="center" indent="1"/>
      <protection/>
    </xf>
    <xf numFmtId="0" fontId="19" fillId="0" borderId="0" xfId="59" applyFont="1">
      <alignment/>
      <protection/>
    </xf>
    <xf numFmtId="0" fontId="37" fillId="0" borderId="0" xfId="59" applyFont="1">
      <alignment/>
      <protection/>
    </xf>
    <xf numFmtId="0" fontId="25" fillId="0" borderId="0" xfId="59" applyFont="1">
      <alignment/>
      <protection/>
    </xf>
    <xf numFmtId="0" fontId="25" fillId="0" borderId="20" xfId="59" applyFont="1" applyBorder="1" applyAlignment="1">
      <alignment horizontal="center" vertical="center"/>
      <protection/>
    </xf>
    <xf numFmtId="0" fontId="25" fillId="0" borderId="10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 wrapText="1"/>
      <protection/>
    </xf>
    <xf numFmtId="0" fontId="25" fillId="0" borderId="17" xfId="59" applyFont="1" applyBorder="1" applyAlignment="1">
      <alignment horizontal="center" vertical="center"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left"/>
      <protection/>
    </xf>
    <xf numFmtId="0" fontId="28" fillId="0" borderId="0" xfId="59" applyFont="1" applyAlignment="1">
      <alignment vertical="center"/>
      <protection/>
    </xf>
    <xf numFmtId="0" fontId="84" fillId="0" borderId="0" xfId="59" applyFont="1">
      <alignment/>
      <protection/>
    </xf>
    <xf numFmtId="192" fontId="8" fillId="0" borderId="14" xfId="0" applyNumberFormat="1" applyFont="1" applyBorder="1" applyAlignment="1" quotePrefix="1">
      <alignment horizontal="center"/>
    </xf>
    <xf numFmtId="0" fontId="6" fillId="0" borderId="0" xfId="61" applyFont="1">
      <alignment/>
      <protection/>
    </xf>
    <xf numFmtId="0" fontId="19" fillId="0" borderId="21" xfId="61" applyFont="1" applyBorder="1">
      <alignment/>
      <protection/>
    </xf>
    <xf numFmtId="0" fontId="19" fillId="0" borderId="12" xfId="61" applyFont="1" applyBorder="1" applyAlignment="1">
      <alignment horizontal="left" indent="1"/>
      <protection/>
    </xf>
    <xf numFmtId="0" fontId="6" fillId="0" borderId="0" xfId="61" applyFont="1" applyBorder="1" applyAlignment="1">
      <alignment horizontal="center" vertical="center"/>
      <protection/>
    </xf>
    <xf numFmtId="0" fontId="11" fillId="0" borderId="0" xfId="61" applyFont="1" applyBorder="1">
      <alignment/>
      <protection/>
    </xf>
    <xf numFmtId="175" fontId="6" fillId="0" borderId="0" xfId="61" applyNumberFormat="1" applyFont="1" applyBorder="1" applyAlignment="1">
      <alignment horizontal="right" vertical="center"/>
      <protection/>
    </xf>
    <xf numFmtId="0" fontId="20" fillId="0" borderId="0" xfId="61" applyFont="1">
      <alignment/>
      <protection/>
    </xf>
    <xf numFmtId="3" fontId="36" fillId="0" borderId="0" xfId="61" applyNumberFormat="1" applyFont="1" applyBorder="1" applyAlignment="1">
      <alignment horizontal="center"/>
      <protection/>
    </xf>
    <xf numFmtId="0" fontId="30" fillId="0" borderId="24" xfId="0" applyFont="1" applyFill="1" applyBorder="1" applyAlignment="1">
      <alignment horizontal="left"/>
    </xf>
    <xf numFmtId="3" fontId="25" fillId="0" borderId="17" xfId="0" applyNumberFormat="1" applyFont="1" applyBorder="1" applyAlignment="1">
      <alignment horizontal="center" vertical="center"/>
    </xf>
    <xf numFmtId="0" fontId="6" fillId="0" borderId="0" xfId="60" applyFont="1">
      <alignment/>
      <protection/>
    </xf>
    <xf numFmtId="0" fontId="18" fillId="0" borderId="0" xfId="60" applyFont="1">
      <alignment/>
      <protection/>
    </xf>
    <xf numFmtId="0" fontId="6" fillId="0" borderId="0" xfId="60" applyFont="1" applyFill="1" applyAlignment="1">
      <alignment horizontal="left"/>
      <protection/>
    </xf>
    <xf numFmtId="0" fontId="4" fillId="0" borderId="0" xfId="60" applyFont="1">
      <alignment/>
      <protection/>
    </xf>
    <xf numFmtId="0" fontId="4" fillId="0" borderId="0" xfId="60" applyFont="1" applyAlignment="1">
      <alignment horizontal="right"/>
      <protection/>
    </xf>
    <xf numFmtId="0" fontId="25" fillId="0" borderId="20" xfId="60" applyFont="1" applyBorder="1" applyAlignment="1">
      <alignment horizontal="center" vertical="center"/>
      <protection/>
    </xf>
    <xf numFmtId="0" fontId="25" fillId="0" borderId="10" xfId="60" applyFont="1" applyBorder="1" applyAlignment="1">
      <alignment horizontal="center" vertical="center"/>
      <protection/>
    </xf>
    <xf numFmtId="0" fontId="19" fillId="0" borderId="23" xfId="60" applyFont="1" applyBorder="1" applyAlignment="1">
      <alignment horizontal="left" indent="1"/>
      <protection/>
    </xf>
    <xf numFmtId="176" fontId="19" fillId="0" borderId="19" xfId="60" applyNumberFormat="1" applyFont="1" applyBorder="1" applyAlignment="1" quotePrefix="1">
      <alignment/>
      <protection/>
    </xf>
    <xf numFmtId="0" fontId="19" fillId="0" borderId="12" xfId="60" applyFont="1" applyBorder="1" applyAlignment="1">
      <alignment horizontal="left" indent="1"/>
      <protection/>
    </xf>
    <xf numFmtId="176" fontId="19" fillId="0" borderId="14" xfId="60" applyNumberFormat="1" applyFont="1" applyBorder="1" applyAlignment="1">
      <alignment horizontal="right"/>
      <protection/>
    </xf>
    <xf numFmtId="176" fontId="19" fillId="0" borderId="14" xfId="60" applyNumberFormat="1" applyFont="1" applyBorder="1" applyAlignment="1" quotePrefix="1">
      <alignment horizontal="right"/>
      <protection/>
    </xf>
    <xf numFmtId="0" fontId="19" fillId="0" borderId="16" xfId="60" applyFont="1" applyFill="1" applyBorder="1" applyAlignment="1">
      <alignment horizontal="left" indent="1"/>
      <protection/>
    </xf>
    <xf numFmtId="165" fontId="37" fillId="0" borderId="14" xfId="60" applyNumberFormat="1" applyFont="1" applyBorder="1" applyAlignment="1">
      <alignment horizontal="center" vertical="center"/>
      <protection/>
    </xf>
    <xf numFmtId="176" fontId="25" fillId="0" borderId="10" xfId="60" applyNumberFormat="1" applyFont="1" applyBorder="1" applyAlignment="1" quotePrefix="1">
      <alignment horizontal="right" vertical="center"/>
      <protection/>
    </xf>
    <xf numFmtId="0" fontId="5" fillId="0" borderId="0" xfId="60" applyFont="1" applyFill="1" applyBorder="1" applyAlignment="1">
      <alignment horizontal="left" vertical="center"/>
      <protection/>
    </xf>
    <xf numFmtId="0" fontId="34" fillId="0" borderId="0" xfId="60" applyFont="1" applyFill="1" applyBorder="1" applyAlignment="1">
      <alignment horizontal="left"/>
      <protection/>
    </xf>
    <xf numFmtId="0" fontId="34" fillId="0" borderId="0" xfId="60" applyFont="1">
      <alignment/>
      <protection/>
    </xf>
    <xf numFmtId="0" fontId="11" fillId="0" borderId="0" xfId="60" applyFont="1">
      <alignment/>
      <protection/>
    </xf>
    <xf numFmtId="0" fontId="11" fillId="0" borderId="0" xfId="60" applyFont="1" applyAlignment="1">
      <alignment horizontal="left" indent="2"/>
      <protection/>
    </xf>
    <xf numFmtId="0" fontId="18" fillId="0" borderId="0" xfId="60" applyFont="1" applyAlignment="1">
      <alignment horizontal="left" indent="2"/>
      <protection/>
    </xf>
    <xf numFmtId="0" fontId="25" fillId="0" borderId="10" xfId="60" applyFont="1" applyBorder="1" applyAlignment="1">
      <alignment horizontal="left" vertical="center" indent="5"/>
      <protection/>
    </xf>
    <xf numFmtId="0" fontId="19" fillId="0" borderId="14" xfId="60" applyFont="1" applyBorder="1" applyAlignment="1">
      <alignment horizontal="left" vertical="center" indent="1"/>
      <protection/>
    </xf>
    <xf numFmtId="177" fontId="19" fillId="0" borderId="19" xfId="60" applyNumberFormat="1" applyFont="1" applyBorder="1" applyAlignment="1">
      <alignment horizontal="center" vertical="center"/>
      <protection/>
    </xf>
    <xf numFmtId="177" fontId="19" fillId="0" borderId="14" xfId="60" applyNumberFormat="1" applyFont="1" applyBorder="1" applyAlignment="1">
      <alignment horizontal="center" vertical="center"/>
      <protection/>
    </xf>
    <xf numFmtId="3" fontId="25" fillId="0" borderId="10" xfId="60" applyNumberFormat="1" applyFont="1" applyBorder="1" applyAlignment="1">
      <alignment horizontal="center" vertical="center"/>
      <protection/>
    </xf>
    <xf numFmtId="0" fontId="5" fillId="0" borderId="0" xfId="60" applyFont="1" applyFill="1" applyBorder="1">
      <alignment/>
      <protection/>
    </xf>
    <xf numFmtId="0" fontId="5" fillId="0" borderId="0" xfId="60" applyFont="1">
      <alignment/>
      <protection/>
    </xf>
    <xf numFmtId="0" fontId="5" fillId="0" borderId="0" xfId="60" applyFont="1" applyAlignment="1">
      <alignment horizontal="left" indent="2"/>
      <protection/>
    </xf>
    <xf numFmtId="0" fontId="34" fillId="0" borderId="0" xfId="60" applyFont="1" applyFill="1" applyBorder="1" applyAlignment="1">
      <alignment horizontal="left" vertical="center"/>
      <protection/>
    </xf>
    <xf numFmtId="0" fontId="0" fillId="0" borderId="0" xfId="60" applyAlignment="1">
      <alignment wrapText="1"/>
      <protection/>
    </xf>
    <xf numFmtId="0" fontId="4" fillId="0" borderId="0" xfId="61" applyFont="1" applyFill="1">
      <alignment/>
      <protection/>
    </xf>
    <xf numFmtId="1" fontId="0" fillId="0" borderId="0" xfId="0" applyNumberFormat="1" applyAlignment="1">
      <alignment/>
    </xf>
    <xf numFmtId="3" fontId="19" fillId="0" borderId="14" xfId="62" applyNumberFormat="1" applyFont="1" applyBorder="1" applyAlignment="1" quotePrefix="1">
      <alignment horizontal="right" indent="1"/>
      <protection/>
    </xf>
    <xf numFmtId="3" fontId="19" fillId="0" borderId="14" xfId="62" applyNumberFormat="1" applyFont="1" applyBorder="1" applyAlignment="1">
      <alignment horizontal="right" indent="2"/>
      <protection/>
    </xf>
    <xf numFmtId="0" fontId="19" fillId="0" borderId="14" xfId="62" applyFont="1" applyBorder="1" applyAlignment="1">
      <alignment horizontal="right" indent="1"/>
      <protection/>
    </xf>
    <xf numFmtId="0" fontId="34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189" fontId="19" fillId="0" borderId="14" xfId="61" applyNumberFormat="1" applyFont="1" applyBorder="1" applyAlignment="1">
      <alignment horizontal="left" indent="4"/>
      <protection/>
    </xf>
    <xf numFmtId="189" fontId="19" fillId="0" borderId="14" xfId="61" applyNumberFormat="1" applyFont="1" applyBorder="1" applyAlignment="1">
      <alignment horizontal="left"/>
      <protection/>
    </xf>
    <xf numFmtId="3" fontId="19" fillId="0" borderId="14" xfId="0" applyNumberFormat="1" applyFont="1" applyBorder="1" applyAlignment="1">
      <alignment horizontal="right" indent="2"/>
    </xf>
    <xf numFmtId="0" fontId="25" fillId="33" borderId="10" xfId="62" applyFont="1" applyFill="1" applyBorder="1" applyAlignment="1">
      <alignment horizontal="right"/>
      <protection/>
    </xf>
    <xf numFmtId="0" fontId="25" fillId="33" borderId="10" xfId="62" applyFont="1" applyFill="1" applyBorder="1">
      <alignment/>
      <protection/>
    </xf>
    <xf numFmtId="0" fontId="11" fillId="0" borderId="12" xfId="0" applyFont="1" applyFill="1" applyBorder="1" applyAlignment="1">
      <alignment horizontal="left" vertical="center" indent="1"/>
    </xf>
    <xf numFmtId="0" fontId="0" fillId="0" borderId="13" xfId="0" applyBorder="1" applyAlignment="1">
      <alignment horizontal="left" indent="2"/>
    </xf>
    <xf numFmtId="0" fontId="19" fillId="0" borderId="17" xfId="61" applyFont="1" applyBorder="1" applyAlignment="1">
      <alignment horizontal="center" vertical="center" wrapText="1" shrinkToFit="1"/>
      <protection/>
    </xf>
    <xf numFmtId="170" fontId="19" fillId="0" borderId="17" xfId="61" applyNumberFormat="1" applyFont="1" applyBorder="1" applyAlignment="1">
      <alignment horizontal="right"/>
      <protection/>
    </xf>
    <xf numFmtId="190" fontId="19" fillId="0" borderId="17" xfId="61" applyNumberFormat="1" applyFont="1" applyFill="1" applyBorder="1" applyAlignment="1">
      <alignment horizontal="right" vertical="center"/>
      <protection/>
    </xf>
    <xf numFmtId="190" fontId="19" fillId="0" borderId="17" xfId="61" applyNumberFormat="1" applyFont="1" applyBorder="1" applyAlignment="1">
      <alignment horizontal="right" vertical="center"/>
      <protection/>
    </xf>
    <xf numFmtId="0" fontId="20" fillId="0" borderId="0" xfId="0" applyFont="1" applyAlignment="1">
      <alignment vertical="top"/>
    </xf>
    <xf numFmtId="0" fontId="9" fillId="0" borderId="0" xfId="0" applyFont="1" applyAlignment="1">
      <alignment/>
    </xf>
    <xf numFmtId="0" fontId="19" fillId="0" borderId="14" xfId="59" applyFont="1" applyBorder="1" applyAlignment="1">
      <alignment horizontal="left" vertical="center"/>
      <protection/>
    </xf>
    <xf numFmtId="3" fontId="19" fillId="0" borderId="19" xfId="59" applyNumberFormat="1" applyFont="1" applyBorder="1" applyAlignment="1">
      <alignment horizontal="right" vertical="center" indent="3"/>
      <protection/>
    </xf>
    <xf numFmtId="215" fontId="4" fillId="0" borderId="19" xfId="0" applyNumberFormat="1" applyFont="1" applyBorder="1" applyAlignment="1">
      <alignment horizontal="center" vertical="center"/>
    </xf>
    <xf numFmtId="3" fontId="19" fillId="0" borderId="19" xfId="59" applyNumberFormat="1" applyFont="1" applyBorder="1" applyAlignment="1">
      <alignment horizontal="center" vertical="center"/>
      <protection/>
    </xf>
    <xf numFmtId="3" fontId="19" fillId="0" borderId="14" xfId="59" applyNumberFormat="1" applyFont="1" applyBorder="1" applyAlignment="1">
      <alignment horizontal="right" vertical="center" indent="3"/>
      <protection/>
    </xf>
    <xf numFmtId="3" fontId="19" fillId="0" borderId="14" xfId="59" applyNumberFormat="1" applyFont="1" applyBorder="1" applyAlignment="1">
      <alignment horizontal="center" vertical="center"/>
      <protection/>
    </xf>
    <xf numFmtId="215" fontId="4" fillId="0" borderId="14" xfId="0" applyNumberFormat="1" applyFont="1" applyBorder="1" applyAlignment="1">
      <alignment horizontal="center" vertical="center"/>
    </xf>
    <xf numFmtId="3" fontId="19" fillId="0" borderId="17" xfId="59" applyNumberFormat="1" applyFont="1" applyBorder="1" applyAlignment="1">
      <alignment horizontal="right" vertical="center" indent="3"/>
      <protection/>
    </xf>
    <xf numFmtId="3" fontId="19" fillId="0" borderId="17" xfId="59" applyNumberFormat="1" applyFont="1" applyBorder="1" applyAlignment="1">
      <alignment horizontal="center" vertical="center"/>
      <protection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8" fillId="0" borderId="0" xfId="0" applyFont="1" applyAlignment="1">
      <alignment horizontal="left"/>
    </xf>
    <xf numFmtId="164" fontId="19" fillId="0" borderId="19" xfId="59" applyNumberFormat="1" applyFont="1" applyBorder="1" applyAlignment="1">
      <alignment horizontal="center" vertical="center"/>
      <protection/>
    </xf>
    <xf numFmtId="164" fontId="19" fillId="0" borderId="17" xfId="59" applyNumberFormat="1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9" fillId="0" borderId="12" xfId="61" applyFont="1" applyBorder="1" applyAlignment="1">
      <alignment horizontal="left"/>
      <protection/>
    </xf>
    <xf numFmtId="0" fontId="19" fillId="0" borderId="0" xfId="61" applyFont="1" applyBorder="1" applyAlignment="1">
      <alignment horizontal="left"/>
      <protection/>
    </xf>
    <xf numFmtId="0" fontId="19" fillId="0" borderId="13" xfId="61" applyFont="1" applyBorder="1" applyAlignment="1">
      <alignment horizontal="left"/>
      <protection/>
    </xf>
    <xf numFmtId="0" fontId="19" fillId="0" borderId="16" xfId="61" applyFont="1" applyBorder="1" applyAlignment="1">
      <alignment horizontal="left" vertical="center"/>
      <protection/>
    </xf>
    <xf numFmtId="0" fontId="19" fillId="0" borderId="18" xfId="61" applyFont="1" applyBorder="1" applyAlignment="1">
      <alignment horizontal="left" vertical="center"/>
      <protection/>
    </xf>
    <xf numFmtId="0" fontId="19" fillId="0" borderId="15" xfId="61" applyFont="1" applyBorder="1" applyAlignment="1">
      <alignment horizontal="left" vertical="center"/>
      <protection/>
    </xf>
    <xf numFmtId="0" fontId="19" fillId="0" borderId="12" xfId="61" applyFont="1" applyBorder="1" applyAlignment="1">
      <alignment wrapText="1"/>
      <protection/>
    </xf>
    <xf numFmtId="0" fontId="19" fillId="0" borderId="0" xfId="61" applyFont="1" applyBorder="1" applyAlignment="1">
      <alignment wrapText="1"/>
      <protection/>
    </xf>
    <xf numFmtId="0" fontId="19" fillId="0" borderId="13" xfId="61" applyFont="1" applyBorder="1" applyAlignment="1">
      <alignment wrapText="1"/>
      <protection/>
    </xf>
    <xf numFmtId="0" fontId="6" fillId="0" borderId="0" xfId="61" applyFont="1" applyBorder="1" applyAlignment="1">
      <alignment horizontal="left"/>
      <protection/>
    </xf>
    <xf numFmtId="0" fontId="19" fillId="0" borderId="23" xfId="61" applyFont="1" applyBorder="1" applyAlignment="1">
      <alignment horizontal="left"/>
      <protection/>
    </xf>
    <xf numFmtId="0" fontId="19" fillId="0" borderId="24" xfId="61" applyFont="1" applyBorder="1" applyAlignment="1">
      <alignment horizontal="left"/>
      <protection/>
    </xf>
    <xf numFmtId="0" fontId="19" fillId="0" borderId="22" xfId="61" applyFont="1" applyBorder="1" applyAlignment="1">
      <alignment horizontal="left"/>
      <protection/>
    </xf>
    <xf numFmtId="0" fontId="19" fillId="0" borderId="12" xfId="62" applyFont="1" applyBorder="1" applyAlignment="1">
      <alignment horizontal="left" vertical="center"/>
      <protection/>
    </xf>
    <xf numFmtId="0" fontId="19" fillId="0" borderId="0" xfId="62" applyFont="1" applyBorder="1" applyAlignment="1">
      <alignment horizontal="left" vertical="center"/>
      <protection/>
    </xf>
    <xf numFmtId="0" fontId="25" fillId="0" borderId="20" xfId="62" applyFont="1" applyBorder="1" applyAlignment="1">
      <alignment horizontal="center" vertical="center"/>
      <protection/>
    </xf>
    <xf numFmtId="0" fontId="25" fillId="0" borderId="21" xfId="62" applyFont="1" applyBorder="1" applyAlignment="1">
      <alignment horizontal="center" vertical="center"/>
      <protection/>
    </xf>
    <xf numFmtId="0" fontId="34" fillId="0" borderId="0" xfId="62" applyFont="1" applyBorder="1" applyAlignment="1">
      <alignment horizontal="left" vertical="top" wrapText="1"/>
      <protection/>
    </xf>
    <xf numFmtId="0" fontId="35" fillId="0" borderId="0" xfId="62" applyFont="1" applyAlignment="1">
      <alignment vertical="top" wrapText="1"/>
      <protection/>
    </xf>
    <xf numFmtId="0" fontId="25" fillId="0" borderId="11" xfId="62" applyFont="1" applyBorder="1" applyAlignment="1">
      <alignment horizontal="center" vertical="center"/>
      <protection/>
    </xf>
    <xf numFmtId="0" fontId="25" fillId="0" borderId="10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/>
      <protection/>
    </xf>
    <xf numFmtId="0" fontId="25" fillId="0" borderId="19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20" xfId="59" applyFont="1" applyBorder="1" applyAlignment="1">
      <alignment horizontal="right" vertical="center" indent="7"/>
      <protection/>
    </xf>
    <xf numFmtId="0" fontId="25" fillId="0" borderId="11" xfId="59" applyFont="1" applyBorder="1" applyAlignment="1">
      <alignment horizontal="right" vertical="center" indent="7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4" xfId="59" applyFont="1" applyBorder="1" applyAlignment="1">
      <alignment horizontal="center" vertical="center" wrapText="1"/>
      <protection/>
    </xf>
    <xf numFmtId="0" fontId="25" fillId="0" borderId="17" xfId="59" applyFont="1" applyBorder="1" applyAlignment="1">
      <alignment horizontal="center" vertical="center" wrapText="1"/>
      <protection/>
    </xf>
    <xf numFmtId="0" fontId="25" fillId="0" borderId="20" xfId="59" applyFont="1" applyBorder="1" applyAlignment="1">
      <alignment horizontal="center" vertical="center"/>
      <protection/>
    </xf>
    <xf numFmtId="0" fontId="25" fillId="0" borderId="11" xfId="59" applyFont="1" applyBorder="1" applyAlignment="1">
      <alignment horizontal="center" vertical="center"/>
      <protection/>
    </xf>
    <xf numFmtId="0" fontId="8" fillId="0" borderId="0" xfId="0" applyFont="1" applyAlignment="1">
      <alignment vertical="top" wrapText="1"/>
    </xf>
    <xf numFmtId="195" fontId="11" fillId="0" borderId="12" xfId="0" applyNumberFormat="1" applyFont="1" applyBorder="1" applyAlignment="1">
      <alignment horizontal="right"/>
    </xf>
    <xf numFmtId="195" fontId="11" fillId="0" borderId="13" xfId="0" applyNumberFormat="1" applyFont="1" applyBorder="1" applyAlignment="1">
      <alignment horizontal="right"/>
    </xf>
    <xf numFmtId="195" fontId="11" fillId="0" borderId="12" xfId="0" applyNumberFormat="1" applyFont="1" applyBorder="1" applyAlignment="1">
      <alignment/>
    </xf>
    <xf numFmtId="195" fontId="11" fillId="0" borderId="13" xfId="0" applyNumberFormat="1" applyFont="1" applyBorder="1" applyAlignment="1">
      <alignment/>
    </xf>
    <xf numFmtId="188" fontId="11" fillId="0" borderId="12" xfId="0" applyNumberFormat="1" applyFont="1" applyBorder="1" applyAlignment="1">
      <alignment horizontal="right"/>
    </xf>
    <xf numFmtId="188" fontId="11" fillId="0" borderId="13" xfId="0" applyNumberFormat="1" applyFont="1" applyBorder="1" applyAlignment="1">
      <alignment horizontal="right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88" fontId="6" fillId="0" borderId="20" xfId="0" applyNumberFormat="1" applyFont="1" applyBorder="1" applyAlignment="1">
      <alignment horizontal="right" vertical="center"/>
    </xf>
    <xf numFmtId="188" fontId="0" fillId="0" borderId="11" xfId="0" applyNumberFormat="1" applyBorder="1" applyAlignment="1">
      <alignment horizontal="right"/>
    </xf>
    <xf numFmtId="0" fontId="4" fillId="0" borderId="18" xfId="0" applyFont="1" applyBorder="1" applyAlignment="1">
      <alignment horizontal="center"/>
    </xf>
    <xf numFmtId="195" fontId="11" fillId="0" borderId="12" xfId="0" applyNumberFormat="1" applyFont="1" applyBorder="1" applyAlignment="1" quotePrefix="1">
      <alignment/>
    </xf>
    <xf numFmtId="188" fontId="11" fillId="0" borderId="12" xfId="0" applyNumberFormat="1" applyFont="1" applyBorder="1" applyAlignment="1" quotePrefix="1">
      <alignment/>
    </xf>
    <xf numFmtId="188" fontId="11" fillId="0" borderId="13" xfId="0" applyNumberFormat="1" applyFont="1" applyBorder="1" applyAlignment="1" quotePrefix="1">
      <alignment/>
    </xf>
    <xf numFmtId="188" fontId="11" fillId="0" borderId="12" xfId="0" applyNumberFormat="1" applyFont="1" applyBorder="1" applyAlignment="1" quotePrefix="1">
      <alignment horizontal="right"/>
    </xf>
    <xf numFmtId="188" fontId="11" fillId="0" borderId="14" xfId="0" applyNumberFormat="1" applyFont="1" applyBorder="1" applyAlignment="1" quotePrefix="1">
      <alignment horizontal="right"/>
    </xf>
    <xf numFmtId="188" fontId="11" fillId="0" borderId="14" xfId="0" applyNumberFormat="1" applyFont="1" applyBorder="1" applyAlignment="1">
      <alignment horizontal="right"/>
    </xf>
    <xf numFmtId="188" fontId="6" fillId="0" borderId="12" xfId="0" applyNumberFormat="1" applyFont="1" applyBorder="1" applyAlignment="1" quotePrefix="1">
      <alignment horizontal="right"/>
    </xf>
    <xf numFmtId="188" fontId="6" fillId="0" borderId="13" xfId="0" applyNumberFormat="1" applyFont="1" applyBorder="1" applyAlignment="1" quotePrefix="1">
      <alignment horizontal="right"/>
    </xf>
    <xf numFmtId="195" fontId="11" fillId="0" borderId="20" xfId="0" applyNumberFormat="1" applyFont="1" applyBorder="1" applyAlignment="1">
      <alignment vertical="center"/>
    </xf>
    <xf numFmtId="195" fontId="11" fillId="0" borderId="11" xfId="0" applyNumberFormat="1" applyFont="1" applyBorder="1" applyAlignment="1">
      <alignment vertical="center"/>
    </xf>
    <xf numFmtId="188" fontId="6" fillId="0" borderId="23" xfId="0" applyNumberFormat="1" applyFont="1" applyBorder="1" applyAlignment="1" quotePrefix="1">
      <alignment horizontal="right"/>
    </xf>
    <xf numFmtId="188" fontId="6" fillId="0" borderId="22" xfId="0" applyNumberFormat="1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right"/>
    </xf>
    <xf numFmtId="0" fontId="25" fillId="0" borderId="2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 textRotation="180"/>
    </xf>
    <xf numFmtId="0" fontId="25" fillId="0" borderId="2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25" fillId="0" borderId="18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19" fillId="0" borderId="23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25" fillId="0" borderId="23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5" fillId="0" borderId="20" xfId="0" applyFont="1" applyBorder="1" applyAlignment="1" quotePrefix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wrapText="1"/>
    </xf>
    <xf numFmtId="0" fontId="42" fillId="0" borderId="13" xfId="0" applyFont="1" applyBorder="1" applyAlignment="1">
      <alignment horizontal="left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93" fontId="19" fillId="0" borderId="0" xfId="0" applyNumberFormat="1" applyFont="1" applyBorder="1" applyAlignment="1">
      <alignment horizontal="right" indent="1"/>
    </xf>
    <xf numFmtId="193" fontId="19" fillId="0" borderId="13" xfId="0" applyNumberFormat="1" applyFont="1" applyBorder="1" applyAlignment="1">
      <alignment horizontal="right" indent="1"/>
    </xf>
    <xf numFmtId="193" fontId="25" fillId="0" borderId="0" xfId="0" applyNumberFormat="1" applyFont="1" applyBorder="1" applyAlignment="1">
      <alignment horizontal="right" indent="1"/>
    </xf>
    <xf numFmtId="193" fontId="25" fillId="0" borderId="13" xfId="0" applyNumberFormat="1" applyFont="1" applyBorder="1" applyAlignment="1">
      <alignment horizontal="right" inden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193" fontId="25" fillId="0" borderId="20" xfId="0" applyNumberFormat="1" applyFont="1" applyBorder="1" applyAlignment="1">
      <alignment horizontal="right" vertical="center" indent="1"/>
    </xf>
    <xf numFmtId="193" fontId="25" fillId="0" borderId="11" xfId="0" applyNumberFormat="1" applyFont="1" applyBorder="1" applyAlignment="1">
      <alignment horizontal="right" vertical="center" indent="1"/>
    </xf>
    <xf numFmtId="0" fontId="25" fillId="0" borderId="2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175" fontId="25" fillId="0" borderId="20" xfId="61" applyNumberFormat="1" applyFont="1" applyBorder="1" applyAlignment="1">
      <alignment horizontal="right" vertical="center" indent="4"/>
      <protection/>
    </xf>
    <xf numFmtId="175" fontId="25" fillId="0" borderId="11" xfId="61" applyNumberFormat="1" applyFont="1" applyBorder="1" applyAlignment="1">
      <alignment horizontal="right" vertical="center" indent="4"/>
      <protection/>
    </xf>
    <xf numFmtId="0" fontId="25" fillId="0" borderId="20" xfId="61" applyFont="1" applyFill="1" applyBorder="1" applyAlignment="1">
      <alignment horizontal="center" vertical="center"/>
      <protection/>
    </xf>
    <xf numFmtId="0" fontId="25" fillId="0" borderId="11" xfId="61" applyFont="1" applyFill="1" applyBorder="1" applyAlignment="1">
      <alignment horizontal="center" vertical="center"/>
      <protection/>
    </xf>
    <xf numFmtId="175" fontId="19" fillId="0" borderId="12" xfId="61" applyNumberFormat="1" applyFont="1" applyBorder="1" applyAlignment="1">
      <alignment horizontal="right" indent="4"/>
      <protection/>
    </xf>
    <xf numFmtId="175" fontId="19" fillId="0" borderId="13" xfId="61" applyNumberFormat="1" applyFont="1" applyBorder="1" applyAlignment="1">
      <alignment horizontal="right" indent="4"/>
      <protection/>
    </xf>
    <xf numFmtId="175" fontId="19" fillId="0" borderId="16" xfId="61" applyNumberFormat="1" applyFont="1" applyBorder="1" applyAlignment="1">
      <alignment horizontal="right" indent="4"/>
      <protection/>
    </xf>
    <xf numFmtId="175" fontId="19" fillId="0" borderId="15" xfId="61" applyNumberFormat="1" applyFont="1" applyBorder="1" applyAlignment="1">
      <alignment horizontal="right" indent="4"/>
      <protection/>
    </xf>
    <xf numFmtId="0" fontId="19" fillId="0" borderId="23" xfId="61" applyFont="1" applyBorder="1" applyAlignment="1">
      <alignment horizontal="left" wrapText="1"/>
      <protection/>
    </xf>
    <xf numFmtId="0" fontId="19" fillId="0" borderId="22" xfId="61" applyFont="1" applyBorder="1" applyAlignment="1">
      <alignment horizontal="left" wrapText="1"/>
      <protection/>
    </xf>
    <xf numFmtId="0" fontId="21" fillId="0" borderId="12" xfId="0" applyFont="1" applyBorder="1" applyAlignment="1">
      <alignment horizontal="left" vertical="center" indent="1"/>
    </xf>
    <xf numFmtId="0" fontId="21" fillId="0" borderId="0" xfId="0" applyFont="1" applyBorder="1" applyAlignment="1">
      <alignment horizontal="left" vertical="center" indent="1"/>
    </xf>
    <xf numFmtId="0" fontId="19" fillId="0" borderId="23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wrapText="1" indent="1"/>
    </xf>
    <xf numFmtId="0" fontId="37" fillId="0" borderId="13" xfId="0" applyFont="1" applyBorder="1" applyAlignment="1">
      <alignment horizontal="left" wrapText="1" indent="1"/>
    </xf>
    <xf numFmtId="3" fontId="21" fillId="0" borderId="16" xfId="0" applyNumberFormat="1" applyFont="1" applyBorder="1" applyAlignment="1" quotePrefix="1">
      <alignment horizontal="center" vertical="center"/>
    </xf>
    <xf numFmtId="3" fontId="21" fillId="0" borderId="18" xfId="0" applyNumberFormat="1" applyFont="1" applyBorder="1" applyAlignment="1" quotePrefix="1">
      <alignment horizontal="center" vertical="center"/>
    </xf>
    <xf numFmtId="3" fontId="21" fillId="0" borderId="15" xfId="0" applyNumberFormat="1" applyFont="1" applyBorder="1" applyAlignment="1" quotePrefix="1">
      <alignment horizontal="center" vertical="center"/>
    </xf>
    <xf numFmtId="0" fontId="30" fillId="0" borderId="0" xfId="0" applyFont="1" applyFill="1" applyBorder="1" applyAlignment="1">
      <alignment horizontal="left" wrapText="1"/>
    </xf>
    <xf numFmtId="3" fontId="19" fillId="0" borderId="0" xfId="0" applyNumberFormat="1" applyFont="1" applyBorder="1" applyAlignment="1" quotePrefix="1">
      <alignment horizontal="center" vertical="center"/>
    </xf>
    <xf numFmtId="3" fontId="19" fillId="0" borderId="13" xfId="0" applyNumberFormat="1" applyFont="1" applyBorder="1" applyAlignment="1" quotePrefix="1">
      <alignment horizontal="center" vertical="center"/>
    </xf>
    <xf numFmtId="3" fontId="21" fillId="0" borderId="0" xfId="0" applyNumberFormat="1" applyFont="1" applyBorder="1" applyAlignment="1" quotePrefix="1">
      <alignment horizontal="center" vertical="center"/>
    </xf>
    <xf numFmtId="3" fontId="21" fillId="0" borderId="13" xfId="0" applyNumberFormat="1" applyFont="1" applyBorder="1" applyAlignment="1" quotePrefix="1">
      <alignment horizontal="center" vertical="center"/>
    </xf>
    <xf numFmtId="0" fontId="21" fillId="0" borderId="16" xfId="0" applyFont="1" applyBorder="1" applyAlignment="1">
      <alignment horizontal="left" vertical="center" wrapText="1" indent="1"/>
    </xf>
    <xf numFmtId="0" fontId="21" fillId="0" borderId="18" xfId="0" applyFont="1" applyBorder="1" applyAlignment="1">
      <alignment horizontal="left" vertical="center" wrapText="1" indent="1"/>
    </xf>
    <xf numFmtId="3" fontId="19" fillId="0" borderId="23" xfId="0" applyNumberFormat="1" applyFont="1" applyBorder="1" applyAlignment="1" quotePrefix="1">
      <alignment horizontal="center" vertical="center"/>
    </xf>
    <xf numFmtId="3" fontId="19" fillId="0" borderId="24" xfId="0" applyNumberFormat="1" applyFont="1" applyBorder="1" applyAlignment="1" quotePrefix="1">
      <alignment horizontal="center" vertical="center"/>
    </xf>
    <xf numFmtId="3" fontId="19" fillId="0" borderId="22" xfId="0" applyNumberFormat="1" applyFont="1" applyBorder="1" applyAlignment="1" quotePrefix="1">
      <alignment horizontal="center" vertical="center"/>
    </xf>
    <xf numFmtId="3" fontId="21" fillId="0" borderId="12" xfId="0" applyNumberFormat="1" applyFont="1" applyBorder="1" applyAlignment="1" quotePrefix="1">
      <alignment horizontal="center" vertical="center"/>
    </xf>
    <xf numFmtId="0" fontId="28" fillId="0" borderId="0" xfId="60" applyFont="1" applyFill="1" applyBorder="1" applyAlignment="1">
      <alignment horizontal="left" vertical="center" wrapText="1"/>
      <protection/>
    </xf>
    <xf numFmtId="0" fontId="7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7" fontId="25" fillId="0" borderId="20" xfId="0" applyNumberFormat="1" applyFont="1" applyBorder="1" applyAlignment="1">
      <alignment horizontal="center" vertical="center"/>
    </xf>
    <xf numFmtId="177" fontId="2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29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0</xdr:row>
      <xdr:rowOff>0</xdr:rowOff>
    </xdr:from>
    <xdr:ext cx="76200" cy="200025"/>
    <xdr:sp fLocksText="0">
      <xdr:nvSpPr>
        <xdr:cNvPr id="2" name="Text Box 6"/>
        <xdr:cNvSpPr txBox="1">
          <a:spLocks noChangeArrowheads="1"/>
        </xdr:cNvSpPr>
      </xdr:nvSpPr>
      <xdr:spPr>
        <a:xfrm>
          <a:off x="3971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0</xdr:row>
      <xdr:rowOff>0</xdr:rowOff>
    </xdr:from>
    <xdr:ext cx="76200" cy="200025"/>
    <xdr:sp fLocksText="0">
      <xdr:nvSpPr>
        <xdr:cNvPr id="3" name="Text Box 6"/>
        <xdr:cNvSpPr txBox="1">
          <a:spLocks noChangeArrowheads="1"/>
        </xdr:cNvSpPr>
      </xdr:nvSpPr>
      <xdr:spPr>
        <a:xfrm>
          <a:off x="3971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14</xdr:row>
      <xdr:rowOff>0</xdr:rowOff>
    </xdr:from>
    <xdr:ext cx="76200" cy="238125"/>
    <xdr:sp fLocksText="0">
      <xdr:nvSpPr>
        <xdr:cNvPr id="4" name="Text Box 6"/>
        <xdr:cNvSpPr txBox="1">
          <a:spLocks noChangeArrowheads="1"/>
        </xdr:cNvSpPr>
      </xdr:nvSpPr>
      <xdr:spPr>
        <a:xfrm>
          <a:off x="3971925" y="3886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user\Desktop\ESI%202012%20-\ESI-Table-2012\Documents%20and%20Settings\User1\Local%20Settings\Temporary%20Internet%20Files\Content.IE5\8PIJGHIJ\INDICATOR\IND2005\ATMO0204\water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wnloads\Annual%20Digest%202011-Section\Annual%20Digest%202008\Nalini%20Stats\ind'03%20te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user\Desktop\ESI%202012%20-\ESI-Table-2012\TABLES%20ESI%20Envi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user\Desktop\ESI%202012%20-\ESI-Table-2012\Annual%20digest%20data\Annual%20Digest%202008\Nalini%20Stats\ind'03%20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user\Desktop\ESI%202012%20-\ESI-Table-2012\Annual%20digest%20data\Annual%20Digest%202008\Digest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user\Desktop\ESI%202012%20-\ESI-Table-2012\Annual%20digest%20data\Annual%20Digest%202008\stat\env2001\water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gov.mu/Session/2297-BYiraknZVjruOxSXrmKh-kmbcpvb/MessagePart/SENT/327-02-B/Annual%20Digest%202008\stat\env2001\water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gov.mu/Session/2297-BYiraknZVjruOxSXrmKh-kmbcpvb/MessagePart/SENT/327-02-B/ambairqualit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gov.mu/Session/2297-BYiraknZVjruOxSXrmKh-kmbcpvb/MessagePart/SENT/327-02-B/Annual%20Digest%202008\Nalini%20Stats\ind'03%20tes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gov.mu/Session/2297-BYiraknZVjruOxSXrmKh-kmbcpvb/MessagePart/SENT/327-02-B/Annual%20Digest%202008\Digest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4.1"/>
      <sheetName val="tb4.2"/>
      <sheetName val="tb4.3"/>
      <sheetName val="tb4.4"/>
      <sheetName val="tb4.5"/>
      <sheetName val="tb4.6"/>
      <sheetName val="tb4.7"/>
      <sheetName val="tb4.8"/>
      <sheetName val="tb4.9"/>
      <sheetName val="tb4.10"/>
      <sheetName val="tb4.11"/>
      <sheetName val="tb4.12"/>
      <sheetName val="tb4.13"/>
      <sheetName val="tb4.14"/>
      <sheetName val="tb4.15"/>
      <sheetName val="tb4.16"/>
      <sheetName val="tb4.17"/>
      <sheetName val="tb4.18"/>
      <sheetName val="tb4.19"/>
      <sheetName val="tb4.20"/>
      <sheetName val="tb4.21"/>
      <sheetName val="tb4.22"/>
      <sheetName val="Sheet2"/>
      <sheetName val="Sheet3"/>
      <sheetName val="abstractions"/>
      <sheetName val="grdwater"/>
      <sheetName val="Flow"/>
      <sheetName val="seawnorm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evProd fig "/>
      <sheetName val="water level"/>
      <sheetName val="6.3b+fig1"/>
      <sheetName val="Sheet1"/>
      <sheetName val="Sheet2"/>
      <sheetName val="wat lev fig"/>
      <sheetName val="6.3 rain (2)"/>
      <sheetName val="6.6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nd 2010 final"/>
      <sheetName val="Tab3-4"/>
      <sheetName val="tab5&amp;6"/>
      <sheetName val="tab7&amp;8"/>
      <sheetName val="Tab 9 - 11"/>
      <sheetName val="Tab 12"/>
      <sheetName val="tab13&amp;14"/>
      <sheetName val="tab15"/>
      <sheetName val="tab16-17"/>
      <sheetName val="tab18 &amp;19"/>
      <sheetName val="tab 20 &amp; 2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vProd fig "/>
      <sheetName val="water level"/>
      <sheetName val="6.3b+fig1"/>
      <sheetName val="Sheet1"/>
      <sheetName val="Sheet2"/>
      <sheetName val="wat lev fig"/>
      <sheetName val="6.3 rain (2)"/>
      <sheetName val="6.6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3.2 (2)"/>
      <sheetName val="contact"/>
      <sheetName val="Content"/>
      <sheetName val="EnB02"/>
      <sheetName val="EnB01"/>
      <sheetName val="EnB00"/>
      <sheetName val="Sheet3"/>
      <sheetName val="T1.3"/>
      <sheetName val="T2.1"/>
      <sheetName val="FigPrim Req"/>
      <sheetName val="T2.2,2.3"/>
      <sheetName val="T2.4"/>
      <sheetName val="T2.5ImpRs"/>
      <sheetName val="T2.6ImpAvePr"/>
      <sheetName val="T2.6ImpAvePr (2)"/>
      <sheetName val="Fig2.3ImPri"/>
      <sheetName val="T2.7"/>
      <sheetName val="T3.1"/>
      <sheetName val="Sheet1"/>
      <sheetName val="T3.2"/>
      <sheetName val="T3.3"/>
      <sheetName val="Fig3.3 T3.5 (2)"/>
      <sheetName val="Fig3.3 T3.5 (3)"/>
      <sheetName val="Fig3.4 T3.6 (2)"/>
      <sheetName val="Fig3.3 T3.5"/>
      <sheetName val="Fig3.4 T3.6"/>
      <sheetName val="T3.7 fig3.5"/>
      <sheetName val="T4.1-T4.2"/>
      <sheetName val="T4.3"/>
      <sheetName val="T4.4"/>
      <sheetName val="fig FinCons"/>
      <sheetName val="T4.5"/>
      <sheetName val="T4.6"/>
      <sheetName val="T4.7 RM"/>
      <sheetName val="Fig4.7RM"/>
      <sheetName val="T4.8 Mts"/>
      <sheetName val="Fig 4.8IM"/>
      <sheetName val="T4.9 Rod"/>
      <sheetName val="Fig4.9IR"/>
      <sheetName val="Sheet2"/>
      <sheetName val="cen elect"/>
      <sheetName val="5.2 cook"/>
      <sheetName val="cooking"/>
      <sheetName val="5.3 bathwat"/>
      <sheetName val="Water"/>
      <sheetName val="fig tab 3.2"/>
      <sheetName val="COVER (2)"/>
      <sheetName val="COVER"/>
      <sheetName val="Page sep"/>
      <sheetName val="T3.1 (IM)"/>
      <sheetName val="T3.1 (rod)"/>
      <sheetName val="T4.6 Rod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4.1"/>
      <sheetName val="tb4.2"/>
      <sheetName val="tb4.3"/>
      <sheetName val="tb4.4"/>
      <sheetName val="wat Prod (2)"/>
      <sheetName val="tb4.5"/>
      <sheetName val="tb4.6"/>
      <sheetName val="tb4.7"/>
      <sheetName val="tb4.8"/>
      <sheetName val="tb4.9"/>
      <sheetName val="tb4.10 (2)"/>
      <sheetName val="tb4.11 (2)"/>
      <sheetName val="tb4.12"/>
      <sheetName val="tb4.13"/>
      <sheetName val="tb4.14"/>
      <sheetName val="tb4.15"/>
      <sheetName val="tb4.16"/>
      <sheetName val="tb4.17"/>
      <sheetName val="tb4.18"/>
      <sheetName val="tb4.19"/>
      <sheetName val="tb4.20"/>
      <sheetName val="Sheet2"/>
      <sheetName val="tb4.2 (2)"/>
      <sheetName val="Sheet3"/>
      <sheetName val="abstractions"/>
      <sheetName val="grdwater"/>
      <sheetName val="Flow"/>
      <sheetName val="seawnorm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4.1"/>
      <sheetName val="tb4.2"/>
      <sheetName val="tb4.3"/>
      <sheetName val="tb4.4"/>
      <sheetName val="wat Prod (2)"/>
      <sheetName val="tb4.5"/>
      <sheetName val="tb4.6"/>
      <sheetName val="tb4.7"/>
      <sheetName val="tb4.8"/>
      <sheetName val="tb4.9"/>
      <sheetName val="tb4.10 (2)"/>
      <sheetName val="tb4.11 (2)"/>
      <sheetName val="tb4.12"/>
      <sheetName val="tb4.13"/>
      <sheetName val="tb4.14"/>
      <sheetName val="tb4.15"/>
      <sheetName val="tb4.16"/>
      <sheetName val="tb4.17"/>
      <sheetName val="tb4.18"/>
      <sheetName val="tb4.19"/>
      <sheetName val="tb4.20"/>
      <sheetName val="Sheet2"/>
      <sheetName val="tb4.2 (2)"/>
      <sheetName val="Sheet3"/>
      <sheetName val="abstractions"/>
      <sheetName val="grdwater"/>
      <sheetName val="Flow"/>
      <sheetName val="seawnorm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Ind 2010 final"/>
      <sheetName val="Tab3-4"/>
      <sheetName val="tab5&amp;6"/>
      <sheetName val="tab7&amp;8"/>
      <sheetName val="Tab 9 - 11"/>
      <sheetName val="Tab 12"/>
      <sheetName val="tab13&amp;14"/>
      <sheetName val="tab15"/>
      <sheetName val="tab16-17"/>
      <sheetName val="tab18 &amp;19"/>
      <sheetName val="tab 20 &amp; 2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evProd fig "/>
      <sheetName val="water level"/>
      <sheetName val="6.3b+fig1"/>
      <sheetName val="Sheet1"/>
      <sheetName val="Sheet2"/>
      <sheetName val="wat lev fig"/>
      <sheetName val="6.3 rain (2)"/>
      <sheetName val="6.6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3.2 (2)"/>
      <sheetName val="contact"/>
      <sheetName val="Content"/>
      <sheetName val="EnB02"/>
      <sheetName val="EnB01"/>
      <sheetName val="EnB00"/>
      <sheetName val="Sheet3"/>
      <sheetName val="T1.3"/>
      <sheetName val="T2.1"/>
      <sheetName val="FigPrim Req"/>
      <sheetName val="T2.2,2.3"/>
      <sheetName val="T2.4"/>
      <sheetName val="T2.5ImpRs"/>
      <sheetName val="T2.6ImpAvePr"/>
      <sheetName val="T2.6ImpAvePr (2)"/>
      <sheetName val="Fig2.3ImPri"/>
      <sheetName val="T2.7"/>
      <sheetName val="T3.1"/>
      <sheetName val="Sheet1"/>
      <sheetName val="T3.2"/>
      <sheetName val="T3.3"/>
      <sheetName val="Fig3.3 T3.5 (2)"/>
      <sheetName val="Fig3.3 T3.5 (3)"/>
      <sheetName val="Fig3.4 T3.6 (2)"/>
      <sheetName val="Fig3.3 T3.5"/>
      <sheetName val="Fig3.4 T3.6"/>
      <sheetName val="T3.7 fig3.5"/>
      <sheetName val="T4.1-T4.2"/>
      <sheetName val="T4.3"/>
      <sheetName val="T4.4"/>
      <sheetName val="fig FinCons"/>
      <sheetName val="T4.5"/>
      <sheetName val="T4.6"/>
      <sheetName val="T4.7 RM"/>
      <sheetName val="Fig4.7RM"/>
      <sheetName val="T4.8 Mts"/>
      <sheetName val="Fig 4.8IM"/>
      <sheetName val="T4.9 Rod"/>
      <sheetName val="Fig4.9IR"/>
      <sheetName val="Sheet2"/>
      <sheetName val="cen elect"/>
      <sheetName val="5.2 cook"/>
      <sheetName val="cooking"/>
      <sheetName val="5.3 bathwat"/>
      <sheetName val="Water"/>
      <sheetName val="fig tab 3.2"/>
      <sheetName val="COVER (2)"/>
      <sheetName val="COVER"/>
      <sheetName val="Page sep"/>
      <sheetName val="T3.1 (IM)"/>
      <sheetName val="T3.1 (rod)"/>
      <sheetName val="T4.6 Rod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"/>
  <sheetViews>
    <sheetView workbookViewId="0" topLeftCell="A1">
      <selection activeCell="A24" sqref="A24:D24"/>
    </sheetView>
  </sheetViews>
  <sheetFormatPr defaultColWidth="9.140625" defaultRowHeight="16.5" customHeight="1"/>
  <cols>
    <col min="1" max="3" width="9.140625" style="82" customWidth="1"/>
    <col min="4" max="4" width="24.57421875" style="82" customWidth="1"/>
    <col min="5" max="5" width="13.57421875" style="82" customWidth="1"/>
    <col min="6" max="7" width="16.140625" style="82" hidden="1" customWidth="1"/>
    <col min="8" max="8" width="14.57421875" style="82" customWidth="1"/>
    <col min="9" max="9" width="13.7109375" style="83" customWidth="1"/>
    <col min="10" max="11" width="0" style="82" hidden="1" customWidth="1"/>
    <col min="12" max="16384" width="9.140625" style="82" customWidth="1"/>
  </cols>
  <sheetData>
    <row r="1" s="333" customFormat="1" ht="2.25" customHeight="1"/>
    <row r="2" spans="1:9" s="90" customFormat="1" ht="20.25" customHeight="1">
      <c r="A2" s="378" t="s">
        <v>253</v>
      </c>
      <c r="B2" s="378"/>
      <c r="C2" s="378"/>
      <c r="D2" s="378"/>
      <c r="E2" s="378"/>
      <c r="F2" s="378"/>
      <c r="G2" s="378"/>
      <c r="H2" s="378"/>
      <c r="I2" s="378"/>
    </row>
    <row r="3" spans="1:9" s="90" customFormat="1" ht="14.25" customHeight="1">
      <c r="A3" s="82"/>
      <c r="B3" s="82"/>
      <c r="C3" s="82"/>
      <c r="D3" s="82"/>
      <c r="E3" s="82"/>
      <c r="F3" s="82"/>
      <c r="G3" s="82"/>
      <c r="H3" s="82"/>
      <c r="I3" s="95"/>
    </row>
    <row r="4" spans="1:9" s="90" customFormat="1" ht="23.25" customHeight="1">
      <c r="A4" s="191" t="s">
        <v>0</v>
      </c>
      <c r="B4" s="91"/>
      <c r="C4" s="92"/>
      <c r="D4" s="92"/>
      <c r="E4" s="192" t="s">
        <v>2</v>
      </c>
      <c r="F4" s="193">
        <v>2002</v>
      </c>
      <c r="G4" s="193">
        <v>2003</v>
      </c>
      <c r="H4" s="192">
        <v>2004</v>
      </c>
      <c r="I4" s="192" t="s">
        <v>252</v>
      </c>
    </row>
    <row r="5" spans="1:9" s="90" customFormat="1" ht="30" customHeight="1">
      <c r="A5" s="379" t="s">
        <v>236</v>
      </c>
      <c r="B5" s="380"/>
      <c r="C5" s="380"/>
      <c r="D5" s="381"/>
      <c r="E5" s="171" t="s">
        <v>114</v>
      </c>
      <c r="F5" s="172">
        <v>196.9</v>
      </c>
      <c r="G5" s="172">
        <v>196.9</v>
      </c>
      <c r="H5" s="268">
        <v>47200</v>
      </c>
      <c r="I5" s="268">
        <v>47108</v>
      </c>
    </row>
    <row r="6" spans="1:11" s="90" customFormat="1" ht="30" customHeight="1">
      <c r="A6" s="180" t="s">
        <v>237</v>
      </c>
      <c r="B6" s="176"/>
      <c r="C6" s="176"/>
      <c r="D6" s="176"/>
      <c r="E6" s="173" t="s">
        <v>3</v>
      </c>
      <c r="F6" s="172">
        <v>30.4</v>
      </c>
      <c r="G6" s="172"/>
      <c r="H6" s="172">
        <v>25.3</v>
      </c>
      <c r="I6" s="172">
        <v>25.3</v>
      </c>
      <c r="J6" s="90">
        <f>56608/196900*100</f>
        <v>28.74961909598781</v>
      </c>
      <c r="K6" s="90">
        <f>47143/196900*100</f>
        <v>23.942610462163536</v>
      </c>
    </row>
    <row r="7" spans="1:9" s="90" customFormat="1" ht="30" customHeight="1">
      <c r="A7" s="369" t="s">
        <v>238</v>
      </c>
      <c r="B7" s="370"/>
      <c r="C7" s="370"/>
      <c r="D7" s="371"/>
      <c r="E7" s="173" t="s">
        <v>90</v>
      </c>
      <c r="F7" s="174">
        <v>21222</v>
      </c>
      <c r="G7" s="174">
        <v>21619</v>
      </c>
      <c r="H7" s="175">
        <v>21417</v>
      </c>
      <c r="I7" s="340" t="s">
        <v>87</v>
      </c>
    </row>
    <row r="8" spans="1:9" s="90" customFormat="1" ht="30" customHeight="1">
      <c r="A8" s="369" t="s">
        <v>154</v>
      </c>
      <c r="B8" s="370"/>
      <c r="C8" s="370"/>
      <c r="D8" s="371"/>
      <c r="E8" s="173" t="s">
        <v>90</v>
      </c>
      <c r="F8" s="175">
        <v>13973</v>
      </c>
      <c r="G8" s="175">
        <v>13973</v>
      </c>
      <c r="H8" s="175">
        <v>13973</v>
      </c>
      <c r="I8" s="175">
        <v>14879</v>
      </c>
    </row>
    <row r="9" spans="1:9" s="90" customFormat="1" ht="30" customHeight="1">
      <c r="A9" s="369" t="s">
        <v>157</v>
      </c>
      <c r="B9" s="370"/>
      <c r="C9" s="370"/>
      <c r="D9" s="371"/>
      <c r="E9" s="173" t="s">
        <v>114</v>
      </c>
      <c r="F9" s="175">
        <v>7190</v>
      </c>
      <c r="G9" s="175">
        <v>7216</v>
      </c>
      <c r="H9" s="175">
        <v>7216</v>
      </c>
      <c r="I9" s="175">
        <v>7216</v>
      </c>
    </row>
    <row r="10" spans="1:9" s="90" customFormat="1" ht="30" customHeight="1">
      <c r="A10" s="180" t="s">
        <v>241</v>
      </c>
      <c r="B10" s="176"/>
      <c r="C10" s="176"/>
      <c r="D10" s="176"/>
      <c r="E10" s="173" t="s">
        <v>3</v>
      </c>
      <c r="F10" s="181" t="s">
        <v>87</v>
      </c>
      <c r="G10" s="181"/>
      <c r="H10" s="341" t="s">
        <v>196</v>
      </c>
      <c r="I10" s="175">
        <v>88</v>
      </c>
    </row>
    <row r="11" spans="1:9" s="90" customFormat="1" ht="30" customHeight="1">
      <c r="A11" s="180" t="s">
        <v>240</v>
      </c>
      <c r="B11" s="176"/>
      <c r="C11" s="176"/>
      <c r="D11" s="176"/>
      <c r="E11" s="173" t="s">
        <v>3</v>
      </c>
      <c r="F11" s="181" t="s">
        <v>87</v>
      </c>
      <c r="G11" s="181"/>
      <c r="H11" s="341" t="s">
        <v>196</v>
      </c>
      <c r="I11" s="175">
        <v>89</v>
      </c>
    </row>
    <row r="12" spans="1:9" s="90" customFormat="1" ht="30" customHeight="1">
      <c r="A12" s="369" t="s">
        <v>155</v>
      </c>
      <c r="B12" s="370"/>
      <c r="C12" s="370"/>
      <c r="D12" s="371"/>
      <c r="E12" s="173" t="s">
        <v>101</v>
      </c>
      <c r="F12" s="175">
        <v>9318</v>
      </c>
      <c r="G12" s="175">
        <v>9709</v>
      </c>
      <c r="H12" s="175">
        <v>9471</v>
      </c>
      <c r="I12" s="175">
        <v>5125</v>
      </c>
    </row>
    <row r="13" spans="1:9" s="90" customFormat="1" ht="30" customHeight="1">
      <c r="A13" s="369" t="s">
        <v>156</v>
      </c>
      <c r="B13" s="370"/>
      <c r="C13" s="370"/>
      <c r="D13" s="371"/>
      <c r="E13" s="173" t="s">
        <v>102</v>
      </c>
      <c r="F13" s="172">
        <v>4.3</v>
      </c>
      <c r="G13" s="172">
        <v>4.3</v>
      </c>
      <c r="H13" s="172">
        <v>4.2</v>
      </c>
      <c r="I13" s="172">
        <v>5</v>
      </c>
    </row>
    <row r="14" spans="1:9" s="90" customFormat="1" ht="30" customHeight="1">
      <c r="A14" s="369" t="s">
        <v>205</v>
      </c>
      <c r="B14" s="370"/>
      <c r="C14" s="370"/>
      <c r="D14" s="371"/>
      <c r="E14" s="173" t="s">
        <v>191</v>
      </c>
      <c r="F14" s="172">
        <v>2973</v>
      </c>
      <c r="G14" s="172"/>
      <c r="H14" s="198">
        <v>2795.7</v>
      </c>
      <c r="I14" s="172">
        <v>3836.75</v>
      </c>
    </row>
    <row r="15" spans="1:9" s="90" customFormat="1" ht="30" customHeight="1">
      <c r="A15" s="180" t="s">
        <v>206</v>
      </c>
      <c r="B15" s="176"/>
      <c r="C15" s="176"/>
      <c r="D15" s="176"/>
      <c r="E15" s="182" t="s">
        <v>101</v>
      </c>
      <c r="F15" s="172">
        <v>2.2</v>
      </c>
      <c r="G15" s="172"/>
      <c r="H15" s="172">
        <v>2.3</v>
      </c>
      <c r="I15" s="198">
        <v>3</v>
      </c>
    </row>
    <row r="16" spans="1:9" s="90" customFormat="1" ht="30" customHeight="1">
      <c r="A16" s="369" t="s">
        <v>207</v>
      </c>
      <c r="B16" s="370"/>
      <c r="C16" s="370"/>
      <c r="D16" s="371"/>
      <c r="E16" s="173" t="s">
        <v>93</v>
      </c>
      <c r="F16" s="175">
        <v>2082</v>
      </c>
      <c r="G16" s="175"/>
      <c r="H16" s="175">
        <v>2271</v>
      </c>
      <c r="I16" s="175">
        <v>2049</v>
      </c>
    </row>
    <row r="17" spans="1:9" s="90" customFormat="1" ht="30" customHeight="1">
      <c r="A17" s="369" t="s">
        <v>208</v>
      </c>
      <c r="B17" s="370"/>
      <c r="C17" s="370"/>
      <c r="D17" s="371"/>
      <c r="E17" s="173" t="s">
        <v>193</v>
      </c>
      <c r="F17" s="175">
        <v>726</v>
      </c>
      <c r="G17" s="175">
        <v>725</v>
      </c>
      <c r="H17" s="175">
        <v>725</v>
      </c>
      <c r="I17" s="175">
        <v>608</v>
      </c>
    </row>
    <row r="18" spans="1:9" s="90" customFormat="1" ht="30" customHeight="1">
      <c r="A18" s="180" t="s">
        <v>209</v>
      </c>
      <c r="B18" s="176"/>
      <c r="C18" s="176"/>
      <c r="D18" s="176"/>
      <c r="E18" s="183" t="s">
        <v>107</v>
      </c>
      <c r="F18" s="175">
        <v>157</v>
      </c>
      <c r="G18" s="175">
        <v>161</v>
      </c>
      <c r="H18" s="175">
        <v>165</v>
      </c>
      <c r="I18" s="175">
        <v>165</v>
      </c>
    </row>
    <row r="19" spans="1:15" s="90" customFormat="1" ht="30" customHeight="1">
      <c r="A19" s="180" t="s">
        <v>210</v>
      </c>
      <c r="B19" s="176"/>
      <c r="C19" s="176"/>
      <c r="D19" s="176"/>
      <c r="E19" s="173" t="s">
        <v>105</v>
      </c>
      <c r="F19" s="172">
        <v>0.8</v>
      </c>
      <c r="G19" s="172"/>
      <c r="H19" s="185">
        <v>0.88</v>
      </c>
      <c r="I19" s="185">
        <v>0.97</v>
      </c>
      <c r="M19" s="270"/>
      <c r="N19" s="270"/>
      <c r="O19" s="270"/>
    </row>
    <row r="20" spans="1:9" s="90" customFormat="1" ht="30" customHeight="1">
      <c r="A20" s="369" t="s">
        <v>211</v>
      </c>
      <c r="B20" s="370"/>
      <c r="C20" s="370"/>
      <c r="D20" s="371"/>
      <c r="E20" s="173" t="s">
        <v>91</v>
      </c>
      <c r="F20" s="175">
        <v>1949</v>
      </c>
      <c r="G20" s="175"/>
      <c r="H20" s="175">
        <v>2165</v>
      </c>
      <c r="I20" s="175">
        <v>2885</v>
      </c>
    </row>
    <row r="21" spans="1:9" s="90" customFormat="1" ht="30" customHeight="1">
      <c r="A21" s="369" t="s">
        <v>212</v>
      </c>
      <c r="B21" s="370"/>
      <c r="C21" s="370"/>
      <c r="D21" s="371"/>
      <c r="E21" s="173" t="s">
        <v>3</v>
      </c>
      <c r="F21" s="175"/>
      <c r="G21" s="175"/>
      <c r="H21" s="172">
        <v>27.4</v>
      </c>
      <c r="I21" s="172">
        <v>20.6</v>
      </c>
    </row>
    <row r="22" spans="1:9" s="90" customFormat="1" ht="30" customHeight="1">
      <c r="A22" s="177" t="s">
        <v>213</v>
      </c>
      <c r="B22" s="178"/>
      <c r="C22" s="178"/>
      <c r="D22" s="179"/>
      <c r="E22" s="173" t="s">
        <v>192</v>
      </c>
      <c r="F22" s="175"/>
      <c r="G22" s="175"/>
      <c r="H22" s="172">
        <v>1255.8</v>
      </c>
      <c r="I22" s="172">
        <v>1454.8</v>
      </c>
    </row>
    <row r="23" spans="1:9" s="90" customFormat="1" ht="30" customHeight="1">
      <c r="A23" s="375" t="s">
        <v>249</v>
      </c>
      <c r="B23" s="376"/>
      <c r="C23" s="376"/>
      <c r="D23" s="377"/>
      <c r="E23" s="173" t="s">
        <v>3</v>
      </c>
      <c r="F23" s="175"/>
      <c r="G23" s="175"/>
      <c r="H23" s="172">
        <v>22</v>
      </c>
      <c r="I23" s="172">
        <v>15.1</v>
      </c>
    </row>
    <row r="24" spans="1:9" s="90" customFormat="1" ht="30" customHeight="1">
      <c r="A24" s="369" t="s">
        <v>214</v>
      </c>
      <c r="B24" s="370"/>
      <c r="C24" s="370"/>
      <c r="D24" s="371"/>
      <c r="E24" s="184" t="s">
        <v>92</v>
      </c>
      <c r="F24" s="172">
        <v>1</v>
      </c>
      <c r="G24" s="172"/>
      <c r="H24" s="185">
        <v>1.03</v>
      </c>
      <c r="I24" s="185">
        <v>1.16</v>
      </c>
    </row>
    <row r="25" spans="1:9" s="90" customFormat="1" ht="30" customHeight="1">
      <c r="A25" s="180" t="s">
        <v>215</v>
      </c>
      <c r="B25" s="176"/>
      <c r="C25" s="176"/>
      <c r="D25" s="176"/>
      <c r="E25" s="184" t="s">
        <v>92</v>
      </c>
      <c r="F25" s="172">
        <v>0.6</v>
      </c>
      <c r="G25" s="172"/>
      <c r="H25" s="185">
        <v>0.69</v>
      </c>
      <c r="I25" s="185">
        <v>0.69</v>
      </c>
    </row>
    <row r="26" spans="1:9" s="90" customFormat="1" ht="50.25" customHeight="1">
      <c r="A26" s="372" t="s">
        <v>216</v>
      </c>
      <c r="B26" s="373"/>
      <c r="C26" s="373"/>
      <c r="D26" s="374"/>
      <c r="E26" s="347" t="s">
        <v>194</v>
      </c>
      <c r="F26" s="348">
        <v>1</v>
      </c>
      <c r="G26" s="348"/>
      <c r="H26" s="349">
        <v>0.88</v>
      </c>
      <c r="I26" s="350">
        <v>0.73</v>
      </c>
    </row>
    <row r="27" spans="1:3" ht="16.5" customHeight="1">
      <c r="A27" s="190" t="s">
        <v>217</v>
      </c>
      <c r="C27" s="188" t="s">
        <v>239</v>
      </c>
    </row>
  </sheetData>
  <sheetProtection/>
  <mergeCells count="15">
    <mergeCell ref="A2:I2"/>
    <mergeCell ref="A5:D5"/>
    <mergeCell ref="A7:D7"/>
    <mergeCell ref="A8:D8"/>
    <mergeCell ref="A9:D9"/>
    <mergeCell ref="A12:D12"/>
    <mergeCell ref="A24:D24"/>
    <mergeCell ref="A26:D26"/>
    <mergeCell ref="A23:D23"/>
    <mergeCell ref="A13:D13"/>
    <mergeCell ref="A14:D14"/>
    <mergeCell ref="A16:D16"/>
    <mergeCell ref="A17:D17"/>
    <mergeCell ref="A20:D20"/>
    <mergeCell ref="A21:D21"/>
  </mergeCells>
  <printOptions/>
  <pageMargins left="0.35" right="0.25" top="0.6" bottom="0" header="0.38" footer="0.13"/>
  <pageSetup horizontalDpi="600" verticalDpi="600" orientation="portrait" paperSize="9" scale="95" r:id="rId1"/>
  <headerFooter>
    <oddHeader>&amp;C7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31.421875" style="0" customWidth="1"/>
    <col min="2" max="2" width="10.7109375" style="23" customWidth="1"/>
    <col min="3" max="3" width="22.57421875" style="23" customWidth="1"/>
    <col min="4" max="4" width="21.421875" style="23" customWidth="1"/>
    <col min="5" max="5" width="11.140625" style="0" customWidth="1"/>
  </cols>
  <sheetData>
    <row r="1" ht="12" customHeight="1"/>
    <row r="2" spans="1:5" ht="37.5" customHeight="1">
      <c r="A2" s="513" t="s">
        <v>300</v>
      </c>
      <c r="B2" s="513"/>
      <c r="C2" s="513"/>
      <c r="D2" s="513"/>
      <c r="E2" s="513"/>
    </row>
    <row r="3" spans="1:5" ht="17.25" customHeight="1">
      <c r="A3" s="205"/>
      <c r="B3" s="205"/>
      <c r="C3" s="205"/>
      <c r="D3" s="205"/>
      <c r="E3" s="205"/>
    </row>
    <row r="4" spans="1:5" ht="30" customHeight="1">
      <c r="A4" s="509" t="s">
        <v>63</v>
      </c>
      <c r="B4" s="94"/>
      <c r="C4" s="511" t="s">
        <v>89</v>
      </c>
      <c r="D4" s="512"/>
      <c r="E4" s="111"/>
    </row>
    <row r="5" spans="1:4" ht="30" customHeight="1">
      <c r="A5" s="510"/>
      <c r="B5" s="107"/>
      <c r="C5" s="35">
        <v>2012</v>
      </c>
      <c r="D5" s="35">
        <v>2013</v>
      </c>
    </row>
    <row r="6" spans="1:4" ht="26.25" customHeight="1">
      <c r="A6" s="162" t="s">
        <v>64</v>
      </c>
      <c r="B6" s="108"/>
      <c r="C6" s="25">
        <v>7</v>
      </c>
      <c r="D6" s="25">
        <v>7</v>
      </c>
    </row>
    <row r="7" spans="1:4" ht="26.25" customHeight="1">
      <c r="A7" s="163" t="s">
        <v>66</v>
      </c>
      <c r="B7" s="13"/>
      <c r="C7" s="25">
        <v>1</v>
      </c>
      <c r="D7" s="25">
        <v>6</v>
      </c>
    </row>
    <row r="8" spans="1:4" ht="26.25" customHeight="1">
      <c r="A8" s="163" t="s">
        <v>67</v>
      </c>
      <c r="B8" s="13"/>
      <c r="C8" s="25">
        <v>10</v>
      </c>
      <c r="D8" s="25">
        <v>6</v>
      </c>
    </row>
    <row r="9" spans="1:4" ht="26.25" customHeight="1">
      <c r="A9" s="163" t="s">
        <v>76</v>
      </c>
      <c r="B9" s="13"/>
      <c r="C9" s="25">
        <v>2</v>
      </c>
      <c r="D9" s="25" t="s">
        <v>12</v>
      </c>
    </row>
    <row r="10" spans="1:4" ht="26.25" customHeight="1">
      <c r="A10" s="163" t="s">
        <v>298</v>
      </c>
      <c r="B10" s="13"/>
      <c r="C10" s="165" t="s">
        <v>12</v>
      </c>
      <c r="D10" s="165">
        <v>3</v>
      </c>
    </row>
    <row r="11" spans="1:4" ht="26.25" customHeight="1">
      <c r="A11" s="345" t="s">
        <v>299</v>
      </c>
      <c r="B11" s="346"/>
      <c r="C11" s="25">
        <v>4</v>
      </c>
      <c r="D11" s="165">
        <v>2</v>
      </c>
    </row>
    <row r="12" spans="1:4" ht="26.25" customHeight="1">
      <c r="A12" s="163" t="s">
        <v>62</v>
      </c>
      <c r="B12" s="13"/>
      <c r="C12" s="25">
        <v>2</v>
      </c>
      <c r="D12" s="165">
        <v>3</v>
      </c>
    </row>
    <row r="13" spans="1:4" ht="8.25" customHeight="1">
      <c r="A13" s="109"/>
      <c r="B13" s="110"/>
      <c r="C13" s="26"/>
      <c r="D13" s="26"/>
    </row>
    <row r="14" spans="1:4" ht="32.25" customHeight="1">
      <c r="A14" s="106" t="s">
        <v>8</v>
      </c>
      <c r="B14" s="6"/>
      <c r="C14" s="27">
        <v>26</v>
      </c>
      <c r="D14" s="27">
        <v>27</v>
      </c>
    </row>
    <row r="15" spans="1:4" ht="15.75" customHeight="1">
      <c r="A15" s="21" t="s">
        <v>123</v>
      </c>
      <c r="B15" s="22"/>
      <c r="C15" s="22"/>
      <c r="D15" s="22"/>
    </row>
    <row r="16" spans="1:4" ht="14.25">
      <c r="A16" s="18"/>
      <c r="B16" s="22"/>
      <c r="C16" s="22"/>
      <c r="D16" s="22"/>
    </row>
    <row r="17" spans="1:4" ht="4.5" customHeight="1">
      <c r="A17" s="1"/>
      <c r="B17" s="22"/>
      <c r="C17" s="22"/>
      <c r="D17" s="22"/>
    </row>
    <row r="18" spans="1:5" ht="39.75" customHeight="1">
      <c r="A18" s="513" t="s">
        <v>301</v>
      </c>
      <c r="B18" s="513"/>
      <c r="C18" s="513"/>
      <c r="D18" s="513"/>
      <c r="E18" s="513"/>
    </row>
    <row r="19" spans="1:4" ht="15.75">
      <c r="A19" s="3"/>
      <c r="B19" s="22"/>
      <c r="C19" s="22"/>
      <c r="D19" s="22"/>
    </row>
    <row r="20" spans="1:5" ht="30" customHeight="1">
      <c r="A20" s="509" t="s">
        <v>63</v>
      </c>
      <c r="B20" s="94"/>
      <c r="C20" s="511" t="s">
        <v>303</v>
      </c>
      <c r="D20" s="512"/>
      <c r="E20" s="111"/>
    </row>
    <row r="21" spans="1:4" ht="30" customHeight="1">
      <c r="A21" s="510"/>
      <c r="B21" s="107"/>
      <c r="C21" s="35">
        <v>2012</v>
      </c>
      <c r="D21" s="35">
        <v>2013</v>
      </c>
    </row>
    <row r="22" spans="1:4" ht="26.25" customHeight="1">
      <c r="A22" s="162" t="s">
        <v>64</v>
      </c>
      <c r="B22" s="108"/>
      <c r="C22" s="25">
        <v>3</v>
      </c>
      <c r="D22" s="25">
        <v>1</v>
      </c>
    </row>
    <row r="23" spans="1:4" ht="26.25" customHeight="1">
      <c r="A23" s="163" t="s">
        <v>65</v>
      </c>
      <c r="B23" s="13"/>
      <c r="C23" s="165">
        <v>7</v>
      </c>
      <c r="D23" s="165">
        <v>4</v>
      </c>
    </row>
    <row r="24" spans="1:4" ht="26.25" customHeight="1">
      <c r="A24" s="163" t="s">
        <v>66</v>
      </c>
      <c r="B24" s="13"/>
      <c r="C24" s="25">
        <v>12</v>
      </c>
      <c r="D24" s="25">
        <v>4</v>
      </c>
    </row>
    <row r="25" spans="1:4" ht="26.25" customHeight="1">
      <c r="A25" s="163" t="s">
        <v>67</v>
      </c>
      <c r="B25" s="13"/>
      <c r="C25" s="25">
        <v>1</v>
      </c>
      <c r="D25" s="25" t="s">
        <v>12</v>
      </c>
    </row>
    <row r="26" spans="1:4" ht="26.25" customHeight="1">
      <c r="A26" s="163" t="s">
        <v>75</v>
      </c>
      <c r="B26" s="13"/>
      <c r="C26" s="165">
        <v>4</v>
      </c>
      <c r="D26" s="165" t="s">
        <v>12</v>
      </c>
    </row>
    <row r="27" spans="1:4" ht="26.25" customHeight="1">
      <c r="A27" s="163" t="s">
        <v>76</v>
      </c>
      <c r="B27" s="13"/>
      <c r="C27" s="25">
        <v>1</v>
      </c>
      <c r="D27" s="25" t="s">
        <v>12</v>
      </c>
    </row>
    <row r="28" spans="1:4" ht="26.25" customHeight="1">
      <c r="A28" s="163" t="s">
        <v>62</v>
      </c>
      <c r="B28" s="13"/>
      <c r="C28" s="25">
        <v>6</v>
      </c>
      <c r="D28" s="25">
        <v>4</v>
      </c>
    </row>
    <row r="29" spans="1:4" ht="15.75">
      <c r="A29" s="109"/>
      <c r="B29" s="110"/>
      <c r="C29" s="26"/>
      <c r="D29" s="26"/>
    </row>
    <row r="30" spans="1:4" ht="30" customHeight="1">
      <c r="A30" s="106" t="s">
        <v>8</v>
      </c>
      <c r="B30" s="6"/>
      <c r="C30" s="27">
        <v>34</v>
      </c>
      <c r="D30" s="27">
        <v>13</v>
      </c>
    </row>
    <row r="31" ht="12.75">
      <c r="A31" s="21" t="s">
        <v>123</v>
      </c>
    </row>
  </sheetData>
  <sheetProtection/>
  <mergeCells count="6">
    <mergeCell ref="A20:A21"/>
    <mergeCell ref="C20:D20"/>
    <mergeCell ref="A2:E2"/>
    <mergeCell ref="A18:E18"/>
    <mergeCell ref="C4:D4"/>
    <mergeCell ref="A4:A5"/>
  </mergeCells>
  <printOptions/>
  <pageMargins left="0.3" right="0.236220472440945" top="0.69" bottom="0.25" header="0.38" footer="0.511811023622047"/>
  <pageSetup horizontalDpi="600" verticalDpi="600" orientation="portrait" paperSize="9" r:id="rId1"/>
  <headerFooter alignWithMargins="0">
    <oddHeader>&amp;C16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N50"/>
  <sheetViews>
    <sheetView zoomScalePageLayoutView="0" workbookViewId="0" topLeftCell="A1">
      <selection activeCell="G39" sqref="G39"/>
    </sheetView>
  </sheetViews>
  <sheetFormatPr defaultColWidth="9.140625" defaultRowHeight="12.75"/>
  <cols>
    <col min="1" max="1" width="35.421875" style="68" customWidth="1"/>
    <col min="2" max="2" width="9.8515625" style="68" customWidth="1"/>
    <col min="3" max="3" width="9.140625" style="68" customWidth="1"/>
    <col min="4" max="4" width="10.7109375" style="68" customWidth="1"/>
    <col min="5" max="7" width="9.421875" style="68" customWidth="1"/>
    <col min="8" max="8" width="12.7109375" style="68" hidden="1" customWidth="1"/>
    <col min="9" max="9" width="0" style="68" hidden="1" customWidth="1"/>
    <col min="10" max="10" width="9.421875" style="68" hidden="1" customWidth="1"/>
    <col min="11" max="11" width="0" style="68" hidden="1" customWidth="1"/>
    <col min="12" max="16384" width="9.140625" style="68" customWidth="1"/>
  </cols>
  <sheetData>
    <row r="3" s="69" customFormat="1" ht="15.75">
      <c r="A3" s="69" t="s">
        <v>181</v>
      </c>
    </row>
    <row r="4" ht="15" customHeight="1"/>
    <row r="5" spans="1:8" s="69" customFormat="1" ht="22.5" customHeight="1">
      <c r="A5" s="112" t="s">
        <v>109</v>
      </c>
      <c r="B5" s="388">
        <v>1995</v>
      </c>
      <c r="C5" s="389"/>
      <c r="D5" s="389" t="s">
        <v>148</v>
      </c>
      <c r="E5" s="389"/>
      <c r="F5" s="389" t="s">
        <v>110</v>
      </c>
      <c r="G5" s="389"/>
      <c r="H5" s="69">
        <v>2010</v>
      </c>
    </row>
    <row r="6" spans="1:9" s="69" customFormat="1" ht="21.75" customHeight="1">
      <c r="A6" s="113"/>
      <c r="B6" s="114" t="s">
        <v>5</v>
      </c>
      <c r="C6" s="114" t="s">
        <v>3</v>
      </c>
      <c r="D6" s="114" t="s">
        <v>5</v>
      </c>
      <c r="E6" s="114" t="s">
        <v>3</v>
      </c>
      <c r="F6" s="114" t="s">
        <v>5</v>
      </c>
      <c r="G6" s="114" t="s">
        <v>3</v>
      </c>
      <c r="H6" s="114" t="s">
        <v>5</v>
      </c>
      <c r="I6" s="114" t="s">
        <v>3</v>
      </c>
    </row>
    <row r="7" spans="1:11" ht="19.5" customHeight="1">
      <c r="A7" s="115" t="s">
        <v>158</v>
      </c>
      <c r="B7" s="123">
        <v>76840</v>
      </c>
      <c r="C7" s="116">
        <v>41.2</v>
      </c>
      <c r="D7" s="123">
        <v>72000</v>
      </c>
      <c r="E7" s="117">
        <v>38.6</v>
      </c>
      <c r="F7" s="335">
        <v>-4840</v>
      </c>
      <c r="G7" s="337">
        <v>-6.3</v>
      </c>
      <c r="H7" s="169">
        <v>59724</v>
      </c>
      <c r="I7" s="136">
        <f>(H7/$H$15)*100</f>
        <v>33.06903501583575</v>
      </c>
      <c r="J7" s="168">
        <f>H7-D7</f>
        <v>-12276</v>
      </c>
      <c r="K7" s="136">
        <f>I7-E7</f>
        <v>-5.53096498416425</v>
      </c>
    </row>
    <row r="8" spans="1:11" ht="19.5" customHeight="1">
      <c r="A8" s="115" t="s">
        <v>159</v>
      </c>
      <c r="B8" s="123">
        <v>3660</v>
      </c>
      <c r="C8" s="117">
        <v>2</v>
      </c>
      <c r="D8" s="123">
        <v>674</v>
      </c>
      <c r="E8" s="117">
        <v>0.4</v>
      </c>
      <c r="F8" s="335">
        <v>-2986</v>
      </c>
      <c r="G8" s="337">
        <v>-81.6</v>
      </c>
      <c r="H8" s="169">
        <v>684</v>
      </c>
      <c r="I8" s="136">
        <f aca="true" t="shared" si="0" ref="I8:I15">(H8/$H$15)*100</f>
        <v>0.3787291532856415</v>
      </c>
      <c r="J8" s="168">
        <f aca="true" t="shared" si="1" ref="J8:J14">H8-D8</f>
        <v>10</v>
      </c>
      <c r="K8" s="136">
        <f aca="true" t="shared" si="2" ref="K8:K14">I8-E8</f>
        <v>-0.021270846714358527</v>
      </c>
    </row>
    <row r="9" spans="1:11" ht="19.5" customHeight="1">
      <c r="A9" s="115" t="s">
        <v>111</v>
      </c>
      <c r="B9" s="123">
        <v>57000</v>
      </c>
      <c r="C9" s="116">
        <v>30.6</v>
      </c>
      <c r="D9" s="123">
        <v>47200</v>
      </c>
      <c r="E9" s="117">
        <v>25.3</v>
      </c>
      <c r="F9" s="335">
        <v>-9800</v>
      </c>
      <c r="G9" s="337">
        <v>-17.2</v>
      </c>
      <c r="H9" s="169">
        <v>47000</v>
      </c>
      <c r="I9" s="136">
        <f t="shared" si="0"/>
        <v>26.02378684857478</v>
      </c>
      <c r="J9" s="168">
        <f t="shared" si="1"/>
        <v>-200</v>
      </c>
      <c r="K9" s="136">
        <f t="shared" si="2"/>
        <v>0.7237868485747789</v>
      </c>
    </row>
    <row r="10" spans="1:11" ht="19.5" customHeight="1">
      <c r="A10" s="115" t="s">
        <v>103</v>
      </c>
      <c r="B10" s="123">
        <v>6000</v>
      </c>
      <c r="C10" s="116">
        <v>3.2</v>
      </c>
      <c r="D10" s="123">
        <v>8000</v>
      </c>
      <c r="E10" s="117">
        <v>4.3</v>
      </c>
      <c r="F10" s="123">
        <v>2000</v>
      </c>
      <c r="G10" s="337">
        <v>33.3</v>
      </c>
      <c r="H10" s="167">
        <v>17010</v>
      </c>
      <c r="I10" s="136">
        <f t="shared" si="0"/>
        <v>9.41839604881398</v>
      </c>
      <c r="J10" s="168">
        <f t="shared" si="1"/>
        <v>9010</v>
      </c>
      <c r="K10" s="136">
        <f t="shared" si="2"/>
        <v>5.11839604881398</v>
      </c>
    </row>
    <row r="11" spans="1:11" ht="19.5" customHeight="1">
      <c r="A11" s="115" t="s">
        <v>112</v>
      </c>
      <c r="B11" s="123">
        <v>4000</v>
      </c>
      <c r="C11" s="116">
        <v>2.1</v>
      </c>
      <c r="D11" s="123">
        <v>4500</v>
      </c>
      <c r="E11" s="117">
        <v>2.4</v>
      </c>
      <c r="F11" s="123">
        <v>500</v>
      </c>
      <c r="G11" s="337">
        <v>12.5</v>
      </c>
      <c r="H11" s="167">
        <v>7879</v>
      </c>
      <c r="I11" s="136">
        <f t="shared" si="0"/>
        <v>4.3625833314876745</v>
      </c>
      <c r="J11" s="168">
        <f t="shared" si="1"/>
        <v>3379</v>
      </c>
      <c r="K11" s="136">
        <f t="shared" si="2"/>
        <v>1.9625833314876746</v>
      </c>
    </row>
    <row r="12" spans="1:11" ht="19.5" customHeight="1">
      <c r="A12" s="115" t="s">
        <v>113</v>
      </c>
      <c r="B12" s="123">
        <v>2600</v>
      </c>
      <c r="C12" s="116">
        <v>1.4</v>
      </c>
      <c r="D12" s="123">
        <v>2900</v>
      </c>
      <c r="E12" s="117">
        <v>1.6</v>
      </c>
      <c r="F12" s="123">
        <v>300</v>
      </c>
      <c r="G12" s="337">
        <v>11.5</v>
      </c>
      <c r="H12" s="167">
        <v>2719</v>
      </c>
      <c r="I12" s="136">
        <f t="shared" si="0"/>
        <v>1.5055037540696772</v>
      </c>
      <c r="J12" s="168">
        <f t="shared" si="1"/>
        <v>-181</v>
      </c>
      <c r="K12" s="136">
        <f t="shared" si="2"/>
        <v>-0.09449624593032291</v>
      </c>
    </row>
    <row r="13" spans="1:11" ht="19.5" customHeight="1">
      <c r="A13" s="115" t="s">
        <v>104</v>
      </c>
      <c r="B13" s="123">
        <v>36400</v>
      </c>
      <c r="C13" s="116">
        <v>19.5</v>
      </c>
      <c r="D13" s="123">
        <v>46500</v>
      </c>
      <c r="E13" s="117">
        <v>24.9</v>
      </c>
      <c r="F13" s="123">
        <v>10100</v>
      </c>
      <c r="G13" s="337">
        <v>27.7</v>
      </c>
      <c r="H13" s="169">
        <f>31570+12300</f>
        <v>43870</v>
      </c>
      <c r="I13" s="136">
        <f t="shared" si="0"/>
        <v>24.290713383978208</v>
      </c>
      <c r="J13" s="168">
        <f t="shared" si="1"/>
        <v>-2630</v>
      </c>
      <c r="K13" s="136">
        <f t="shared" si="2"/>
        <v>-0.6092866160217909</v>
      </c>
    </row>
    <row r="14" spans="1:11" ht="19.5" customHeight="1">
      <c r="A14" s="115" t="s">
        <v>166</v>
      </c>
      <c r="B14" s="123" t="s">
        <v>87</v>
      </c>
      <c r="C14" s="116" t="s">
        <v>87</v>
      </c>
      <c r="D14" s="123">
        <v>4726</v>
      </c>
      <c r="E14" s="117">
        <v>2.5</v>
      </c>
      <c r="F14" s="336" t="s">
        <v>87</v>
      </c>
      <c r="G14" s="147" t="s">
        <v>87</v>
      </c>
      <c r="H14" s="167">
        <f>1468+250</f>
        <v>1718</v>
      </c>
      <c r="I14" s="136">
        <f t="shared" si="0"/>
        <v>0.9512524639542868</v>
      </c>
      <c r="J14" s="168">
        <f t="shared" si="1"/>
        <v>-3008</v>
      </c>
      <c r="K14" s="136">
        <f t="shared" si="2"/>
        <v>-1.5487475360457132</v>
      </c>
    </row>
    <row r="15" spans="1:9" ht="21.75" customHeight="1">
      <c r="A15" s="114" t="s">
        <v>8</v>
      </c>
      <c r="B15" s="130">
        <v>186500</v>
      </c>
      <c r="C15" s="206">
        <v>100</v>
      </c>
      <c r="D15" s="130">
        <v>186500</v>
      </c>
      <c r="E15" s="206">
        <v>100</v>
      </c>
      <c r="F15" s="343"/>
      <c r="G15" s="344"/>
      <c r="H15" s="167">
        <f>SUM(H7:H14)</f>
        <v>180604</v>
      </c>
      <c r="I15" s="136">
        <f t="shared" si="0"/>
        <v>100</v>
      </c>
    </row>
    <row r="16" ht="6" customHeight="1"/>
    <row r="17" ht="12.75" customHeight="1">
      <c r="A17" s="75" t="s">
        <v>168</v>
      </c>
    </row>
    <row r="18" spans="1:2" ht="13.5" customHeight="1">
      <c r="A18" s="81" t="s">
        <v>167</v>
      </c>
      <c r="B18" s="75"/>
    </row>
    <row r="19" ht="5.25" customHeight="1"/>
    <row r="20" spans="1:14" ht="15.75">
      <c r="A20" s="69" t="s">
        <v>266</v>
      </c>
      <c r="B20" s="70"/>
      <c r="C20" s="70"/>
      <c r="D20" s="70"/>
      <c r="E20" s="70"/>
      <c r="F20" s="70"/>
      <c r="G20" s="70"/>
      <c r="H20" s="70"/>
      <c r="I20" s="71"/>
      <c r="N20" s="71"/>
    </row>
    <row r="21" spans="1:14" ht="13.5" customHeight="1">
      <c r="A21" s="132"/>
      <c r="B21" s="133"/>
      <c r="C21" s="133"/>
      <c r="D21" s="133"/>
      <c r="E21" s="133"/>
      <c r="F21" s="390" t="s">
        <v>5</v>
      </c>
      <c r="G21" s="390"/>
      <c r="I21" s="72"/>
      <c r="N21" s="72"/>
    </row>
    <row r="22" spans="1:7" ht="20.25" customHeight="1">
      <c r="A22" s="134" t="s">
        <v>121</v>
      </c>
      <c r="B22" s="135"/>
      <c r="C22" s="135"/>
      <c r="D22" s="384">
        <v>2012</v>
      </c>
      <c r="E22" s="388"/>
      <c r="F22" s="384">
        <v>2013</v>
      </c>
      <c r="G22" s="388"/>
    </row>
    <row r="23" spans="1:7" ht="21" customHeight="1">
      <c r="A23" s="118"/>
      <c r="B23" s="119"/>
      <c r="C23" s="119"/>
      <c r="D23" s="189" t="s">
        <v>5</v>
      </c>
      <c r="E23" s="189" t="s">
        <v>3</v>
      </c>
      <c r="F23" s="189" t="s">
        <v>5</v>
      </c>
      <c r="G23" s="189" t="s">
        <v>3</v>
      </c>
    </row>
    <row r="24" spans="1:7" ht="15.75">
      <c r="A24" s="118" t="s">
        <v>204</v>
      </c>
      <c r="B24" s="119"/>
      <c r="C24" s="119"/>
      <c r="D24" s="120">
        <v>22143</v>
      </c>
      <c r="E24" s="121">
        <v>46.96985766709798</v>
      </c>
      <c r="F24" s="120">
        <v>22108</v>
      </c>
      <c r="G24" s="121">
        <v>46.93045767173304</v>
      </c>
    </row>
    <row r="25" spans="1:7" ht="15.75">
      <c r="A25" s="122" t="s">
        <v>14</v>
      </c>
      <c r="B25" s="119"/>
      <c r="C25" s="119"/>
      <c r="D25" s="123">
        <v>11900</v>
      </c>
      <c r="E25" s="124">
        <v>25.23598413338141</v>
      </c>
      <c r="F25" s="123">
        <v>11867</v>
      </c>
      <c r="G25" s="124">
        <v>25.19105035238176</v>
      </c>
    </row>
    <row r="26" spans="1:7" ht="15.75">
      <c r="A26" s="122" t="s">
        <v>108</v>
      </c>
      <c r="B26" s="119"/>
      <c r="C26" s="119"/>
      <c r="D26" s="123">
        <v>799</v>
      </c>
      <c r="E26" s="124">
        <v>1.6948433489595485</v>
      </c>
      <c r="F26" s="123">
        <v>799</v>
      </c>
      <c r="G26" s="124">
        <v>1.6961025728114123</v>
      </c>
    </row>
    <row r="27" spans="1:7" ht="15.75">
      <c r="A27" s="125" t="s">
        <v>10</v>
      </c>
      <c r="B27" s="126"/>
      <c r="C27" s="119"/>
      <c r="D27" s="123">
        <v>200</v>
      </c>
      <c r="E27" s="128">
        <v>0.42424113866321617</v>
      </c>
      <c r="F27" s="123">
        <v>200</v>
      </c>
      <c r="G27" s="128">
        <v>0.42455633862613573</v>
      </c>
    </row>
    <row r="28" spans="1:7" ht="15.75">
      <c r="A28" s="125" t="s">
        <v>11</v>
      </c>
      <c r="B28" s="126"/>
      <c r="C28" s="119"/>
      <c r="D28" s="123">
        <v>599</v>
      </c>
      <c r="E28" s="128">
        <v>1.2706022102963324</v>
      </c>
      <c r="F28" s="123">
        <v>599</v>
      </c>
      <c r="G28" s="128">
        <v>1.2715462341852763</v>
      </c>
    </row>
    <row r="29" spans="1:8" ht="15.75">
      <c r="A29" s="122" t="s">
        <v>132</v>
      </c>
      <c r="B29" s="126"/>
      <c r="C29" s="119"/>
      <c r="D29" s="123">
        <v>6574</v>
      </c>
      <c r="E29" s="124">
        <v>13.944806227859916</v>
      </c>
      <c r="F29" s="123">
        <v>6574</v>
      </c>
      <c r="G29" s="124">
        <v>13.95516685064108</v>
      </c>
      <c r="H29" s="73"/>
    </row>
    <row r="30" spans="1:8" ht="18">
      <c r="A30" s="122" t="s">
        <v>161</v>
      </c>
      <c r="B30" s="126"/>
      <c r="C30" s="119"/>
      <c r="D30" s="123">
        <v>497</v>
      </c>
      <c r="E30" s="124">
        <v>1.1</v>
      </c>
      <c r="F30" s="123">
        <v>497</v>
      </c>
      <c r="G30" s="124">
        <v>1.0550225014859471</v>
      </c>
      <c r="H30" s="73"/>
    </row>
    <row r="31" spans="1:7" ht="18">
      <c r="A31" s="382" t="s">
        <v>162</v>
      </c>
      <c r="B31" s="383"/>
      <c r="C31" s="119"/>
      <c r="D31" s="123">
        <v>134</v>
      </c>
      <c r="E31" s="124">
        <v>0.2842415629043548</v>
      </c>
      <c r="F31" s="123">
        <v>134</v>
      </c>
      <c r="G31" s="124">
        <v>0.2844527468795109</v>
      </c>
    </row>
    <row r="32" spans="1:8" ht="18">
      <c r="A32" s="122" t="s">
        <v>163</v>
      </c>
      <c r="B32" s="119"/>
      <c r="C32" s="119"/>
      <c r="D32" s="123">
        <v>275</v>
      </c>
      <c r="E32" s="124">
        <v>0.5833315656619222</v>
      </c>
      <c r="F32" s="123">
        <v>275</v>
      </c>
      <c r="G32" s="124">
        <v>0.5837649656109366</v>
      </c>
      <c r="H32" s="74"/>
    </row>
    <row r="33" spans="1:7" ht="15.75">
      <c r="A33" s="122" t="s">
        <v>128</v>
      </c>
      <c r="B33" s="119"/>
      <c r="C33" s="119"/>
      <c r="D33" s="123">
        <v>1333</v>
      </c>
      <c r="E33" s="124">
        <v>2.827567189190336</v>
      </c>
      <c r="F33" s="123">
        <v>1332</v>
      </c>
      <c r="G33" s="124">
        <v>2.8275452152500637</v>
      </c>
    </row>
    <row r="34" spans="1:14" ht="15.75">
      <c r="A34" s="122" t="s">
        <v>13</v>
      </c>
      <c r="B34" s="119"/>
      <c r="C34" s="119"/>
      <c r="D34" s="123">
        <v>631</v>
      </c>
      <c r="E34" s="124">
        <v>1.3384807924824471</v>
      </c>
      <c r="F34" s="123">
        <v>630</v>
      </c>
      <c r="G34" s="124">
        <v>1.3373524666723275</v>
      </c>
      <c r="L34" s="74"/>
      <c r="M34" s="74"/>
      <c r="N34" s="74"/>
    </row>
    <row r="35" spans="1:7" ht="15.75">
      <c r="A35" s="125" t="s">
        <v>14</v>
      </c>
      <c r="B35" s="129"/>
      <c r="C35" s="119"/>
      <c r="D35" s="123">
        <v>222</v>
      </c>
      <c r="E35" s="128">
        <v>0.47090766391616995</v>
      </c>
      <c r="F35" s="123">
        <v>221</v>
      </c>
      <c r="G35" s="128">
        <v>0.46913475418187994</v>
      </c>
    </row>
    <row r="36" spans="1:14" ht="15.75">
      <c r="A36" s="125" t="s">
        <v>15</v>
      </c>
      <c r="B36" s="129"/>
      <c r="C36" s="119"/>
      <c r="D36" s="123">
        <v>230</v>
      </c>
      <c r="E36" s="128">
        <v>0.48787730946269864</v>
      </c>
      <c r="F36" s="123">
        <v>230</v>
      </c>
      <c r="G36" s="128">
        <v>0.488239789420056</v>
      </c>
      <c r="L36" s="74"/>
      <c r="M36" s="74"/>
      <c r="N36" s="74"/>
    </row>
    <row r="37" spans="1:7" ht="15.75">
      <c r="A37" s="125" t="s">
        <v>122</v>
      </c>
      <c r="B37" s="119"/>
      <c r="C37" s="119"/>
      <c r="D37" s="123">
        <v>179</v>
      </c>
      <c r="E37" s="128">
        <v>0.37969581910357847</v>
      </c>
      <c r="F37" s="123">
        <v>179</v>
      </c>
      <c r="G37" s="128">
        <v>0.37997792307039147</v>
      </c>
    </row>
    <row r="38" spans="1:7" ht="15.75">
      <c r="A38" s="118" t="s">
        <v>88</v>
      </c>
      <c r="B38" s="119"/>
      <c r="C38" s="119"/>
      <c r="D38" s="120">
        <v>25000</v>
      </c>
      <c r="E38" s="121">
        <v>53.03014233290202</v>
      </c>
      <c r="F38" s="120">
        <v>25000</v>
      </c>
      <c r="G38" s="121">
        <v>53.06954232826696</v>
      </c>
    </row>
    <row r="39" spans="1:7" ht="15.75">
      <c r="A39" s="122" t="s">
        <v>16</v>
      </c>
      <c r="B39" s="119"/>
      <c r="C39" s="119"/>
      <c r="D39" s="123">
        <v>6553</v>
      </c>
      <c r="E39" s="124">
        <v>13.900260908300277</v>
      </c>
      <c r="F39" s="123">
        <v>6553</v>
      </c>
      <c r="G39" s="124">
        <v>13.910588435085335</v>
      </c>
    </row>
    <row r="40" spans="1:7" ht="15.75">
      <c r="A40" s="125" t="s">
        <v>17</v>
      </c>
      <c r="B40" s="129"/>
      <c r="C40" s="129"/>
      <c r="D40" s="127">
        <v>3800</v>
      </c>
      <c r="E40" s="128">
        <v>8.060581634601109</v>
      </c>
      <c r="F40" s="127">
        <v>3800</v>
      </c>
      <c r="G40" s="128">
        <v>8.066570433896578</v>
      </c>
    </row>
    <row r="41" spans="1:7" ht="15.75">
      <c r="A41" s="125" t="s">
        <v>18</v>
      </c>
      <c r="B41" s="129"/>
      <c r="C41" s="129"/>
      <c r="D41" s="127">
        <v>2740</v>
      </c>
      <c r="E41" s="128">
        <v>5.812103599686061</v>
      </c>
      <c r="F41" s="127">
        <v>2740</v>
      </c>
      <c r="G41" s="128">
        <v>5.816421839178059</v>
      </c>
    </row>
    <row r="42" spans="1:7" ht="15.75">
      <c r="A42" s="125" t="s">
        <v>138</v>
      </c>
      <c r="B42" s="129"/>
      <c r="C42" s="129"/>
      <c r="D42" s="127">
        <v>13</v>
      </c>
      <c r="E42" s="128">
        <v>0.027575674013109053</v>
      </c>
      <c r="F42" s="127">
        <v>13</v>
      </c>
      <c r="G42" s="128">
        <v>0.027596162010698817</v>
      </c>
    </row>
    <row r="43" spans="1:8" ht="18">
      <c r="A43" s="122" t="s">
        <v>164</v>
      </c>
      <c r="B43" s="119"/>
      <c r="C43" s="119"/>
      <c r="D43" s="123">
        <v>18447</v>
      </c>
      <c r="E43" s="124">
        <v>39.12988142460174</v>
      </c>
      <c r="F43" s="123">
        <v>18447</v>
      </c>
      <c r="G43" s="124">
        <v>39.158953893181625</v>
      </c>
      <c r="H43" s="74"/>
    </row>
    <row r="44" spans="1:7" ht="21.75" customHeight="1">
      <c r="A44" s="384" t="s">
        <v>8</v>
      </c>
      <c r="B44" s="385"/>
      <c r="C44" s="385"/>
      <c r="D44" s="130">
        <v>47143</v>
      </c>
      <c r="E44" s="131">
        <v>100</v>
      </c>
      <c r="F44" s="130">
        <v>47108</v>
      </c>
      <c r="G44" s="131">
        <v>100</v>
      </c>
    </row>
    <row r="45" spans="1:7" s="75" customFormat="1" ht="12">
      <c r="A45" s="75" t="s">
        <v>133</v>
      </c>
      <c r="G45" s="76"/>
    </row>
    <row r="46" s="75" customFormat="1" ht="12.75">
      <c r="A46" s="77" t="s">
        <v>134</v>
      </c>
    </row>
    <row r="47" s="75" customFormat="1" ht="12.75">
      <c r="A47" s="78" t="s">
        <v>135</v>
      </c>
    </row>
    <row r="48" ht="15" customHeight="1">
      <c r="A48" s="75" t="s">
        <v>137</v>
      </c>
    </row>
    <row r="49" spans="1:7" s="75" customFormat="1" ht="15.75" customHeight="1">
      <c r="A49" s="386" t="s">
        <v>136</v>
      </c>
      <c r="B49" s="387"/>
      <c r="C49" s="387"/>
      <c r="D49" s="387"/>
      <c r="E49" s="387"/>
      <c r="F49" s="387"/>
      <c r="G49" s="387"/>
    </row>
    <row r="50" ht="15" customHeight="1">
      <c r="A50" s="75"/>
    </row>
  </sheetData>
  <sheetProtection/>
  <mergeCells count="9">
    <mergeCell ref="A31:B31"/>
    <mergeCell ref="A44:C44"/>
    <mergeCell ref="A49:G49"/>
    <mergeCell ref="B5:C5"/>
    <mergeCell ref="D5:E5"/>
    <mergeCell ref="F5:G5"/>
    <mergeCell ref="F21:G21"/>
    <mergeCell ref="F22:G22"/>
    <mergeCell ref="D22:E22"/>
  </mergeCells>
  <printOptions/>
  <pageMargins left="0.5" right="0.5" top="0.4" bottom="0.25" header="0.5" footer="0.5"/>
  <pageSetup horizontalDpi="600" verticalDpi="600" orientation="portrait" paperSize="9" r:id="rId1"/>
  <headerFooter alignWithMargins="0">
    <oddHeader>&amp;C8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E34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9.421875" style="0" customWidth="1"/>
    <col min="2" max="5" width="16.140625" style="0" customWidth="1"/>
    <col min="6" max="6" width="13.57421875" style="0" customWidth="1"/>
    <col min="7" max="7" width="12.7109375" style="0" customWidth="1"/>
  </cols>
  <sheetData>
    <row r="3" spans="1:5" ht="21.75" customHeight="1">
      <c r="A3" s="282" t="s">
        <v>313</v>
      </c>
      <c r="B3" s="272"/>
      <c r="C3" s="272"/>
      <c r="D3" s="272"/>
      <c r="E3" s="273"/>
    </row>
    <row r="4" spans="1:5" ht="3.75" customHeight="1">
      <c r="A4" s="274"/>
      <c r="B4" s="272"/>
      <c r="C4" s="272"/>
      <c r="D4" s="272"/>
      <c r="E4" s="273"/>
    </row>
    <row r="5" spans="1:5" ht="15.75" customHeight="1">
      <c r="A5" s="272"/>
      <c r="B5" s="272"/>
      <c r="C5" s="275"/>
      <c r="D5" s="273"/>
      <c r="E5" s="276"/>
    </row>
    <row r="6" spans="1:5" s="80" customFormat="1" ht="49.5" customHeight="1">
      <c r="A6" s="391" t="s">
        <v>106</v>
      </c>
      <c r="B6" s="393" t="s">
        <v>197</v>
      </c>
      <c r="C6" s="394"/>
      <c r="D6" s="393" t="s">
        <v>271</v>
      </c>
      <c r="E6" s="394"/>
    </row>
    <row r="7" spans="1:5" s="80" customFormat="1" ht="49.5" customHeight="1">
      <c r="A7" s="392"/>
      <c r="B7" s="367" t="s">
        <v>307</v>
      </c>
      <c r="C7" s="368" t="s">
        <v>308</v>
      </c>
      <c r="D7" s="367" t="s">
        <v>307</v>
      </c>
      <c r="E7" s="368" t="s">
        <v>308</v>
      </c>
    </row>
    <row r="8" spans="1:5" s="80" customFormat="1" ht="59.25" customHeight="1">
      <c r="A8" s="278" t="s">
        <v>7</v>
      </c>
      <c r="B8" s="354">
        <v>54140</v>
      </c>
      <c r="C8" s="355">
        <v>3947285</v>
      </c>
      <c r="D8" s="356">
        <v>53871</v>
      </c>
      <c r="E8" s="355">
        <v>3815782</v>
      </c>
    </row>
    <row r="9" spans="1:5" s="80" customFormat="1" ht="59.25" customHeight="1">
      <c r="A9" s="353" t="s">
        <v>309</v>
      </c>
      <c r="B9" s="357" t="s">
        <v>310</v>
      </c>
      <c r="C9" s="358">
        <v>7947</v>
      </c>
      <c r="D9" s="358" t="s">
        <v>311</v>
      </c>
      <c r="E9" s="359">
        <v>7981</v>
      </c>
    </row>
    <row r="10" spans="1:5" s="80" customFormat="1" ht="59.25" customHeight="1">
      <c r="A10" s="279" t="s">
        <v>9</v>
      </c>
      <c r="B10" s="360">
        <v>173</v>
      </c>
      <c r="C10" s="361">
        <v>245</v>
      </c>
      <c r="D10" s="361">
        <v>2</v>
      </c>
      <c r="E10" s="360">
        <v>1</v>
      </c>
    </row>
    <row r="11" spans="1:4" ht="16.5" customHeight="1">
      <c r="A11" s="207" t="s">
        <v>280</v>
      </c>
      <c r="C11" s="1"/>
      <c r="D11" s="1"/>
    </row>
    <row r="12" spans="1:4" ht="16.5" customHeight="1">
      <c r="A12" s="207" t="s">
        <v>281</v>
      </c>
      <c r="C12" s="1"/>
      <c r="D12" s="1"/>
    </row>
    <row r="13" spans="1:4" ht="16.5" customHeight="1">
      <c r="A13" s="352" t="s">
        <v>312</v>
      </c>
      <c r="C13" s="1"/>
      <c r="D13" s="1"/>
    </row>
    <row r="14" spans="1:4" ht="16.5" customHeight="1">
      <c r="A14" s="1"/>
      <c r="B14" s="1"/>
      <c r="C14" s="1"/>
      <c r="D14" s="1"/>
    </row>
    <row r="15" spans="1:5" s="80" customFormat="1" ht="21.75" customHeight="1">
      <c r="A15" s="271" t="s">
        <v>254</v>
      </c>
      <c r="B15" s="280"/>
      <c r="C15" s="280"/>
      <c r="D15" s="280"/>
      <c r="E15" s="281"/>
    </row>
    <row r="16" spans="1:5" s="80" customFormat="1" ht="15">
      <c r="A16" s="282"/>
      <c r="B16" s="280"/>
      <c r="C16" s="280"/>
      <c r="D16" s="280"/>
      <c r="E16" s="281"/>
    </row>
    <row r="17" spans="1:5" s="80" customFormat="1" ht="42" customHeight="1">
      <c r="A17" s="395" t="s">
        <v>115</v>
      </c>
      <c r="B17" s="398" t="s">
        <v>218</v>
      </c>
      <c r="C17" s="399"/>
      <c r="D17" s="398" t="s">
        <v>145</v>
      </c>
      <c r="E17" s="399"/>
    </row>
    <row r="18" spans="1:5" s="80" customFormat="1" ht="39" customHeight="1">
      <c r="A18" s="396"/>
      <c r="B18" s="277" t="s">
        <v>116</v>
      </c>
      <c r="C18" s="283" t="s">
        <v>118</v>
      </c>
      <c r="D18" s="277" t="s">
        <v>116</v>
      </c>
      <c r="E18" s="284" t="s">
        <v>118</v>
      </c>
    </row>
    <row r="19" spans="1:5" s="80" customFormat="1" ht="43.5" customHeight="1">
      <c r="A19" s="397"/>
      <c r="B19" s="286" t="s">
        <v>117</v>
      </c>
      <c r="C19" s="285" t="s">
        <v>144</v>
      </c>
      <c r="D19" s="286" t="s">
        <v>117</v>
      </c>
      <c r="E19" s="285" t="s">
        <v>143</v>
      </c>
    </row>
    <row r="20" spans="1:5" s="80" customFormat="1" ht="75" customHeight="1">
      <c r="A20" s="278" t="s">
        <v>255</v>
      </c>
      <c r="B20" s="354">
        <v>52739</v>
      </c>
      <c r="C20" s="365">
        <v>834.9</v>
      </c>
      <c r="D20" s="354">
        <v>2029</v>
      </c>
      <c r="E20" s="365">
        <v>343.4</v>
      </c>
    </row>
    <row r="21" spans="1:5" s="80" customFormat="1" ht="75" customHeight="1">
      <c r="A21" s="279" t="s">
        <v>256</v>
      </c>
      <c r="B21" s="360">
        <v>45924</v>
      </c>
      <c r="C21" s="366">
        <v>596.4</v>
      </c>
      <c r="D21" s="360">
        <v>2185</v>
      </c>
      <c r="E21" s="366">
        <v>370</v>
      </c>
    </row>
    <row r="22" spans="1:5" ht="15">
      <c r="A22" s="287" t="s">
        <v>257</v>
      </c>
      <c r="B22" s="288" t="s">
        <v>258</v>
      </c>
      <c r="C22" s="276"/>
      <c r="D22" s="276"/>
      <c r="E22" s="273"/>
    </row>
    <row r="23" spans="1:5" ht="19.5" customHeight="1">
      <c r="A23" s="289" t="s">
        <v>146</v>
      </c>
      <c r="B23" s="290"/>
      <c r="C23" s="273"/>
      <c r="D23" s="273"/>
      <c r="E23" s="273"/>
    </row>
    <row r="24" ht="19.5" customHeight="1">
      <c r="A24" s="197"/>
    </row>
    <row r="25" ht="19.5" customHeight="1">
      <c r="A25" s="207"/>
    </row>
    <row r="29" spans="1:5" ht="12.75">
      <c r="A29" s="29"/>
      <c r="B29" s="50"/>
      <c r="C29" s="29"/>
      <c r="D29" s="29"/>
      <c r="E29" s="29"/>
    </row>
    <row r="30" spans="1:5" ht="15.75">
      <c r="A30" s="51"/>
      <c r="B30" s="52"/>
      <c r="C30" s="52"/>
      <c r="D30" s="52"/>
      <c r="E30" s="53"/>
    </row>
    <row r="31" spans="1:5" ht="15.75">
      <c r="A31" s="51"/>
      <c r="B31" s="52"/>
      <c r="C31" s="52"/>
      <c r="D31" s="52"/>
      <c r="E31" s="53"/>
    </row>
    <row r="32" spans="1:5" ht="15.75">
      <c r="A32" s="51"/>
      <c r="B32" s="54"/>
      <c r="C32" s="54"/>
      <c r="D32" s="54"/>
      <c r="E32" s="55"/>
    </row>
    <row r="33" spans="1:5" ht="15.75">
      <c r="A33" s="51"/>
      <c r="B33" s="56"/>
      <c r="C33" s="56"/>
      <c r="D33" s="56"/>
      <c r="E33" s="50"/>
    </row>
    <row r="34" spans="1:5" ht="12.75">
      <c r="A34" s="29"/>
      <c r="B34" s="29"/>
      <c r="C34" s="29"/>
      <c r="D34" s="29"/>
      <c r="E34" s="29"/>
    </row>
  </sheetData>
  <sheetProtection/>
  <mergeCells count="6">
    <mergeCell ref="A6:A7"/>
    <mergeCell ref="B6:C6"/>
    <mergeCell ref="D6:E6"/>
    <mergeCell ref="A17:A19"/>
    <mergeCell ref="B17:C17"/>
    <mergeCell ref="D17:E17"/>
  </mergeCells>
  <printOptions/>
  <pageMargins left="0.54" right="0.25" top="0.4" bottom="0.5" header="0.261811024" footer="0.511811023622047"/>
  <pageSetup horizontalDpi="600" verticalDpi="600" orientation="portrait" paperSize="9" scale="96" r:id="rId1"/>
  <headerFooter alignWithMargins="0">
    <oddHeader>&amp;C9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D45" sqref="D45"/>
    </sheetView>
  </sheetViews>
  <sheetFormatPr defaultColWidth="9.140625" defaultRowHeight="12.75"/>
  <cols>
    <col min="1" max="1" width="29.8515625" style="0" customWidth="1"/>
    <col min="2" max="2" width="12.00390625" style="0" customWidth="1"/>
    <col min="3" max="3" width="10.7109375" style="0" customWidth="1"/>
    <col min="4" max="5" width="12.00390625" style="0" customWidth="1"/>
    <col min="6" max="6" width="9.57421875" style="0" bestFit="1" customWidth="1"/>
  </cols>
  <sheetData>
    <row r="1" spans="1:5" ht="16.5">
      <c r="A1" s="3" t="s">
        <v>183</v>
      </c>
      <c r="B1" s="96"/>
      <c r="C1" s="96"/>
      <c r="D1" s="96"/>
      <c r="E1" s="96"/>
    </row>
    <row r="2" spans="1:5" ht="15.75" customHeight="1">
      <c r="A2" s="209" t="s">
        <v>259</v>
      </c>
      <c r="B2" s="96"/>
      <c r="C2" s="96"/>
      <c r="D2" s="96"/>
      <c r="E2" s="96"/>
    </row>
    <row r="3" spans="1:5" ht="15" customHeight="1">
      <c r="A3" s="1"/>
      <c r="B3" s="1"/>
      <c r="E3" s="60" t="s">
        <v>19</v>
      </c>
    </row>
    <row r="4" spans="1:5" ht="24.75" customHeight="1">
      <c r="A4" s="5" t="s">
        <v>20</v>
      </c>
      <c r="B4" s="407" t="s">
        <v>260</v>
      </c>
      <c r="C4" s="408"/>
      <c r="D4" s="407" t="s">
        <v>261</v>
      </c>
      <c r="E4" s="408"/>
    </row>
    <row r="5" spans="1:5" ht="19.5" customHeight="1">
      <c r="A5" s="16" t="s">
        <v>219</v>
      </c>
      <c r="B5" s="422">
        <f>SUM(B6:C8)</f>
        <v>1205.3000000000002</v>
      </c>
      <c r="C5" s="423"/>
      <c r="D5" s="422">
        <f>SUM(D6:E8)</f>
        <v>1235.3</v>
      </c>
      <c r="E5" s="423"/>
    </row>
    <row r="6" spans="1:5" ht="19.5" customHeight="1">
      <c r="A6" s="15" t="s">
        <v>179</v>
      </c>
      <c r="B6" s="405">
        <v>714.2</v>
      </c>
      <c r="C6" s="406"/>
      <c r="D6" s="405">
        <v>719.8</v>
      </c>
      <c r="E6" s="406"/>
    </row>
    <row r="7" spans="1:8" ht="19.5" customHeight="1">
      <c r="A7" s="15" t="s">
        <v>21</v>
      </c>
      <c r="B7" s="415">
        <v>72.7</v>
      </c>
      <c r="C7" s="406"/>
      <c r="D7" s="415">
        <v>74.9</v>
      </c>
      <c r="E7" s="406"/>
      <c r="H7" s="2"/>
    </row>
    <row r="8" spans="1:5" ht="19.5" customHeight="1">
      <c r="A8" s="15" t="s">
        <v>22</v>
      </c>
      <c r="B8" s="405">
        <v>418.4</v>
      </c>
      <c r="C8" s="406"/>
      <c r="D8" s="405">
        <v>440.6</v>
      </c>
      <c r="E8" s="406"/>
    </row>
    <row r="9" spans="1:5" ht="19.5" customHeight="1">
      <c r="A9" s="17" t="s">
        <v>131</v>
      </c>
      <c r="B9" s="418">
        <f>SUM(B10:C14)</f>
        <v>222.32999999999998</v>
      </c>
      <c r="C9" s="419"/>
      <c r="D9" s="418">
        <f>SUM(D10:E14)</f>
        <v>219.45999999999998</v>
      </c>
      <c r="E9" s="419"/>
    </row>
    <row r="10" spans="1:5" ht="19.5" customHeight="1">
      <c r="A10" s="15" t="s">
        <v>220</v>
      </c>
      <c r="B10" s="415">
        <v>6.7</v>
      </c>
      <c r="C10" s="406"/>
      <c r="D10" s="415">
        <v>8.51</v>
      </c>
      <c r="E10" s="406"/>
    </row>
    <row r="11" spans="1:5" ht="19.5" customHeight="1">
      <c r="A11" s="15" t="s">
        <v>139</v>
      </c>
      <c r="B11" s="413">
        <v>1.53</v>
      </c>
      <c r="C11" s="414"/>
      <c r="D11" s="413">
        <v>1.72</v>
      </c>
      <c r="E11" s="414"/>
    </row>
    <row r="12" spans="1:5" ht="19.5" customHeight="1">
      <c r="A12" s="15" t="s">
        <v>198</v>
      </c>
      <c r="B12" s="405">
        <v>206.5</v>
      </c>
      <c r="C12" s="406"/>
      <c r="D12" s="405">
        <v>201.7</v>
      </c>
      <c r="E12" s="406"/>
    </row>
    <row r="13" spans="1:5" ht="19.5" customHeight="1">
      <c r="A13" s="15" t="s">
        <v>221</v>
      </c>
      <c r="B13" s="416">
        <v>7.5</v>
      </c>
      <c r="C13" s="417"/>
      <c r="D13" s="416">
        <v>7.3</v>
      </c>
      <c r="E13" s="417"/>
    </row>
    <row r="14" spans="1:5" ht="19.5" customHeight="1">
      <c r="A14" s="15" t="s">
        <v>190</v>
      </c>
      <c r="B14" s="416">
        <v>0.1</v>
      </c>
      <c r="C14" s="417"/>
      <c r="D14" s="416">
        <v>0.23</v>
      </c>
      <c r="E14" s="417"/>
    </row>
    <row r="15" spans="1:5" ht="19.5" customHeight="1">
      <c r="A15" s="64" t="s">
        <v>8</v>
      </c>
      <c r="B15" s="409">
        <f>B5+B9</f>
        <v>1427.63</v>
      </c>
      <c r="C15" s="410"/>
      <c r="D15" s="409">
        <f>D5+D9</f>
        <v>1454.76</v>
      </c>
      <c r="E15" s="410"/>
    </row>
    <row r="16" spans="1:7" ht="15.75" customHeight="1">
      <c r="A16" s="194" t="s">
        <v>223</v>
      </c>
      <c r="C16" s="62"/>
      <c r="D16" s="62"/>
      <c r="E16" s="63"/>
      <c r="F16" s="62"/>
      <c r="G16" s="63"/>
    </row>
    <row r="17" spans="1:5" ht="15" customHeight="1">
      <c r="A17" s="195" t="s">
        <v>224</v>
      </c>
      <c r="B17" s="1"/>
      <c r="D17" s="1"/>
      <c r="E17" s="1"/>
    </row>
    <row r="18" spans="1:5" ht="12.75">
      <c r="A18" s="196" t="s">
        <v>225</v>
      </c>
      <c r="B18" s="1"/>
      <c r="C18" s="1"/>
      <c r="D18" s="1"/>
      <c r="E18" s="1"/>
    </row>
    <row r="19" spans="1:5" ht="15" customHeight="1">
      <c r="A19" s="210" t="s">
        <v>222</v>
      </c>
      <c r="B19" s="1"/>
      <c r="C19" s="1"/>
      <c r="D19" s="1"/>
      <c r="E19" s="1"/>
    </row>
    <row r="20" spans="1:6" ht="15.75">
      <c r="A20" s="3" t="s">
        <v>182</v>
      </c>
      <c r="B20" s="4"/>
      <c r="C20" s="24"/>
      <c r="D20" s="24"/>
      <c r="E20" s="24"/>
      <c r="F20" s="24"/>
    </row>
    <row r="21" spans="1:7" ht="15.75">
      <c r="A21" s="205" t="s">
        <v>265</v>
      </c>
      <c r="B21" s="4"/>
      <c r="C21" s="24"/>
      <c r="D21" s="24"/>
      <c r="E21" s="24"/>
      <c r="F21" s="145"/>
      <c r="G21" s="93"/>
    </row>
    <row r="22" spans="1:7" ht="16.5" customHeight="1">
      <c r="A22" s="1"/>
      <c r="C22" s="411" t="s">
        <v>188</v>
      </c>
      <c r="D22" s="411"/>
      <c r="E22" s="411"/>
      <c r="F22" s="29"/>
      <c r="G22" s="29"/>
    </row>
    <row r="23" spans="1:5" ht="24" customHeight="1">
      <c r="A23" s="5" t="s">
        <v>46</v>
      </c>
      <c r="B23" s="407" t="s">
        <v>195</v>
      </c>
      <c r="C23" s="408"/>
      <c r="D23" s="407" t="s">
        <v>262</v>
      </c>
      <c r="E23" s="408"/>
    </row>
    <row r="24" spans="1:7" ht="18" customHeight="1">
      <c r="A24" s="139" t="s">
        <v>39</v>
      </c>
      <c r="B24" s="412"/>
      <c r="C24" s="404"/>
      <c r="D24" s="412"/>
      <c r="E24" s="404"/>
      <c r="G24" s="2"/>
    </row>
    <row r="25" spans="1:5" ht="18" customHeight="1">
      <c r="A25" s="140" t="s">
        <v>47</v>
      </c>
      <c r="B25" s="401">
        <v>3745.13</v>
      </c>
      <c r="C25" s="402"/>
      <c r="D25" s="401">
        <v>3836.75</v>
      </c>
      <c r="E25" s="402"/>
    </row>
    <row r="26" spans="1:5" ht="18" customHeight="1">
      <c r="A26" s="140" t="s">
        <v>37</v>
      </c>
      <c r="B26" s="401">
        <v>35.92</v>
      </c>
      <c r="C26" s="402"/>
      <c r="D26" s="401">
        <v>39.94</v>
      </c>
      <c r="E26" s="402"/>
    </row>
    <row r="27" spans="1:5" ht="18" customHeight="1">
      <c r="A27" s="140" t="s">
        <v>73</v>
      </c>
      <c r="B27" s="401">
        <v>18.8</v>
      </c>
      <c r="C27" s="402"/>
      <c r="D27" s="401">
        <v>19.15</v>
      </c>
      <c r="E27" s="402"/>
    </row>
    <row r="28" spans="1:5" ht="18" customHeight="1">
      <c r="A28" s="140" t="s">
        <v>48</v>
      </c>
      <c r="B28" s="401">
        <v>1.08</v>
      </c>
      <c r="C28" s="402"/>
      <c r="D28" s="401">
        <v>1.08</v>
      </c>
      <c r="E28" s="402"/>
    </row>
    <row r="29" spans="1:5" ht="18" customHeight="1">
      <c r="A29" s="140" t="s">
        <v>49</v>
      </c>
      <c r="B29" s="401">
        <v>68.57</v>
      </c>
      <c r="C29" s="402"/>
      <c r="D29" s="401">
        <v>70.32</v>
      </c>
      <c r="E29" s="402"/>
    </row>
    <row r="30" spans="1:5" ht="18" customHeight="1">
      <c r="A30" s="140" t="s">
        <v>150</v>
      </c>
      <c r="B30" s="401">
        <v>25.02</v>
      </c>
      <c r="C30" s="402"/>
      <c r="D30" s="401">
        <v>23.57</v>
      </c>
      <c r="E30" s="402"/>
    </row>
    <row r="31" spans="1:5" ht="18" customHeight="1">
      <c r="A31" s="140" t="s">
        <v>50</v>
      </c>
      <c r="B31" s="401">
        <v>33.78</v>
      </c>
      <c r="C31" s="402"/>
      <c r="D31" s="401">
        <v>34.31</v>
      </c>
      <c r="E31" s="402"/>
    </row>
    <row r="32" spans="1:5" ht="18" customHeight="1">
      <c r="A32" s="144" t="s">
        <v>305</v>
      </c>
      <c r="B32" s="10"/>
      <c r="C32" s="138"/>
      <c r="D32" s="10"/>
      <c r="E32" s="138"/>
    </row>
    <row r="33" spans="1:5" ht="18" customHeight="1">
      <c r="A33" s="141" t="s">
        <v>306</v>
      </c>
      <c r="B33" s="403">
        <v>292.9</v>
      </c>
      <c r="C33" s="404"/>
      <c r="D33" s="403">
        <v>293.9</v>
      </c>
      <c r="E33" s="404"/>
    </row>
    <row r="34" spans="1:5" ht="18" customHeight="1">
      <c r="A34" s="142" t="s">
        <v>51</v>
      </c>
      <c r="B34" s="405"/>
      <c r="C34" s="406"/>
      <c r="D34" s="405"/>
      <c r="E34" s="406"/>
    </row>
    <row r="35" spans="1:5" ht="18" customHeight="1">
      <c r="A35" s="141" t="s">
        <v>47</v>
      </c>
      <c r="B35" s="403">
        <v>3452.23</v>
      </c>
      <c r="C35" s="404"/>
      <c r="D35" s="403">
        <f>D25-D33</f>
        <v>3542.85</v>
      </c>
      <c r="E35" s="404"/>
    </row>
    <row r="36" spans="1:5" ht="7.5" customHeight="1">
      <c r="A36" s="143"/>
      <c r="B36" s="42"/>
      <c r="C36" s="43"/>
      <c r="D36" s="42"/>
      <c r="E36" s="43"/>
    </row>
    <row r="37" spans="1:5" ht="6" customHeight="1">
      <c r="A37" s="8"/>
      <c r="B37" s="204"/>
      <c r="C37" s="204"/>
      <c r="D37" s="204"/>
      <c r="E37" s="204"/>
    </row>
    <row r="38" spans="1:5" ht="15" customHeight="1">
      <c r="A38" s="8"/>
      <c r="B38" s="204"/>
      <c r="C38" s="204"/>
      <c r="D38" s="204"/>
      <c r="E38" s="264" t="s">
        <v>242</v>
      </c>
    </row>
    <row r="39" spans="1:5" ht="27.75" customHeight="1">
      <c r="A39" s="208" t="s">
        <v>250</v>
      </c>
      <c r="B39" s="420">
        <v>4834.25</v>
      </c>
      <c r="C39" s="421"/>
      <c r="D39" s="420">
        <v>5010.29</v>
      </c>
      <c r="E39" s="421"/>
    </row>
    <row r="40" spans="1:5" ht="9" customHeight="1">
      <c r="A40" s="8"/>
      <c r="B40" s="204"/>
      <c r="C40" s="204"/>
      <c r="D40" s="204"/>
      <c r="E40" s="204"/>
    </row>
    <row r="41" spans="1:3" ht="13.5" customHeight="1">
      <c r="A41" s="351" t="s">
        <v>314</v>
      </c>
      <c r="C41" s="362" t="s">
        <v>149</v>
      </c>
    </row>
    <row r="42" spans="1:3" ht="14.25">
      <c r="A42" s="363" t="s">
        <v>151</v>
      </c>
      <c r="B42" s="19"/>
      <c r="C42" s="364" t="s">
        <v>251</v>
      </c>
    </row>
    <row r="43" spans="1:5" ht="29.25" customHeight="1">
      <c r="A43" s="400" t="s">
        <v>304</v>
      </c>
      <c r="B43" s="400"/>
      <c r="C43" s="400"/>
      <c r="D43" s="400"/>
      <c r="E43" s="400"/>
    </row>
    <row r="44" ht="27" customHeight="1"/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</sheetData>
  <sheetProtection/>
  <mergeCells count="52">
    <mergeCell ref="B39:C39"/>
    <mergeCell ref="D39:E39"/>
    <mergeCell ref="B4:C4"/>
    <mergeCell ref="D4:E4"/>
    <mergeCell ref="B5:C5"/>
    <mergeCell ref="D5:E5"/>
    <mergeCell ref="B8:C8"/>
    <mergeCell ref="D8:E8"/>
    <mergeCell ref="D9:E9"/>
    <mergeCell ref="B10:C10"/>
    <mergeCell ref="D6:E6"/>
    <mergeCell ref="B14:C14"/>
    <mergeCell ref="D12:E12"/>
    <mergeCell ref="B13:C13"/>
    <mergeCell ref="D13:E13"/>
    <mergeCell ref="B6:C6"/>
    <mergeCell ref="B7:C7"/>
    <mergeCell ref="D7:E7"/>
    <mergeCell ref="B9:C9"/>
    <mergeCell ref="D24:E24"/>
    <mergeCell ref="D11:E11"/>
    <mergeCell ref="B23:C23"/>
    <mergeCell ref="D10:E10"/>
    <mergeCell ref="B11:C11"/>
    <mergeCell ref="D14:E14"/>
    <mergeCell ref="D25:E25"/>
    <mergeCell ref="B12:C12"/>
    <mergeCell ref="D26:E26"/>
    <mergeCell ref="D23:E23"/>
    <mergeCell ref="B25:C25"/>
    <mergeCell ref="B26:C26"/>
    <mergeCell ref="B15:C15"/>
    <mergeCell ref="D15:E15"/>
    <mergeCell ref="C22:E22"/>
    <mergeCell ref="B24:C24"/>
    <mergeCell ref="D30:E30"/>
    <mergeCell ref="D31:E31"/>
    <mergeCell ref="B31:C31"/>
    <mergeCell ref="D34:E34"/>
    <mergeCell ref="B34:C34"/>
    <mergeCell ref="D35:E35"/>
    <mergeCell ref="D33:E33"/>
    <mergeCell ref="A43:E43"/>
    <mergeCell ref="B29:C29"/>
    <mergeCell ref="D27:E27"/>
    <mergeCell ref="B33:C33"/>
    <mergeCell ref="B30:C30"/>
    <mergeCell ref="D29:E29"/>
    <mergeCell ref="B27:C27"/>
    <mergeCell ref="D28:E28"/>
    <mergeCell ref="B28:C28"/>
    <mergeCell ref="B35:C35"/>
  </mergeCells>
  <printOptions/>
  <pageMargins left="0.866141732283465" right="0.236220472440945" top="0.866141732283465" bottom="0.433070866141732" header="0.511811023622047" footer="0.511811023622047"/>
  <pageSetup horizontalDpi="600" verticalDpi="600" orientation="portrait" paperSize="9" r:id="rId1"/>
  <headerFooter alignWithMargins="0">
    <oddHeader>&amp;C10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S24"/>
  <sheetViews>
    <sheetView zoomScalePageLayoutView="0" workbookViewId="0" topLeftCell="A1">
      <selection activeCell="T11" sqref="T11"/>
    </sheetView>
  </sheetViews>
  <sheetFormatPr defaultColWidth="9.140625" defaultRowHeight="12.75"/>
  <cols>
    <col min="1" max="1" width="9.28125" style="1" customWidth="1"/>
    <col min="2" max="2" width="22.57421875" style="1" customWidth="1"/>
    <col min="3" max="3" width="9.28125" style="1" customWidth="1"/>
    <col min="4" max="4" width="9.7109375" style="1" customWidth="1"/>
    <col min="5" max="6" width="7.140625" style="1" customWidth="1"/>
    <col min="7" max="14" width="7.28125" style="1" customWidth="1"/>
    <col min="15" max="15" width="7.57421875" style="1" customWidth="1"/>
    <col min="16" max="16" width="7.8515625" style="1" customWidth="1"/>
    <col min="17" max="17" width="7.28125" style="1" customWidth="1"/>
    <col min="18" max="18" width="8.00390625" style="1" customWidth="1"/>
    <col min="19" max="19" width="5.00390625" style="4" customWidth="1"/>
    <col min="20" max="16384" width="9.140625" style="1" customWidth="1"/>
  </cols>
  <sheetData>
    <row r="2" ht="19.5" customHeight="1">
      <c r="A2" s="28" t="s">
        <v>264</v>
      </c>
    </row>
    <row r="3" spans="14:18" ht="15.75" customHeight="1">
      <c r="N3" s="7"/>
      <c r="O3" s="7"/>
      <c r="P3" s="425" t="s">
        <v>169</v>
      </c>
      <c r="Q3" s="425"/>
      <c r="R3" s="425"/>
    </row>
    <row r="4" spans="1:19" s="12" customFormat="1" ht="22.5" customHeight="1">
      <c r="A4" s="445" t="s">
        <v>189</v>
      </c>
      <c r="B4" s="446"/>
      <c r="C4" s="438" t="s">
        <v>178</v>
      </c>
      <c r="D4" s="438"/>
      <c r="E4" s="438"/>
      <c r="F4" s="426"/>
      <c r="G4" s="429" t="s">
        <v>94</v>
      </c>
      <c r="H4" s="430"/>
      <c r="I4" s="434" t="s">
        <v>95</v>
      </c>
      <c r="J4" s="434"/>
      <c r="K4" s="429" t="s">
        <v>38</v>
      </c>
      <c r="L4" s="430"/>
      <c r="M4" s="424" t="s">
        <v>97</v>
      </c>
      <c r="N4" s="424"/>
      <c r="O4" s="429" t="s">
        <v>160</v>
      </c>
      <c r="P4" s="430"/>
      <c r="Q4" s="434" t="s">
        <v>99</v>
      </c>
      <c r="R4" s="430"/>
      <c r="S4" s="433">
        <v>11</v>
      </c>
    </row>
    <row r="5" spans="1:19" s="12" customFormat="1" ht="25.5" customHeight="1">
      <c r="A5" s="447"/>
      <c r="B5" s="448"/>
      <c r="C5" s="426" t="s">
        <v>39</v>
      </c>
      <c r="D5" s="427"/>
      <c r="E5" s="426" t="s">
        <v>40</v>
      </c>
      <c r="F5" s="428"/>
      <c r="G5" s="431" t="s">
        <v>124</v>
      </c>
      <c r="H5" s="432"/>
      <c r="I5" s="435" t="s">
        <v>100</v>
      </c>
      <c r="J5" s="435"/>
      <c r="K5" s="431" t="s">
        <v>243</v>
      </c>
      <c r="L5" s="432"/>
      <c r="M5" s="435" t="s">
        <v>96</v>
      </c>
      <c r="N5" s="435"/>
      <c r="O5" s="36"/>
      <c r="P5" s="34"/>
      <c r="Q5" s="441" t="s">
        <v>98</v>
      </c>
      <c r="R5" s="442"/>
      <c r="S5" s="433"/>
    </row>
    <row r="6" spans="1:19" s="12" customFormat="1" ht="31.5" customHeight="1">
      <c r="A6" s="449"/>
      <c r="B6" s="450"/>
      <c r="C6" s="33">
        <v>2012</v>
      </c>
      <c r="D6" s="33">
        <v>2013</v>
      </c>
      <c r="E6" s="33">
        <v>2012</v>
      </c>
      <c r="F6" s="33">
        <v>2013</v>
      </c>
      <c r="G6" s="33">
        <v>2012</v>
      </c>
      <c r="H6" s="33">
        <v>2013</v>
      </c>
      <c r="I6" s="32">
        <v>2012</v>
      </c>
      <c r="J6" s="32">
        <v>2013</v>
      </c>
      <c r="K6" s="33">
        <v>2012</v>
      </c>
      <c r="L6" s="33">
        <v>2013</v>
      </c>
      <c r="M6" s="33">
        <v>2012</v>
      </c>
      <c r="N6" s="33">
        <v>2013</v>
      </c>
      <c r="O6" s="33">
        <v>2012</v>
      </c>
      <c r="P6" s="33">
        <v>2013</v>
      </c>
      <c r="Q6" s="33">
        <v>2012</v>
      </c>
      <c r="R6" s="33">
        <v>2013</v>
      </c>
      <c r="S6" s="433"/>
    </row>
    <row r="7" spans="1:19" ht="28.5" customHeight="1">
      <c r="A7" s="443" t="s">
        <v>41</v>
      </c>
      <c r="B7" s="444"/>
      <c r="C7" s="85">
        <v>3743.3099999999995</v>
      </c>
      <c r="D7" s="85">
        <f>SUM(D9:D12)</f>
        <v>3835.4399999999996</v>
      </c>
      <c r="E7" s="65" t="s">
        <v>12</v>
      </c>
      <c r="F7" s="65" t="s">
        <v>12</v>
      </c>
      <c r="G7" s="85">
        <f aca="true" t="shared" si="0" ref="G7:L7">SUM(G9:G12)</f>
        <v>0.62</v>
      </c>
      <c r="H7" s="85">
        <f t="shared" si="0"/>
        <v>0.61</v>
      </c>
      <c r="I7" s="85">
        <f t="shared" si="0"/>
        <v>0.07999999999999999</v>
      </c>
      <c r="J7" s="85">
        <f t="shared" si="0"/>
        <v>0.07999999999999999</v>
      </c>
      <c r="K7" s="85">
        <f t="shared" si="0"/>
        <v>18.8</v>
      </c>
      <c r="L7" s="85">
        <f t="shared" si="0"/>
        <v>19.150000000000002</v>
      </c>
      <c r="M7" s="203">
        <v>68.57000000000001</v>
      </c>
      <c r="N7" s="85">
        <f>SUM(N9:N12)</f>
        <v>70.32000000000001</v>
      </c>
      <c r="O7" s="85">
        <f>SUM(O9:O12)</f>
        <v>10.71</v>
      </c>
      <c r="P7" s="85">
        <f>SUM(P9:P12)</f>
        <v>11.07</v>
      </c>
      <c r="Q7" s="203">
        <v>33.78</v>
      </c>
      <c r="R7" s="85">
        <f>SUM(R9:R12)</f>
        <v>34.31</v>
      </c>
      <c r="S7" s="433"/>
    </row>
    <row r="8" spans="1:19" ht="28.5" customHeight="1">
      <c r="A8" s="30" t="s">
        <v>83</v>
      </c>
      <c r="B8" s="38"/>
      <c r="C8" s="46"/>
      <c r="D8" s="46"/>
      <c r="E8" s="44"/>
      <c r="F8" s="44"/>
      <c r="G8" s="203"/>
      <c r="H8" s="203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433"/>
    </row>
    <row r="9" spans="1:19" ht="28.5" customHeight="1">
      <c r="A9" s="439" t="s">
        <v>247</v>
      </c>
      <c r="B9" s="440"/>
      <c r="C9" s="87">
        <v>2280.49</v>
      </c>
      <c r="D9" s="87">
        <v>2363.79</v>
      </c>
      <c r="E9" s="66" t="s">
        <v>12</v>
      </c>
      <c r="F9" s="66" t="s">
        <v>12</v>
      </c>
      <c r="G9" s="200">
        <v>0.29</v>
      </c>
      <c r="H9" s="200">
        <v>0.28</v>
      </c>
      <c r="I9" s="200">
        <v>0.06</v>
      </c>
      <c r="J9" s="200">
        <v>0.06</v>
      </c>
      <c r="K9" s="200">
        <v>7.58</v>
      </c>
      <c r="L9" s="200">
        <v>7.82</v>
      </c>
      <c r="M9" s="200">
        <v>8.61</v>
      </c>
      <c r="N9" s="200">
        <v>8.64</v>
      </c>
      <c r="O9" s="200">
        <v>0.53</v>
      </c>
      <c r="P9" s="200">
        <v>0.53</v>
      </c>
      <c r="Q9" s="200">
        <v>28.26</v>
      </c>
      <c r="R9" s="200">
        <v>28.79</v>
      </c>
      <c r="S9" s="433"/>
    </row>
    <row r="10" spans="1:19" ht="28.5" customHeight="1">
      <c r="A10" s="269" t="s">
        <v>248</v>
      </c>
      <c r="B10" s="39"/>
      <c r="C10" s="87">
        <v>330.75</v>
      </c>
      <c r="D10" s="87">
        <v>317.17</v>
      </c>
      <c r="E10" s="66" t="s">
        <v>12</v>
      </c>
      <c r="F10" s="66" t="s">
        <v>12</v>
      </c>
      <c r="G10" s="200">
        <v>0.07</v>
      </c>
      <c r="H10" s="200">
        <v>0.07</v>
      </c>
      <c r="I10" s="200">
        <v>0.01</v>
      </c>
      <c r="J10" s="200">
        <v>0.01</v>
      </c>
      <c r="K10" s="200">
        <v>1.08</v>
      </c>
      <c r="L10" s="200">
        <v>1.04</v>
      </c>
      <c r="M10" s="200">
        <v>6.67</v>
      </c>
      <c r="N10" s="200">
        <v>6.42</v>
      </c>
      <c r="O10" s="200">
        <v>0.11</v>
      </c>
      <c r="P10" s="200">
        <v>0.11</v>
      </c>
      <c r="Q10" s="200">
        <v>3.2</v>
      </c>
      <c r="R10" s="200">
        <v>3.18</v>
      </c>
      <c r="S10" s="433"/>
    </row>
    <row r="11" spans="1:19" ht="28.5" customHeight="1">
      <c r="A11" s="40" t="s">
        <v>42</v>
      </c>
      <c r="B11" s="39"/>
      <c r="C11" s="87">
        <v>954.06</v>
      </c>
      <c r="D11" s="87">
        <v>969.53</v>
      </c>
      <c r="E11" s="66" t="s">
        <v>12</v>
      </c>
      <c r="F11" s="66" t="s">
        <v>12</v>
      </c>
      <c r="G11" s="200">
        <v>0.15</v>
      </c>
      <c r="H11" s="200">
        <v>0.15</v>
      </c>
      <c r="I11" s="200">
        <v>0.01</v>
      </c>
      <c r="J11" s="200">
        <v>0.01</v>
      </c>
      <c r="K11" s="200">
        <v>9.71</v>
      </c>
      <c r="L11" s="200">
        <v>9.85</v>
      </c>
      <c r="M11" s="200">
        <v>51.7</v>
      </c>
      <c r="N11" s="200">
        <v>53.7</v>
      </c>
      <c r="O11" s="200">
        <v>9.88</v>
      </c>
      <c r="P11" s="200">
        <v>10.25</v>
      </c>
      <c r="Q11" s="200">
        <v>2.23</v>
      </c>
      <c r="R11" s="200">
        <v>2.25</v>
      </c>
      <c r="S11" s="433"/>
    </row>
    <row r="12" spans="1:19" ht="28.5" customHeight="1">
      <c r="A12" s="40" t="s">
        <v>43</v>
      </c>
      <c r="B12" s="39"/>
      <c r="C12" s="87">
        <v>178.01</v>
      </c>
      <c r="D12" s="87">
        <v>184.95</v>
      </c>
      <c r="E12" s="66" t="s">
        <v>12</v>
      </c>
      <c r="F12" s="66" t="s">
        <v>12</v>
      </c>
      <c r="G12" s="200">
        <v>0.11</v>
      </c>
      <c r="H12" s="200">
        <v>0.11</v>
      </c>
      <c r="I12" s="200">
        <v>0</v>
      </c>
      <c r="J12" s="200">
        <v>0</v>
      </c>
      <c r="K12" s="200">
        <v>0.43</v>
      </c>
      <c r="L12" s="200">
        <v>0.44</v>
      </c>
      <c r="M12" s="200">
        <v>1.59</v>
      </c>
      <c r="N12" s="200">
        <v>1.56</v>
      </c>
      <c r="O12" s="200">
        <v>0.19</v>
      </c>
      <c r="P12" s="200">
        <v>0.18</v>
      </c>
      <c r="Q12" s="200">
        <v>0.09</v>
      </c>
      <c r="R12" s="200">
        <v>0.09</v>
      </c>
      <c r="S12" s="433"/>
    </row>
    <row r="13" spans="1:19" ht="28.5" customHeight="1">
      <c r="A13" s="37" t="s">
        <v>84</v>
      </c>
      <c r="B13" s="38"/>
      <c r="C13" s="86">
        <v>1.82</v>
      </c>
      <c r="D13" s="86">
        <v>1.31</v>
      </c>
      <c r="E13" s="67" t="s">
        <v>12</v>
      </c>
      <c r="F13" s="67" t="s">
        <v>12</v>
      </c>
      <c r="G13" s="291" t="s">
        <v>12</v>
      </c>
      <c r="H13" s="291" t="s">
        <v>12</v>
      </c>
      <c r="I13" s="291" t="s">
        <v>12</v>
      </c>
      <c r="J13" s="291" t="s">
        <v>12</v>
      </c>
      <c r="K13" s="291" t="s">
        <v>12</v>
      </c>
      <c r="L13" s="291" t="s">
        <v>12</v>
      </c>
      <c r="M13" s="291" t="s">
        <v>12</v>
      </c>
      <c r="N13" s="291" t="s">
        <v>12</v>
      </c>
      <c r="O13" s="203">
        <v>14.31</v>
      </c>
      <c r="P13" s="203">
        <v>12.5</v>
      </c>
      <c r="Q13" s="201" t="s">
        <v>12</v>
      </c>
      <c r="R13" s="201" t="s">
        <v>12</v>
      </c>
      <c r="S13" s="433"/>
    </row>
    <row r="14" spans="1:19" ht="28.5" customHeight="1">
      <c r="A14" s="37" t="s">
        <v>85</v>
      </c>
      <c r="B14" s="38"/>
      <c r="C14" s="45" t="s">
        <v>12</v>
      </c>
      <c r="D14" s="45" t="s">
        <v>12</v>
      </c>
      <c r="E14" s="66" t="s">
        <v>12</v>
      </c>
      <c r="F14" s="66" t="s">
        <v>12</v>
      </c>
      <c r="G14" s="291" t="s">
        <v>12</v>
      </c>
      <c r="H14" s="291" t="s">
        <v>12</v>
      </c>
      <c r="I14" s="291" t="s">
        <v>12</v>
      </c>
      <c r="J14" s="291" t="s">
        <v>12</v>
      </c>
      <c r="K14" s="291" t="s">
        <v>12</v>
      </c>
      <c r="L14" s="291" t="s">
        <v>12</v>
      </c>
      <c r="M14" s="291" t="s">
        <v>12</v>
      </c>
      <c r="N14" s="291" t="s">
        <v>12</v>
      </c>
      <c r="O14" s="291" t="s">
        <v>12</v>
      </c>
      <c r="P14" s="291" t="s">
        <v>12</v>
      </c>
      <c r="Q14" s="291" t="s">
        <v>12</v>
      </c>
      <c r="R14" s="291" t="s">
        <v>12</v>
      </c>
      <c r="S14" s="433"/>
    </row>
    <row r="15" spans="1:19" ht="28.5" customHeight="1">
      <c r="A15" s="37" t="s">
        <v>44</v>
      </c>
      <c r="B15" s="38"/>
      <c r="C15" s="45" t="s">
        <v>12</v>
      </c>
      <c r="D15" s="45" t="s">
        <v>12</v>
      </c>
      <c r="E15" s="66" t="s">
        <v>12</v>
      </c>
      <c r="F15" s="66" t="s">
        <v>12</v>
      </c>
      <c r="G15" s="266">
        <v>0.9</v>
      </c>
      <c r="H15" s="267">
        <v>1</v>
      </c>
      <c r="I15" s="267">
        <v>1</v>
      </c>
      <c r="J15" s="291">
        <v>1</v>
      </c>
      <c r="K15" s="201" t="s">
        <v>12</v>
      </c>
      <c r="L15" s="291" t="s">
        <v>12</v>
      </c>
      <c r="M15" s="201" t="s">
        <v>12</v>
      </c>
      <c r="N15" s="291" t="s">
        <v>12</v>
      </c>
      <c r="O15" s="201" t="s">
        <v>12</v>
      </c>
      <c r="P15" s="291" t="s">
        <v>12</v>
      </c>
      <c r="Q15" s="201" t="s">
        <v>12</v>
      </c>
      <c r="R15" s="201" t="s">
        <v>12</v>
      </c>
      <c r="S15" s="433"/>
    </row>
    <row r="16" spans="1:19" ht="28.5" customHeight="1">
      <c r="A16" s="37" t="s">
        <v>86</v>
      </c>
      <c r="B16" s="38"/>
      <c r="C16" s="45" t="s">
        <v>12</v>
      </c>
      <c r="D16" s="45" t="s">
        <v>12</v>
      </c>
      <c r="E16" s="86">
        <v>292.9</v>
      </c>
      <c r="F16" s="66">
        <v>293.9</v>
      </c>
      <c r="G16" s="202" t="s">
        <v>12</v>
      </c>
      <c r="H16" s="202" t="s">
        <v>12</v>
      </c>
      <c r="I16" s="201" t="s">
        <v>12</v>
      </c>
      <c r="J16" s="291" t="s">
        <v>12</v>
      </c>
      <c r="K16" s="201" t="s">
        <v>12</v>
      </c>
      <c r="L16" s="291" t="s">
        <v>12</v>
      </c>
      <c r="M16" s="201" t="s">
        <v>12</v>
      </c>
      <c r="N16" s="291" t="s">
        <v>12</v>
      </c>
      <c r="O16" s="201" t="s">
        <v>12</v>
      </c>
      <c r="P16" s="291" t="s">
        <v>12</v>
      </c>
      <c r="Q16" s="201" t="s">
        <v>12</v>
      </c>
      <c r="R16" s="201" t="s">
        <v>12</v>
      </c>
      <c r="S16" s="433"/>
    </row>
    <row r="17" spans="1:19" ht="28.5" customHeight="1">
      <c r="A17" s="451" t="s">
        <v>177</v>
      </c>
      <c r="B17" s="452"/>
      <c r="C17" s="45" t="s">
        <v>12</v>
      </c>
      <c r="D17" s="45" t="s">
        <v>12</v>
      </c>
      <c r="E17" s="66" t="s">
        <v>12</v>
      </c>
      <c r="F17" s="66" t="s">
        <v>12</v>
      </c>
      <c r="G17" s="203">
        <v>34.4</v>
      </c>
      <c r="H17" s="203">
        <v>38.33</v>
      </c>
      <c r="I17" s="201" t="s">
        <v>12</v>
      </c>
      <c r="J17" s="291" t="s">
        <v>12</v>
      </c>
      <c r="K17" s="201" t="s">
        <v>12</v>
      </c>
      <c r="L17" s="291" t="s">
        <v>12</v>
      </c>
      <c r="M17" s="201" t="s">
        <v>12</v>
      </c>
      <c r="N17" s="291" t="s">
        <v>12</v>
      </c>
      <c r="O17" s="201" t="s">
        <v>12</v>
      </c>
      <c r="P17" s="291" t="s">
        <v>12</v>
      </c>
      <c r="Q17" s="201" t="s">
        <v>12</v>
      </c>
      <c r="R17" s="201" t="s">
        <v>12</v>
      </c>
      <c r="S17" s="433"/>
    </row>
    <row r="18" spans="1:19" ht="28.5" customHeight="1">
      <c r="A18" s="30"/>
      <c r="B18" s="31"/>
      <c r="C18" s="46"/>
      <c r="D18" s="46"/>
      <c r="E18" s="47"/>
      <c r="F18" s="47"/>
      <c r="G18" s="203"/>
      <c r="H18" s="203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433"/>
    </row>
    <row r="19" spans="1:19" ht="30.75" customHeight="1">
      <c r="A19" s="436" t="s">
        <v>45</v>
      </c>
      <c r="B19" s="437"/>
      <c r="C19" s="88">
        <v>3745.1299999999997</v>
      </c>
      <c r="D19" s="88">
        <v>3836.7499999999995</v>
      </c>
      <c r="E19" s="88">
        <v>292.9</v>
      </c>
      <c r="F19" s="88">
        <v>293.9</v>
      </c>
      <c r="G19" s="88">
        <v>35.92</v>
      </c>
      <c r="H19" s="88">
        <v>39.94</v>
      </c>
      <c r="I19" s="88">
        <v>1.08</v>
      </c>
      <c r="J19" s="88">
        <v>1.08</v>
      </c>
      <c r="K19" s="88">
        <v>18.8</v>
      </c>
      <c r="L19" s="88">
        <v>19.150000000000002</v>
      </c>
      <c r="M19" s="88">
        <v>68.57000000000001</v>
      </c>
      <c r="N19" s="88">
        <v>70.32000000000001</v>
      </c>
      <c r="O19" s="88">
        <v>25.020000000000003</v>
      </c>
      <c r="P19" s="88">
        <v>23.57</v>
      </c>
      <c r="Q19" s="88">
        <v>33.78</v>
      </c>
      <c r="R19" s="88">
        <v>34.31</v>
      </c>
      <c r="S19" s="433"/>
    </row>
    <row r="20" spans="1:18" ht="12" customHeight="1">
      <c r="A20" s="158"/>
      <c r="B20" s="159"/>
      <c r="C20" s="160"/>
      <c r="D20" s="160"/>
      <c r="E20" s="160"/>
      <c r="F20" s="160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</row>
    <row r="21" spans="1:18" ht="15" customHeight="1">
      <c r="A21" s="338" t="s">
        <v>283</v>
      </c>
      <c r="B21" s="11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</row>
    <row r="22" spans="1:18" ht="15" customHeight="1">
      <c r="A22" s="339" t="s">
        <v>284</v>
      </c>
      <c r="B22" s="11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</row>
    <row r="23" spans="1:5" ht="15.75">
      <c r="A23" s="338" t="s">
        <v>285</v>
      </c>
      <c r="B23" s="20"/>
      <c r="C23" s="20"/>
      <c r="D23" s="20"/>
      <c r="E23" s="20"/>
    </row>
    <row r="24" spans="1:3" ht="15.75">
      <c r="A24" s="338" t="s">
        <v>286</v>
      </c>
      <c r="B24" s="20"/>
      <c r="C24" s="20"/>
    </row>
    <row r="27" ht="8.25" customHeight="1"/>
  </sheetData>
  <sheetProtection/>
  <mergeCells count="21">
    <mergeCell ref="A7:B7"/>
    <mergeCell ref="A4:B6"/>
    <mergeCell ref="M5:N5"/>
    <mergeCell ref="A17:B17"/>
    <mergeCell ref="S4:S19"/>
    <mergeCell ref="I4:J4"/>
    <mergeCell ref="Q4:R4"/>
    <mergeCell ref="I5:J5"/>
    <mergeCell ref="O4:P4"/>
    <mergeCell ref="A19:B19"/>
    <mergeCell ref="C4:F4"/>
    <mergeCell ref="A9:B9"/>
    <mergeCell ref="Q5:R5"/>
    <mergeCell ref="K4:L4"/>
    <mergeCell ref="M4:N4"/>
    <mergeCell ref="P3:R3"/>
    <mergeCell ref="C5:D5"/>
    <mergeCell ref="E5:F5"/>
    <mergeCell ref="G4:H4"/>
    <mergeCell ref="G5:H5"/>
    <mergeCell ref="K5:L5"/>
  </mergeCells>
  <printOptions/>
  <pageMargins left="0.36" right="0" top="0.5" bottom="0.5" header="0.31496062992126" footer="0.31496062992126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6">
      <selection activeCell="E13" sqref="E13"/>
    </sheetView>
  </sheetViews>
  <sheetFormatPr defaultColWidth="9.140625" defaultRowHeight="12.75"/>
  <cols>
    <col min="1" max="1" width="10.57421875" style="0" customWidth="1"/>
    <col min="2" max="2" width="20.57421875" style="0" customWidth="1"/>
    <col min="3" max="6" width="12.28125" style="0" customWidth="1"/>
  </cols>
  <sheetData>
    <row r="1" spans="1:4" ht="18.75">
      <c r="A1" s="3" t="s">
        <v>244</v>
      </c>
      <c r="B1" s="3"/>
      <c r="C1" s="14"/>
      <c r="D1" s="14"/>
    </row>
    <row r="2" spans="1:4" ht="18.75">
      <c r="A2" s="453" t="s">
        <v>267</v>
      </c>
      <c r="B2" s="453"/>
      <c r="C2" s="14"/>
      <c r="D2" s="14"/>
    </row>
    <row r="3" spans="1:6" ht="11.25" customHeight="1">
      <c r="A3" s="1"/>
      <c r="B3" s="1"/>
      <c r="C3" s="1"/>
      <c r="F3" s="9" t="s">
        <v>169</v>
      </c>
    </row>
    <row r="4" spans="1:6" ht="27" customHeight="1">
      <c r="A4" s="429" t="s">
        <v>245</v>
      </c>
      <c r="B4" s="430"/>
      <c r="C4" s="454" t="s">
        <v>263</v>
      </c>
      <c r="D4" s="427"/>
      <c r="E4" s="454" t="s">
        <v>269</v>
      </c>
      <c r="F4" s="427"/>
    </row>
    <row r="5" spans="1:6" ht="30.75" customHeight="1">
      <c r="A5" s="431"/>
      <c r="B5" s="432"/>
      <c r="C5" s="32" t="s">
        <v>53</v>
      </c>
      <c r="D5" s="32" t="s">
        <v>3</v>
      </c>
      <c r="E5" s="32" t="s">
        <v>53</v>
      </c>
      <c r="F5" s="32" t="s">
        <v>3</v>
      </c>
    </row>
    <row r="6" spans="1:6" ht="24.75" customHeight="1">
      <c r="A6" s="221" t="s">
        <v>74</v>
      </c>
      <c r="B6" s="222"/>
      <c r="C6" s="223">
        <v>2280.49</v>
      </c>
      <c r="D6" s="223">
        <f>(C6/C$12)*100</f>
        <v>60.92191381935726</v>
      </c>
      <c r="E6" s="223">
        <v>2363.79</v>
      </c>
      <c r="F6" s="223">
        <v>61.63021713284525</v>
      </c>
    </row>
    <row r="7" spans="1:6" ht="24.75" customHeight="1">
      <c r="A7" s="30" t="s">
        <v>54</v>
      </c>
      <c r="B7" s="31"/>
      <c r="C7" s="224">
        <v>330.75</v>
      </c>
      <c r="D7" s="223">
        <f>(C7/C$12)*100</f>
        <v>8.835786605401651</v>
      </c>
      <c r="E7" s="224">
        <v>317.17</v>
      </c>
      <c r="F7" s="223">
        <v>8.269455394948169</v>
      </c>
    </row>
    <row r="8" spans="1:6" ht="24.75" customHeight="1">
      <c r="A8" s="30" t="s">
        <v>27</v>
      </c>
      <c r="B8" s="31"/>
      <c r="C8" s="225">
        <v>954.06</v>
      </c>
      <c r="D8" s="223">
        <f>(C8/C$12)*100</f>
        <v>25.487137018139077</v>
      </c>
      <c r="E8" s="225">
        <v>969.53</v>
      </c>
      <c r="F8" s="223">
        <v>25.278194939824377</v>
      </c>
    </row>
    <row r="9" spans="1:6" ht="24.75" customHeight="1">
      <c r="A9" s="30" t="s">
        <v>55</v>
      </c>
      <c r="B9" s="31"/>
      <c r="C9" s="224">
        <v>134.66</v>
      </c>
      <c r="D9" s="223">
        <f>(C9/C$12)*100</f>
        <v>3.5973606176368444</v>
      </c>
      <c r="E9" s="224">
        <v>137.58</v>
      </c>
      <c r="F9" s="223">
        <v>3.58707214817596</v>
      </c>
    </row>
    <row r="10" spans="1:6" ht="24.75" customHeight="1">
      <c r="A10" s="218" t="s">
        <v>227</v>
      </c>
      <c r="B10" s="12"/>
      <c r="C10" s="226">
        <v>43.34</v>
      </c>
      <c r="D10" s="223">
        <f>(C10/C$12)*100</f>
        <v>1.157801939465178</v>
      </c>
      <c r="E10" s="226">
        <v>47.4</v>
      </c>
      <c r="F10" s="223">
        <v>1.2350603842062449</v>
      </c>
    </row>
    <row r="11" spans="1:7" ht="7.5" customHeight="1">
      <c r="A11" s="227"/>
      <c r="B11" s="228"/>
      <c r="C11" s="229"/>
      <c r="D11" s="219"/>
      <c r="E11" s="229"/>
      <c r="F11" s="219"/>
      <c r="G11" s="137"/>
    </row>
    <row r="12" spans="1:6" ht="33.75" customHeight="1">
      <c r="A12" s="431" t="s">
        <v>8</v>
      </c>
      <c r="B12" s="432"/>
      <c r="C12" s="230">
        <v>3743.2999999999997</v>
      </c>
      <c r="D12" s="231">
        <v>100</v>
      </c>
      <c r="E12" s="230">
        <v>3835.4</v>
      </c>
      <c r="F12" s="231">
        <v>100.00000000000001</v>
      </c>
    </row>
    <row r="13" spans="1:4" ht="9" customHeight="1">
      <c r="A13" s="1"/>
      <c r="B13" s="1"/>
      <c r="C13" s="1"/>
      <c r="D13" s="1"/>
    </row>
    <row r="14" spans="1:4" ht="16.5" customHeight="1">
      <c r="A14" s="19" t="s">
        <v>119</v>
      </c>
      <c r="B14" s="19" t="s">
        <v>149</v>
      </c>
      <c r="C14" s="1"/>
      <c r="D14" s="84"/>
    </row>
    <row r="15" spans="1:4" ht="19.5" customHeight="1">
      <c r="A15" s="41" t="s">
        <v>152</v>
      </c>
      <c r="B15" s="1"/>
      <c r="C15" s="1"/>
      <c r="D15" s="1"/>
    </row>
    <row r="16" spans="1:4" ht="12.75">
      <c r="A16" s="57"/>
      <c r="B16" s="1"/>
      <c r="C16" s="1"/>
      <c r="D16" s="1"/>
    </row>
    <row r="17" spans="1:6" ht="15.75">
      <c r="A17" s="3" t="s">
        <v>268</v>
      </c>
      <c r="B17" s="4"/>
      <c r="C17" s="4"/>
      <c r="D17" s="4"/>
      <c r="E17" s="4"/>
      <c r="F17" s="4"/>
    </row>
    <row r="18" spans="1:6" ht="23.25" customHeight="1">
      <c r="A18" s="4"/>
      <c r="B18" s="4"/>
      <c r="C18" s="4"/>
      <c r="D18" s="61" t="s">
        <v>170</v>
      </c>
      <c r="E18" s="61"/>
      <c r="F18" s="61"/>
    </row>
    <row r="19" spans="1:6" ht="24.75" customHeight="1">
      <c r="A19" s="429" t="s">
        <v>24</v>
      </c>
      <c r="B19" s="430"/>
      <c r="C19" s="426">
        <v>2012</v>
      </c>
      <c r="D19" s="427"/>
      <c r="E19" s="426" t="s">
        <v>252</v>
      </c>
      <c r="F19" s="427"/>
    </row>
    <row r="20" spans="1:6" ht="10.5" customHeight="1">
      <c r="A20" s="461"/>
      <c r="B20" s="462"/>
      <c r="C20" s="459" t="s">
        <v>25</v>
      </c>
      <c r="D20" s="455" t="s">
        <v>3</v>
      </c>
      <c r="E20" s="459" t="s">
        <v>25</v>
      </c>
      <c r="F20" s="455" t="s">
        <v>3</v>
      </c>
    </row>
    <row r="21" spans="1:6" ht="27" customHeight="1">
      <c r="A21" s="431"/>
      <c r="B21" s="432"/>
      <c r="C21" s="460"/>
      <c r="D21" s="456"/>
      <c r="E21" s="460"/>
      <c r="F21" s="456"/>
    </row>
    <row r="22" spans="1:12" ht="21.75" customHeight="1">
      <c r="A22" s="212" t="s">
        <v>199</v>
      </c>
      <c r="B22" s="31"/>
      <c r="C22" s="213">
        <v>210.01000000000002</v>
      </c>
      <c r="D22" s="213">
        <v>26.700628017477484</v>
      </c>
      <c r="E22" s="213">
        <f>SUM(E23:E25)</f>
        <v>209.5</v>
      </c>
      <c r="F22" s="213">
        <v>26.1</v>
      </c>
      <c r="H22" s="137"/>
      <c r="K22" s="79"/>
      <c r="L22" s="29"/>
    </row>
    <row r="23" spans="1:12" ht="29.25" customHeight="1">
      <c r="A23" s="40" t="s">
        <v>200</v>
      </c>
      <c r="B23" s="31"/>
      <c r="C23" s="214">
        <v>204.51000000000002</v>
      </c>
      <c r="D23" s="214">
        <v>26</v>
      </c>
      <c r="E23" s="214">
        <v>207.5</v>
      </c>
      <c r="F23" s="214">
        <v>25.9</v>
      </c>
      <c r="H23" s="137"/>
      <c r="K23" s="79"/>
      <c r="L23" s="29"/>
    </row>
    <row r="24" spans="1:12" ht="24.75" customHeight="1">
      <c r="A24" s="40" t="s">
        <v>201</v>
      </c>
      <c r="B24" s="31"/>
      <c r="C24" s="214">
        <v>1.9</v>
      </c>
      <c r="D24" s="214">
        <v>0.2420351333104037</v>
      </c>
      <c r="E24" s="214">
        <v>1.3</v>
      </c>
      <c r="F24" s="214">
        <v>0.2</v>
      </c>
      <c r="H24" s="137"/>
      <c r="K24" s="79"/>
      <c r="L24" s="29"/>
    </row>
    <row r="25" spans="1:12" ht="25.5" customHeight="1">
      <c r="A25" s="40" t="s">
        <v>202</v>
      </c>
      <c r="B25" s="31"/>
      <c r="C25" s="214">
        <v>3.6</v>
      </c>
      <c r="D25" s="214">
        <v>0.4585928841670807</v>
      </c>
      <c r="E25" s="214">
        <v>0.7</v>
      </c>
      <c r="F25" s="214">
        <v>0.1</v>
      </c>
      <c r="H25" s="137"/>
      <c r="K25" s="79"/>
      <c r="L25" s="29"/>
    </row>
    <row r="26" spans="1:12" ht="24" customHeight="1">
      <c r="A26" s="215" t="s">
        <v>22</v>
      </c>
      <c r="B26" s="216"/>
      <c r="C26" s="213">
        <v>402.5</v>
      </c>
      <c r="D26" s="213">
        <v>51.27323218812499</v>
      </c>
      <c r="E26" s="213">
        <v>423.6</v>
      </c>
      <c r="F26" s="213">
        <v>52.8</v>
      </c>
      <c r="H26" s="137"/>
      <c r="J26" s="29"/>
      <c r="K26" s="164"/>
      <c r="L26" s="29"/>
    </row>
    <row r="27" spans="1:12" ht="31.5" customHeight="1">
      <c r="A27" s="457" t="s">
        <v>226</v>
      </c>
      <c r="B27" s="458"/>
      <c r="C27" s="217">
        <v>612.51</v>
      </c>
      <c r="D27" s="217">
        <v>78.02575763366072</v>
      </c>
      <c r="E27" s="217">
        <v>633.1</v>
      </c>
      <c r="F27" s="217">
        <v>78.9</v>
      </c>
      <c r="H27" s="137"/>
      <c r="J27" s="29"/>
      <c r="K27" s="164"/>
      <c r="L27" s="29"/>
    </row>
    <row r="28" spans="1:12" ht="27.75" customHeight="1">
      <c r="A28" s="215" t="s">
        <v>203</v>
      </c>
      <c r="B28" s="12"/>
      <c r="C28" s="213">
        <v>172.5</v>
      </c>
      <c r="D28" s="213">
        <v>21.974242366339283</v>
      </c>
      <c r="E28" s="213">
        <v>169</v>
      </c>
      <c r="F28" s="213">
        <v>21.1</v>
      </c>
      <c r="H28" s="137"/>
      <c r="K28" s="79"/>
      <c r="L28" s="29"/>
    </row>
    <row r="29" spans="1:8" ht="28.5" customHeight="1">
      <c r="A29" s="218" t="s">
        <v>23</v>
      </c>
      <c r="B29" s="12"/>
      <c r="C29" s="219">
        <v>172.45</v>
      </c>
      <c r="D29" s="219">
        <v>21.96787302072585</v>
      </c>
      <c r="E29" s="219">
        <v>169</v>
      </c>
      <c r="F29" s="219">
        <v>21.1</v>
      </c>
      <c r="H29" s="137"/>
    </row>
    <row r="30" spans="1:8" ht="27" customHeight="1">
      <c r="A30" s="218"/>
      <c r="B30" s="211"/>
      <c r="C30" s="219"/>
      <c r="D30" s="219"/>
      <c r="E30" s="219"/>
      <c r="F30" s="219"/>
      <c r="H30" s="137"/>
    </row>
    <row r="31" spans="1:8" ht="40.5" customHeight="1">
      <c r="A31" s="89" t="s">
        <v>8</v>
      </c>
      <c r="B31" s="220"/>
      <c r="C31" s="265">
        <v>785.01</v>
      </c>
      <c r="D31" s="265">
        <v>100</v>
      </c>
      <c r="E31" s="265">
        <v>802.1</v>
      </c>
      <c r="F31" s="265">
        <v>100</v>
      </c>
      <c r="H31" s="59"/>
    </row>
    <row r="32" spans="1:6" ht="15.75">
      <c r="A32" s="170" t="s">
        <v>246</v>
      </c>
      <c r="C32" s="49"/>
      <c r="D32" s="49"/>
      <c r="E32" s="49"/>
      <c r="F32" s="49"/>
    </row>
    <row r="33" spans="1:6" ht="14.25">
      <c r="A33" s="20" t="s">
        <v>295</v>
      </c>
      <c r="C33" s="59"/>
      <c r="D33" s="58"/>
      <c r="E33" s="58"/>
      <c r="F33" s="58"/>
    </row>
    <row r="34" ht="12.75">
      <c r="C34" s="59"/>
    </row>
    <row r="35" ht="12.75">
      <c r="H35" s="93"/>
    </row>
    <row r="36" spans="7:8" ht="12.75">
      <c r="G36" s="29"/>
      <c r="H36" s="29"/>
    </row>
    <row r="46" spans="2:7" ht="12.75">
      <c r="B46" s="1"/>
      <c r="G46" s="1"/>
    </row>
    <row r="47" spans="1:7" ht="14.25">
      <c r="A47" s="18"/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3:6" ht="12.75">
      <c r="C49" s="1"/>
      <c r="D49" s="1"/>
      <c r="E49" s="1"/>
      <c r="F49" s="1"/>
    </row>
  </sheetData>
  <sheetProtection/>
  <mergeCells count="13">
    <mergeCell ref="F20:F21"/>
    <mergeCell ref="A27:B27"/>
    <mergeCell ref="C20:C21"/>
    <mergeCell ref="E20:E21"/>
    <mergeCell ref="A19:B21"/>
    <mergeCell ref="D20:D21"/>
    <mergeCell ref="A2:B2"/>
    <mergeCell ref="A4:B5"/>
    <mergeCell ref="C4:D4"/>
    <mergeCell ref="E4:F4"/>
    <mergeCell ref="A12:B12"/>
    <mergeCell ref="C19:D19"/>
    <mergeCell ref="E19:F19"/>
  </mergeCells>
  <printOptions/>
  <pageMargins left="0.8" right="0.5" top="0.866141732283465" bottom="0.433070866141732" header="0.511811023622047" footer="0.511811023622047"/>
  <pageSetup horizontalDpi="600" verticalDpi="600" orientation="portrait" paperSize="9" r:id="rId1"/>
  <headerFooter alignWithMargins="0">
    <oddHeader>&amp;C12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22">
      <selection activeCell="A30" sqref="A30:B30"/>
    </sheetView>
  </sheetViews>
  <sheetFormatPr defaultColWidth="9.140625" defaultRowHeight="12.75"/>
  <cols>
    <col min="1" max="1" width="23.28125" style="0" customWidth="1"/>
    <col min="2" max="2" width="13.28125" style="0" customWidth="1"/>
    <col min="3" max="5" width="12.421875" style="0" customWidth="1"/>
    <col min="6" max="6" width="12.28125" style="0" customWidth="1"/>
  </cols>
  <sheetData>
    <row r="1" spans="1:7" ht="18.75">
      <c r="A1" s="3" t="s">
        <v>272</v>
      </c>
      <c r="B1" s="14"/>
      <c r="C1" s="14"/>
      <c r="D1" s="14"/>
      <c r="E1" s="14"/>
      <c r="G1" s="59"/>
    </row>
    <row r="2" spans="1:5" ht="12.75">
      <c r="A2" s="1" t="s">
        <v>273</v>
      </c>
      <c r="B2" s="1"/>
      <c r="C2" s="146" t="s">
        <v>176</v>
      </c>
      <c r="D2" s="146"/>
      <c r="E2" s="146"/>
    </row>
    <row r="3" spans="1:6" ht="18.75" customHeight="1">
      <c r="A3" s="429" t="s">
        <v>52</v>
      </c>
      <c r="B3" s="430"/>
      <c r="C3" s="426" t="s">
        <v>263</v>
      </c>
      <c r="D3" s="427"/>
      <c r="E3" s="426" t="s">
        <v>269</v>
      </c>
      <c r="F3" s="427"/>
    </row>
    <row r="4" spans="1:7" ht="30" customHeight="1">
      <c r="A4" s="431"/>
      <c r="B4" s="432"/>
      <c r="C4" s="232" t="s">
        <v>25</v>
      </c>
      <c r="D4" s="33" t="s">
        <v>3</v>
      </c>
      <c r="E4" s="232" t="s">
        <v>25</v>
      </c>
      <c r="F4" s="33" t="s">
        <v>3</v>
      </c>
      <c r="G4" s="48"/>
    </row>
    <row r="5" spans="1:7" ht="21" customHeight="1">
      <c r="A5" s="30" t="s">
        <v>1</v>
      </c>
      <c r="B5" s="80"/>
      <c r="C5" s="233">
        <v>215.5</v>
      </c>
      <c r="D5" s="233">
        <f>C5/(C$11)*100</f>
        <v>25.21942656524283</v>
      </c>
      <c r="E5" s="233">
        <v>212.3</v>
      </c>
      <c r="F5" s="233">
        <v>24.38548127728004</v>
      </c>
      <c r="G5" s="79"/>
    </row>
    <row r="6" spans="1:7" ht="21" customHeight="1">
      <c r="A6" s="30" t="s">
        <v>27</v>
      </c>
      <c r="B6" s="80"/>
      <c r="C6" s="234">
        <v>427.3</v>
      </c>
      <c r="D6" s="233">
        <f>C6/(C$11)*100</f>
        <v>50.00585137507314</v>
      </c>
      <c r="E6" s="234">
        <v>438.8</v>
      </c>
      <c r="F6" s="233">
        <v>50.40202159430278</v>
      </c>
      <c r="G6" s="79"/>
    </row>
    <row r="7" spans="1:7" ht="21" customHeight="1">
      <c r="A7" s="30" t="s">
        <v>77</v>
      </c>
      <c r="B7" s="80"/>
      <c r="C7" s="234">
        <v>120.1</v>
      </c>
      <c r="D7" s="233">
        <f>C7/(C$11)*100</f>
        <v>14.055002925687536</v>
      </c>
      <c r="E7" s="234">
        <v>123.4</v>
      </c>
      <c r="F7" s="233">
        <v>14.174132781989432</v>
      </c>
      <c r="G7" s="79"/>
    </row>
    <row r="8" spans="1:7" ht="21" customHeight="1">
      <c r="A8" s="30" t="s">
        <v>29</v>
      </c>
      <c r="B8" s="80"/>
      <c r="C8" s="235">
        <v>83.7</v>
      </c>
      <c r="D8" s="233">
        <f>C8/(C$11)*100</f>
        <v>9.795201872440023</v>
      </c>
      <c r="E8" s="235">
        <v>88.1</v>
      </c>
      <c r="F8" s="233">
        <v>10.119457845164254</v>
      </c>
      <c r="G8" s="79"/>
    </row>
    <row r="9" spans="1:7" ht="21" customHeight="1">
      <c r="A9" s="30" t="s">
        <v>6</v>
      </c>
      <c r="B9" s="80"/>
      <c r="C9" s="236">
        <v>4.5</v>
      </c>
      <c r="D9" s="233">
        <f>C9/(C$11)*100</f>
        <v>0.5266237565827969</v>
      </c>
      <c r="E9" s="236">
        <v>4.5</v>
      </c>
      <c r="F9" s="233">
        <v>0.5168849069607167</v>
      </c>
      <c r="G9" s="79"/>
    </row>
    <row r="10" spans="1:7" ht="21" customHeight="1">
      <c r="A10" s="30" t="s">
        <v>79</v>
      </c>
      <c r="B10" s="80"/>
      <c r="C10" s="236">
        <v>3.4</v>
      </c>
      <c r="D10" s="233">
        <v>0.4</v>
      </c>
      <c r="E10" s="236">
        <v>3.5</v>
      </c>
      <c r="F10" s="233">
        <v>0.4</v>
      </c>
      <c r="G10" s="49"/>
    </row>
    <row r="11" spans="1:6" ht="21.75" customHeight="1">
      <c r="A11" s="89" t="s">
        <v>8</v>
      </c>
      <c r="B11" s="237"/>
      <c r="C11" s="238">
        <v>854.5</v>
      </c>
      <c r="D11" s="238">
        <v>100.00210649502633</v>
      </c>
      <c r="E11" s="238">
        <v>870.6</v>
      </c>
      <c r="F11" s="238">
        <v>99.99797840569721</v>
      </c>
    </row>
    <row r="12" spans="1:6" ht="13.5" customHeight="1">
      <c r="A12" s="18" t="s">
        <v>119</v>
      </c>
      <c r="D12" s="58"/>
      <c r="E12" s="58"/>
      <c r="F12" s="58"/>
    </row>
    <row r="13" spans="1:6" ht="14.25" customHeight="1">
      <c r="A13" s="20" t="s">
        <v>120</v>
      </c>
      <c r="B13" s="4"/>
      <c r="C13" s="4"/>
      <c r="D13" s="4"/>
      <c r="E13" s="4"/>
      <c r="F13" s="4"/>
    </row>
    <row r="14" spans="1:6" ht="15.75">
      <c r="A14" s="292" t="s">
        <v>270</v>
      </c>
      <c r="B14" s="82"/>
      <c r="C14" s="82"/>
      <c r="D14" s="82"/>
      <c r="E14" s="82"/>
      <c r="F14" s="82"/>
    </row>
    <row r="15" spans="1:6" ht="6" customHeight="1">
      <c r="A15" s="292"/>
      <c r="B15" s="82"/>
      <c r="C15" s="82"/>
      <c r="D15" s="82"/>
      <c r="E15" s="82"/>
      <c r="F15" s="82"/>
    </row>
    <row r="16" spans="1:6" ht="21" customHeight="1">
      <c r="A16" s="193" t="s">
        <v>30</v>
      </c>
      <c r="B16" s="293"/>
      <c r="C16" s="475">
        <v>2012</v>
      </c>
      <c r="D16" s="476"/>
      <c r="E16" s="475">
        <v>2013</v>
      </c>
      <c r="F16" s="476"/>
    </row>
    <row r="17" spans="1:6" ht="29.25" customHeight="1">
      <c r="A17" s="481" t="s">
        <v>171</v>
      </c>
      <c r="B17" s="482"/>
      <c r="C17" s="477">
        <v>197849</v>
      </c>
      <c r="D17" s="478"/>
      <c r="E17" s="477">
        <v>210431</v>
      </c>
      <c r="F17" s="478"/>
    </row>
    <row r="18" spans="1:6" ht="21" customHeight="1">
      <c r="A18" s="294" t="s">
        <v>31</v>
      </c>
      <c r="B18" s="186"/>
      <c r="C18" s="477">
        <v>173508</v>
      </c>
      <c r="D18" s="478"/>
      <c r="E18" s="477">
        <v>180785</v>
      </c>
      <c r="F18" s="478"/>
    </row>
    <row r="19" spans="1:6" ht="21" customHeight="1">
      <c r="A19" s="294" t="s">
        <v>32</v>
      </c>
      <c r="B19" s="186"/>
      <c r="C19" s="477">
        <v>4201</v>
      </c>
      <c r="D19" s="478"/>
      <c r="E19" s="477">
        <v>4213</v>
      </c>
      <c r="F19" s="478"/>
    </row>
    <row r="20" spans="1:6" ht="21" customHeight="1">
      <c r="A20" s="294" t="s">
        <v>33</v>
      </c>
      <c r="B20" s="186"/>
      <c r="C20" s="477">
        <v>40195</v>
      </c>
      <c r="D20" s="478"/>
      <c r="E20" s="477">
        <v>40685</v>
      </c>
      <c r="F20" s="478"/>
    </row>
    <row r="21" spans="1:6" ht="21" customHeight="1">
      <c r="A21" s="294" t="s">
        <v>228</v>
      </c>
      <c r="B21" s="186"/>
      <c r="C21" s="479">
        <v>6173</v>
      </c>
      <c r="D21" s="480"/>
      <c r="E21" s="479">
        <v>7381</v>
      </c>
      <c r="F21" s="480"/>
    </row>
    <row r="22" spans="1:16" ht="21" customHeight="1">
      <c r="A22" s="193" t="s">
        <v>8</v>
      </c>
      <c r="B22" s="293"/>
      <c r="C22" s="473">
        <v>421926</v>
      </c>
      <c r="D22" s="474"/>
      <c r="E22" s="473">
        <v>443495</v>
      </c>
      <c r="F22" s="474"/>
      <c r="K22" s="166"/>
      <c r="L22" s="166"/>
      <c r="M22" s="166"/>
      <c r="N22" s="166"/>
      <c r="O22" s="166"/>
      <c r="P22" s="166"/>
    </row>
    <row r="23" spans="1:6" ht="5.25" customHeight="1">
      <c r="A23" s="295"/>
      <c r="B23" s="296"/>
      <c r="C23" s="296"/>
      <c r="D23" s="297"/>
      <c r="E23" s="297"/>
      <c r="F23" s="297"/>
    </row>
    <row r="24" spans="1:6" ht="22.5" customHeight="1">
      <c r="A24" s="298" t="s">
        <v>130</v>
      </c>
      <c r="B24" s="299"/>
      <c r="C24" s="299"/>
      <c r="D24" s="299"/>
      <c r="E24" s="82"/>
      <c r="F24" s="82"/>
    </row>
    <row r="25" spans="1:6" ht="27.75" customHeight="1">
      <c r="A25" s="3" t="s">
        <v>302</v>
      </c>
      <c r="B25" s="4"/>
      <c r="C25" s="24"/>
      <c r="D25" s="24"/>
      <c r="E25" s="24"/>
      <c r="F25" s="24"/>
    </row>
    <row r="26" spans="1:6" ht="15.75">
      <c r="A26" s="4"/>
      <c r="B26" s="4"/>
      <c r="C26" s="4"/>
      <c r="D26" s="61" t="s">
        <v>184</v>
      </c>
      <c r="E26" s="61"/>
      <c r="F26" s="61"/>
    </row>
    <row r="27" spans="1:6" ht="25.5" customHeight="1">
      <c r="A27" s="89" t="s">
        <v>24</v>
      </c>
      <c r="B27" s="237"/>
      <c r="C27" s="471" t="s">
        <v>197</v>
      </c>
      <c r="D27" s="472"/>
      <c r="E27" s="471" t="s">
        <v>271</v>
      </c>
      <c r="F27" s="472"/>
    </row>
    <row r="28" spans="1:6" ht="21" customHeight="1">
      <c r="A28" s="239" t="s">
        <v>175</v>
      </c>
      <c r="B28" s="240"/>
      <c r="C28" s="465">
        <v>304.2</v>
      </c>
      <c r="D28" s="466"/>
      <c r="E28" s="465">
        <v>310.1</v>
      </c>
      <c r="F28" s="466"/>
    </row>
    <row r="29" spans="1:6" ht="21" customHeight="1">
      <c r="A29" s="30" t="s">
        <v>34</v>
      </c>
      <c r="B29" s="241"/>
      <c r="C29" s="463">
        <v>133.2</v>
      </c>
      <c r="D29" s="464"/>
      <c r="E29" s="463">
        <v>139.2</v>
      </c>
      <c r="F29" s="464"/>
    </row>
    <row r="30" spans="1:6" ht="21" customHeight="1">
      <c r="A30" s="467" t="s">
        <v>172</v>
      </c>
      <c r="B30" s="468"/>
      <c r="C30" s="463">
        <v>4.7</v>
      </c>
      <c r="D30" s="464"/>
      <c r="E30" s="463">
        <v>4.4</v>
      </c>
      <c r="F30" s="464"/>
    </row>
    <row r="31" spans="1:6" ht="21" customHeight="1">
      <c r="A31" s="30" t="s">
        <v>26</v>
      </c>
      <c r="B31" s="241"/>
      <c r="C31" s="463">
        <v>166.3</v>
      </c>
      <c r="D31" s="464"/>
      <c r="E31" s="463">
        <v>166.5</v>
      </c>
      <c r="F31" s="464"/>
    </row>
    <row r="32" spans="1:6" ht="21" customHeight="1">
      <c r="A32" s="215" t="s">
        <v>173</v>
      </c>
      <c r="B32" s="242"/>
      <c r="C32" s="465"/>
      <c r="D32" s="466"/>
      <c r="E32" s="465"/>
      <c r="F32" s="466"/>
    </row>
    <row r="33" spans="1:6" ht="21" customHeight="1">
      <c r="A33" s="30" t="s">
        <v>35</v>
      </c>
      <c r="B33" s="243"/>
      <c r="C33" s="465">
        <v>115</v>
      </c>
      <c r="D33" s="466"/>
      <c r="E33" s="465">
        <v>120.7</v>
      </c>
      <c r="F33" s="466"/>
    </row>
    <row r="34" spans="1:6" ht="21" customHeight="1">
      <c r="A34" s="215" t="s">
        <v>174</v>
      </c>
      <c r="B34" s="241"/>
      <c r="C34" s="465">
        <v>8</v>
      </c>
      <c r="D34" s="466"/>
      <c r="E34" s="465">
        <v>8</v>
      </c>
      <c r="F34" s="466"/>
    </row>
    <row r="35" spans="1:6" ht="21" customHeight="1">
      <c r="A35" s="244" t="s">
        <v>141</v>
      </c>
      <c r="B35" s="241"/>
      <c r="C35" s="463">
        <v>3.4</v>
      </c>
      <c r="D35" s="464"/>
      <c r="E35" s="463">
        <v>3.4</v>
      </c>
      <c r="F35" s="464"/>
    </row>
    <row r="36" spans="1:6" ht="21" customHeight="1">
      <c r="A36" s="244" t="s">
        <v>142</v>
      </c>
      <c r="B36" s="241"/>
      <c r="C36" s="463">
        <v>1.1</v>
      </c>
      <c r="D36" s="464"/>
      <c r="E36" s="463">
        <v>1.2</v>
      </c>
      <c r="F36" s="464"/>
    </row>
    <row r="37" spans="1:6" ht="21" customHeight="1">
      <c r="A37" s="30" t="s">
        <v>140</v>
      </c>
      <c r="B37" s="245"/>
      <c r="C37" s="463">
        <v>3.5</v>
      </c>
      <c r="D37" s="464"/>
      <c r="E37" s="463">
        <v>3.4</v>
      </c>
      <c r="F37" s="464"/>
    </row>
    <row r="38" spans="1:6" ht="24" customHeight="1">
      <c r="A38" s="89" t="s">
        <v>8</v>
      </c>
      <c r="B38" s="246"/>
      <c r="C38" s="469">
        <v>427.2</v>
      </c>
      <c r="D38" s="470"/>
      <c r="E38" s="469">
        <v>438.8</v>
      </c>
      <c r="F38" s="470"/>
    </row>
    <row r="39" ht="15.75" customHeight="1">
      <c r="A39" s="18" t="s">
        <v>119</v>
      </c>
    </row>
    <row r="40" ht="14.25">
      <c r="A40" s="18" t="s">
        <v>153</v>
      </c>
    </row>
  </sheetData>
  <sheetProtection/>
  <mergeCells count="43">
    <mergeCell ref="A3:B4"/>
    <mergeCell ref="E20:F20"/>
    <mergeCell ref="E21:F21"/>
    <mergeCell ref="E22:F22"/>
    <mergeCell ref="A17:B17"/>
    <mergeCell ref="C21:D21"/>
    <mergeCell ref="E16:F16"/>
    <mergeCell ref="E17:F17"/>
    <mergeCell ref="E18:F18"/>
    <mergeCell ref="E19:F19"/>
    <mergeCell ref="C3:D3"/>
    <mergeCell ref="E3:F3"/>
    <mergeCell ref="E28:F28"/>
    <mergeCell ref="C22:D22"/>
    <mergeCell ref="C16:D16"/>
    <mergeCell ref="C17:D17"/>
    <mergeCell ref="C18:D18"/>
    <mergeCell ref="C19:D19"/>
    <mergeCell ref="C20:D20"/>
    <mergeCell ref="E29:F29"/>
    <mergeCell ref="E30:F30"/>
    <mergeCell ref="E31:F31"/>
    <mergeCell ref="E33:F33"/>
    <mergeCell ref="E34:F34"/>
    <mergeCell ref="C31:D31"/>
    <mergeCell ref="E32:F32"/>
    <mergeCell ref="E35:F35"/>
    <mergeCell ref="E36:F36"/>
    <mergeCell ref="E37:F37"/>
    <mergeCell ref="E38:F38"/>
    <mergeCell ref="E27:F27"/>
    <mergeCell ref="C38:D38"/>
    <mergeCell ref="C27:D27"/>
    <mergeCell ref="C28:D28"/>
    <mergeCell ref="C29:D29"/>
    <mergeCell ref="C30:D30"/>
    <mergeCell ref="C37:D37"/>
    <mergeCell ref="C32:D32"/>
    <mergeCell ref="A30:B30"/>
    <mergeCell ref="C33:D33"/>
    <mergeCell ref="C34:D34"/>
    <mergeCell ref="C35:D35"/>
    <mergeCell ref="C36:D36"/>
  </mergeCells>
  <printOptions/>
  <pageMargins left="0.5" right="0.25" top="0.75" bottom="0.25" header="0.3" footer="0.3"/>
  <pageSetup horizontalDpi="600" verticalDpi="600" orientation="portrait" paperSize="9" r:id="rId1"/>
  <headerFooter>
    <oddHeader>&amp;C13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6">
      <selection activeCell="A27" sqref="A27"/>
    </sheetView>
  </sheetViews>
  <sheetFormatPr defaultColWidth="9.140625" defaultRowHeight="12.75"/>
  <cols>
    <col min="1" max="1" width="17.28125" style="1" customWidth="1"/>
    <col min="2" max="2" width="3.140625" style="1" customWidth="1"/>
    <col min="3" max="3" width="10.8515625" style="1" customWidth="1"/>
    <col min="4" max="4" width="9.57421875" style="1" customWidth="1"/>
    <col min="5" max="5" width="9.00390625" style="1" customWidth="1"/>
    <col min="6" max="6" width="8.8515625" style="1" customWidth="1"/>
    <col min="7" max="7" width="10.421875" style="1" customWidth="1"/>
    <col min="8" max="8" width="10.140625" style="1" customWidth="1"/>
    <col min="9" max="9" width="8.28125" style="1" customWidth="1"/>
    <col min="10" max="10" width="11.57421875" style="1" customWidth="1"/>
    <col min="11" max="16384" width="9.140625" style="1" customWidth="1"/>
  </cols>
  <sheetData>
    <row r="2" spans="1:8" ht="30.75" customHeight="1">
      <c r="A2" s="3" t="s">
        <v>288</v>
      </c>
      <c r="B2"/>
      <c r="C2"/>
      <c r="D2"/>
      <c r="E2"/>
      <c r="F2"/>
      <c r="G2"/>
      <c r="H2"/>
    </row>
    <row r="3" spans="1:9" ht="16.5" customHeight="1">
      <c r="A3"/>
      <c r="B3"/>
      <c r="C3"/>
      <c r="D3"/>
      <c r="E3"/>
      <c r="I3" s="9" t="s">
        <v>78</v>
      </c>
    </row>
    <row r="4" spans="1:9" ht="39.75" customHeight="1">
      <c r="A4" s="247"/>
      <c r="B4" s="248"/>
      <c r="C4" s="248"/>
      <c r="D4" s="428">
        <v>2012</v>
      </c>
      <c r="E4" s="428"/>
      <c r="F4" s="427"/>
      <c r="G4" s="428">
        <v>2013</v>
      </c>
      <c r="H4" s="428"/>
      <c r="I4" s="427"/>
    </row>
    <row r="5" spans="1:9" ht="39.75" customHeight="1">
      <c r="A5" s="485" t="s">
        <v>80</v>
      </c>
      <c r="B5" s="486"/>
      <c r="C5" s="249"/>
      <c r="D5" s="504">
        <v>3001</v>
      </c>
      <c r="E5" s="505"/>
      <c r="F5" s="506"/>
      <c r="G5" s="498">
        <v>3821</v>
      </c>
      <c r="H5" s="498"/>
      <c r="I5" s="499"/>
    </row>
    <row r="6" spans="1:9" ht="45" customHeight="1">
      <c r="A6" s="483" t="s">
        <v>56</v>
      </c>
      <c r="B6" s="484"/>
      <c r="C6" s="251"/>
      <c r="D6" s="507">
        <v>1801</v>
      </c>
      <c r="E6" s="500"/>
      <c r="F6" s="501"/>
      <c r="G6" s="500">
        <v>2293</v>
      </c>
      <c r="H6" s="500"/>
      <c r="I6" s="501"/>
    </row>
    <row r="7" spans="1:9" ht="49.5" customHeight="1">
      <c r="A7" s="250" t="s">
        <v>81</v>
      </c>
      <c r="B7" s="252"/>
      <c r="C7" s="251"/>
      <c r="D7" s="507">
        <v>900</v>
      </c>
      <c r="E7" s="500"/>
      <c r="F7" s="501"/>
      <c r="G7" s="500">
        <v>1146</v>
      </c>
      <c r="H7" s="500"/>
      <c r="I7" s="501"/>
    </row>
    <row r="8" spans="1:9" ht="45" customHeight="1">
      <c r="A8" s="502" t="s">
        <v>82</v>
      </c>
      <c r="B8" s="503"/>
      <c r="C8" s="503"/>
      <c r="D8" s="494">
        <v>300</v>
      </c>
      <c r="E8" s="495"/>
      <c r="F8" s="496"/>
      <c r="G8" s="495">
        <v>382</v>
      </c>
      <c r="H8" s="495"/>
      <c r="I8" s="496"/>
    </row>
    <row r="9" spans="1:9" ht="18" customHeight="1">
      <c r="A9" s="253" t="s">
        <v>125</v>
      </c>
      <c r="B9"/>
      <c r="C9"/>
      <c r="D9"/>
      <c r="E9"/>
      <c r="F9"/>
      <c r="G9"/>
      <c r="H9"/>
      <c r="I9" s="2"/>
    </row>
    <row r="10" spans="1:9" ht="14.25" customHeight="1">
      <c r="A10" s="19"/>
      <c r="I10" s="2"/>
    </row>
    <row r="11" ht="2.25" customHeight="1">
      <c r="I11" s="2"/>
    </row>
    <row r="12" spans="1:9" ht="23.25" customHeight="1">
      <c r="A12" s="3" t="s">
        <v>289</v>
      </c>
      <c r="B12" s="14"/>
      <c r="C12" s="14"/>
      <c r="I12" s="2"/>
    </row>
    <row r="13" spans="1:10" ht="18.75" customHeight="1">
      <c r="A13" s="3"/>
      <c r="G13" s="9"/>
      <c r="H13" s="9"/>
      <c r="I13" s="2"/>
      <c r="J13" s="9" t="s">
        <v>78</v>
      </c>
    </row>
    <row r="14" spans="1:10" ht="24.75" customHeight="1">
      <c r="A14" s="429" t="s">
        <v>296</v>
      </c>
      <c r="B14" s="430"/>
      <c r="C14" s="407">
        <v>2012</v>
      </c>
      <c r="D14" s="491"/>
      <c r="E14" s="491"/>
      <c r="F14" s="408"/>
      <c r="G14" s="407">
        <v>2013</v>
      </c>
      <c r="H14" s="491"/>
      <c r="I14" s="491"/>
      <c r="J14" s="408"/>
    </row>
    <row r="15" spans="1:10" ht="43.5" customHeight="1">
      <c r="A15" s="461"/>
      <c r="B15" s="462"/>
      <c r="C15" s="426" t="s">
        <v>57</v>
      </c>
      <c r="D15" s="427"/>
      <c r="E15" s="459" t="s">
        <v>58</v>
      </c>
      <c r="F15" s="455" t="s">
        <v>8</v>
      </c>
      <c r="G15" s="428" t="s">
        <v>57</v>
      </c>
      <c r="H15" s="427"/>
      <c r="I15" s="459" t="s">
        <v>58</v>
      </c>
      <c r="J15" s="455" t="s">
        <v>8</v>
      </c>
    </row>
    <row r="16" spans="1:10" ht="40.5" customHeight="1">
      <c r="A16" s="431"/>
      <c r="B16" s="432"/>
      <c r="C16" s="97" t="s">
        <v>59</v>
      </c>
      <c r="D16" s="98" t="s">
        <v>287</v>
      </c>
      <c r="E16" s="460"/>
      <c r="F16" s="456"/>
      <c r="G16" s="99" t="s">
        <v>59</v>
      </c>
      <c r="H16" s="98" t="s">
        <v>287</v>
      </c>
      <c r="I16" s="460"/>
      <c r="J16" s="456"/>
    </row>
    <row r="17" spans="1:10" ht="40.5" customHeight="1">
      <c r="A17" s="492" t="s">
        <v>186</v>
      </c>
      <c r="B17" s="493"/>
      <c r="C17" s="101" t="s">
        <v>276</v>
      </c>
      <c r="D17" s="100">
        <v>62</v>
      </c>
      <c r="E17" s="150">
        <v>109</v>
      </c>
      <c r="F17" s="151">
        <v>206</v>
      </c>
      <c r="G17" s="151" t="s">
        <v>292</v>
      </c>
      <c r="H17" s="100">
        <v>78</v>
      </c>
      <c r="I17" s="150">
        <v>108</v>
      </c>
      <c r="J17" s="151">
        <v>220</v>
      </c>
    </row>
    <row r="18" spans="1:10" ht="40.5" customHeight="1">
      <c r="A18" s="148" t="s">
        <v>187</v>
      </c>
      <c r="B18" s="149"/>
      <c r="C18" s="152" t="s">
        <v>185</v>
      </c>
      <c r="D18" s="101" t="s">
        <v>12</v>
      </c>
      <c r="E18" s="152">
        <v>6</v>
      </c>
      <c r="F18" s="153">
        <v>11</v>
      </c>
      <c r="G18" s="153">
        <v>5</v>
      </c>
      <c r="H18" s="342">
        <v>2</v>
      </c>
      <c r="I18" s="152">
        <v>6</v>
      </c>
      <c r="J18" s="153">
        <v>13</v>
      </c>
    </row>
    <row r="19" spans="1:10" ht="40.5" customHeight="1">
      <c r="A19" s="30" t="s">
        <v>129</v>
      </c>
      <c r="B19" s="103"/>
      <c r="C19" s="153">
        <v>299</v>
      </c>
      <c r="D19" s="102" t="s">
        <v>277</v>
      </c>
      <c r="E19" s="152">
        <v>7</v>
      </c>
      <c r="F19" s="153">
        <v>365</v>
      </c>
      <c r="G19" s="153">
        <v>312</v>
      </c>
      <c r="H19" s="102" t="s">
        <v>293</v>
      </c>
      <c r="I19" s="152">
        <v>7</v>
      </c>
      <c r="J19" s="153">
        <v>375</v>
      </c>
    </row>
    <row r="20" spans="1:10" ht="40.5" customHeight="1">
      <c r="A20" s="30" t="s">
        <v>60</v>
      </c>
      <c r="B20" s="103"/>
      <c r="C20" s="154">
        <v>114</v>
      </c>
      <c r="D20" s="102" t="s">
        <v>278</v>
      </c>
      <c r="E20" s="157" t="s">
        <v>12</v>
      </c>
      <c r="F20" s="154">
        <v>218</v>
      </c>
      <c r="G20" s="154">
        <v>146</v>
      </c>
      <c r="H20" s="102" t="s">
        <v>294</v>
      </c>
      <c r="I20" s="157" t="s">
        <v>12</v>
      </c>
      <c r="J20" s="154">
        <v>280</v>
      </c>
    </row>
    <row r="21" spans="1:10" ht="40.5" customHeight="1">
      <c r="A21" s="487" t="s">
        <v>180</v>
      </c>
      <c r="B21" s="488"/>
      <c r="C21" s="105">
        <v>453</v>
      </c>
      <c r="D21" s="104">
        <v>225</v>
      </c>
      <c r="E21" s="156">
        <v>122</v>
      </c>
      <c r="F21" s="155">
        <f>SUM(C21:E21)</f>
        <v>800</v>
      </c>
      <c r="G21" s="156">
        <v>497</v>
      </c>
      <c r="H21" s="105">
        <v>270</v>
      </c>
      <c r="I21" s="156">
        <v>121</v>
      </c>
      <c r="J21" s="155">
        <v>888</v>
      </c>
    </row>
    <row r="22" spans="1:10" ht="40.5" customHeight="1">
      <c r="A22" s="489" t="s">
        <v>165</v>
      </c>
      <c r="B22" s="490"/>
      <c r="C22" s="301">
        <v>435</v>
      </c>
      <c r="D22" s="105">
        <v>190</v>
      </c>
      <c r="E22" s="155">
        <v>122</v>
      </c>
      <c r="F22" s="155">
        <v>747</v>
      </c>
      <c r="G22" s="155">
        <v>465</v>
      </c>
      <c r="H22" s="105">
        <v>224</v>
      </c>
      <c r="I22" s="155">
        <v>121</v>
      </c>
      <c r="J22" s="155">
        <v>810</v>
      </c>
    </row>
    <row r="23" spans="1:10" ht="14.25" customHeight="1">
      <c r="A23" s="253" t="s">
        <v>125</v>
      </c>
      <c r="B23" s="254"/>
      <c r="C23" s="255"/>
      <c r="D23" s="255"/>
      <c r="E23" s="255"/>
      <c r="F23" s="255"/>
      <c r="G23" s="300"/>
      <c r="H23" s="256"/>
      <c r="I23" s="257"/>
      <c r="J23" s="258"/>
    </row>
    <row r="24" spans="1:10" ht="14.25" customHeight="1">
      <c r="A24" s="187" t="s">
        <v>229</v>
      </c>
      <c r="B24" s="187"/>
      <c r="C24" s="187"/>
      <c r="D24" s="187"/>
      <c r="E24" s="187"/>
      <c r="F24" s="187"/>
      <c r="G24" s="253"/>
      <c r="H24" s="259"/>
      <c r="I24" s="259"/>
      <c r="J24" s="259"/>
    </row>
    <row r="25" spans="1:10" ht="16.5" customHeight="1">
      <c r="A25" s="187" t="s">
        <v>230</v>
      </c>
      <c r="B25" s="187"/>
      <c r="C25" s="187"/>
      <c r="D25" s="187"/>
      <c r="E25" s="187"/>
      <c r="F25" s="187"/>
      <c r="G25" s="253"/>
      <c r="H25" s="253"/>
      <c r="I25" s="253"/>
      <c r="J25" s="253"/>
    </row>
    <row r="26" spans="1:10" ht="16.5" customHeight="1">
      <c r="A26" s="260" t="s">
        <v>297</v>
      </c>
      <c r="B26" s="187"/>
      <c r="C26" s="187"/>
      <c r="D26" s="187"/>
      <c r="E26" s="187"/>
      <c r="F26" s="187"/>
      <c r="G26" s="253"/>
      <c r="H26" s="261"/>
      <c r="I26" s="253"/>
      <c r="J26" s="253"/>
    </row>
    <row r="27" spans="1:10" ht="15.75" customHeight="1">
      <c r="A27" s="260" t="s">
        <v>274</v>
      </c>
      <c r="B27" s="259"/>
      <c r="C27" s="259"/>
      <c r="D27" s="259"/>
      <c r="E27" s="259"/>
      <c r="F27" s="262"/>
      <c r="G27" s="497"/>
      <c r="H27" s="497"/>
      <c r="I27" s="497"/>
      <c r="J27" s="497"/>
    </row>
    <row r="28" spans="1:10" ht="15" customHeight="1">
      <c r="A28" s="497" t="s">
        <v>275</v>
      </c>
      <c r="B28" s="497"/>
      <c r="C28" s="497"/>
      <c r="D28" s="497"/>
      <c r="E28" s="497"/>
      <c r="F28" s="497"/>
      <c r="G28" s="253"/>
      <c r="H28" s="253"/>
      <c r="I28" s="253"/>
      <c r="J28" s="253"/>
    </row>
    <row r="29" spans="1:10" ht="13.5" customHeight="1">
      <c r="A29" s="259"/>
      <c r="B29" s="263"/>
      <c r="C29" s="263"/>
      <c r="D29" s="263"/>
      <c r="E29" s="263"/>
      <c r="F29" s="263"/>
      <c r="G29" s="263"/>
      <c r="H29" s="263"/>
      <c r="I29" s="261"/>
      <c r="J29" s="253"/>
    </row>
  </sheetData>
  <sheetProtection/>
  <mergeCells count="27">
    <mergeCell ref="G4:I4"/>
    <mergeCell ref="G5:I5"/>
    <mergeCell ref="G6:I6"/>
    <mergeCell ref="G7:I7"/>
    <mergeCell ref="G8:I8"/>
    <mergeCell ref="A8:C8"/>
    <mergeCell ref="D4:F4"/>
    <mergeCell ref="D5:F5"/>
    <mergeCell ref="D6:F6"/>
    <mergeCell ref="D7:F7"/>
    <mergeCell ref="J15:J16"/>
    <mergeCell ref="A28:F28"/>
    <mergeCell ref="F15:F16"/>
    <mergeCell ref="E15:E16"/>
    <mergeCell ref="C14:F14"/>
    <mergeCell ref="G27:J27"/>
    <mergeCell ref="A14:B16"/>
    <mergeCell ref="A6:B6"/>
    <mergeCell ref="G15:H15"/>
    <mergeCell ref="A5:B5"/>
    <mergeCell ref="A21:B21"/>
    <mergeCell ref="A22:B22"/>
    <mergeCell ref="I15:I16"/>
    <mergeCell ref="C15:D15"/>
    <mergeCell ref="G14:J14"/>
    <mergeCell ref="A17:B17"/>
    <mergeCell ref="D8:F8"/>
  </mergeCells>
  <printOptions/>
  <pageMargins left="0.22" right="0.08" top="0.35" bottom="0.06" header="0.3" footer="0.24"/>
  <pageSetup horizontalDpi="600" verticalDpi="600" orientation="portrait" paperSize="9" r:id="rId1"/>
  <headerFooter alignWithMargins="0">
    <oddHeader>&amp;C14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2">
      <selection activeCell="C26" sqref="C26"/>
    </sheetView>
  </sheetViews>
  <sheetFormatPr defaultColWidth="9.140625" defaultRowHeight="12.75"/>
  <cols>
    <col min="1" max="1" width="27.28125" style="0" customWidth="1"/>
    <col min="2" max="2" width="24.140625" style="0" customWidth="1"/>
    <col min="3" max="3" width="24.00390625" style="0" customWidth="1"/>
  </cols>
  <sheetData>
    <row r="1" spans="1:3" ht="15.75" customHeight="1">
      <c r="A1" s="302" t="s">
        <v>290</v>
      </c>
      <c r="B1" s="303"/>
      <c r="C1" s="303"/>
    </row>
    <row r="2" spans="1:3" ht="15.75" customHeight="1">
      <c r="A2" s="304" t="s">
        <v>279</v>
      </c>
      <c r="B2" s="303"/>
      <c r="C2" s="303"/>
    </row>
    <row r="3" spans="1:4" ht="21" customHeight="1">
      <c r="A3" s="305"/>
      <c r="B3" s="305"/>
      <c r="C3" s="306" t="s">
        <v>127</v>
      </c>
      <c r="D3" s="29"/>
    </row>
    <row r="4" spans="1:3" ht="31.5" customHeight="1">
      <c r="A4" s="307" t="s">
        <v>61</v>
      </c>
      <c r="B4" s="308">
        <v>2012</v>
      </c>
      <c r="C4" s="308" t="s">
        <v>252</v>
      </c>
    </row>
    <row r="5" spans="1:3" ht="37.5" customHeight="1">
      <c r="A5" s="309" t="s">
        <v>28</v>
      </c>
      <c r="B5" s="310">
        <v>365867</v>
      </c>
      <c r="C5" s="310">
        <v>408858</v>
      </c>
    </row>
    <row r="6" spans="1:3" ht="36" customHeight="1">
      <c r="A6" s="311" t="s">
        <v>4</v>
      </c>
      <c r="B6" s="312">
        <v>5601</v>
      </c>
      <c r="C6" s="312">
        <v>6141</v>
      </c>
    </row>
    <row r="7" spans="1:3" ht="36" customHeight="1">
      <c r="A7" s="311" t="s">
        <v>231</v>
      </c>
      <c r="B7" s="313">
        <v>16457</v>
      </c>
      <c r="C7" s="313">
        <f>325+89+6963+5316+315+50+1588+17+30+243</f>
        <v>14936</v>
      </c>
    </row>
    <row r="8" spans="1:3" ht="15" customHeight="1">
      <c r="A8" s="314"/>
      <c r="B8" s="315"/>
      <c r="C8" s="315"/>
    </row>
    <row r="9" spans="1:3" ht="30" customHeight="1">
      <c r="A9" s="307" t="s">
        <v>8</v>
      </c>
      <c r="B9" s="316">
        <v>387925</v>
      </c>
      <c r="C9" s="316">
        <v>429935</v>
      </c>
    </row>
    <row r="10" spans="1:4" ht="12" customHeight="1">
      <c r="A10" s="317" t="s">
        <v>126</v>
      </c>
      <c r="B10" s="305"/>
      <c r="C10" s="305"/>
      <c r="D10" s="29"/>
    </row>
    <row r="11" spans="1:4" ht="15.75" customHeight="1">
      <c r="A11" s="318" t="s">
        <v>232</v>
      </c>
      <c r="B11" s="305"/>
      <c r="C11" s="305"/>
      <c r="D11" s="29"/>
    </row>
    <row r="12" spans="1:4" ht="12.75">
      <c r="A12" s="319" t="s">
        <v>233</v>
      </c>
      <c r="B12" s="305"/>
      <c r="C12" s="305"/>
      <c r="D12" s="29"/>
    </row>
    <row r="13" spans="1:3" ht="12.75">
      <c r="A13" s="20"/>
      <c r="B13" s="1"/>
      <c r="C13" s="1"/>
    </row>
    <row r="14" spans="1:3" ht="14.25">
      <c r="A14" s="19"/>
      <c r="B14" s="1"/>
      <c r="C14" s="1"/>
    </row>
    <row r="15" spans="1:3" ht="15.75">
      <c r="A15" s="19"/>
      <c r="B15" s="1"/>
      <c r="C15" s="1"/>
    </row>
    <row r="16" spans="1:3" ht="15.75">
      <c r="A16" s="302" t="s">
        <v>291</v>
      </c>
      <c r="B16" s="320"/>
      <c r="C16" s="321"/>
    </row>
    <row r="17" spans="1:3" ht="15.75">
      <c r="A17" s="302" t="s">
        <v>282</v>
      </c>
      <c r="B17" s="320"/>
      <c r="C17" s="321"/>
    </row>
    <row r="18" spans="1:3" ht="18.75">
      <c r="A18" s="303"/>
      <c r="B18" s="303"/>
      <c r="C18" s="322"/>
    </row>
    <row r="19" spans="1:3" ht="45.75" customHeight="1">
      <c r="A19" s="308" t="s">
        <v>36</v>
      </c>
      <c r="B19" s="323">
        <v>2012</v>
      </c>
      <c r="C19" s="323" t="s">
        <v>252</v>
      </c>
    </row>
    <row r="20" spans="1:6" ht="34.5" customHeight="1">
      <c r="A20" s="324" t="s">
        <v>68</v>
      </c>
      <c r="B20" s="325">
        <v>131</v>
      </c>
      <c r="C20" s="325">
        <v>150</v>
      </c>
      <c r="F20" s="334"/>
    </row>
    <row r="21" spans="1:6" ht="34.5" customHeight="1">
      <c r="A21" s="324" t="s">
        <v>69</v>
      </c>
      <c r="B21" s="326">
        <v>100</v>
      </c>
      <c r="C21" s="326">
        <v>93</v>
      </c>
      <c r="F21" s="334"/>
    </row>
    <row r="22" spans="1:6" ht="34.5" customHeight="1">
      <c r="A22" s="324" t="s">
        <v>70</v>
      </c>
      <c r="B22" s="326">
        <v>105</v>
      </c>
      <c r="C22" s="326">
        <v>120</v>
      </c>
      <c r="F22" s="334"/>
    </row>
    <row r="23" spans="1:6" ht="34.5" customHeight="1">
      <c r="A23" s="324" t="s">
        <v>71</v>
      </c>
      <c r="B23" s="326">
        <v>71</v>
      </c>
      <c r="C23" s="326">
        <v>82</v>
      </c>
      <c r="F23" s="334"/>
    </row>
    <row r="24" spans="1:6" ht="34.5" customHeight="1">
      <c r="A24" s="324" t="s">
        <v>72</v>
      </c>
      <c r="B24" s="326">
        <v>79</v>
      </c>
      <c r="C24" s="326">
        <v>79</v>
      </c>
      <c r="F24" s="334"/>
    </row>
    <row r="25" spans="1:6" ht="34.5" customHeight="1">
      <c r="A25" s="324" t="s">
        <v>147</v>
      </c>
      <c r="B25" s="326">
        <v>176</v>
      </c>
      <c r="C25" s="326">
        <v>163</v>
      </c>
      <c r="F25" s="334"/>
    </row>
    <row r="26" spans="1:3" ht="34.5" customHeight="1">
      <c r="A26" s="308" t="s">
        <v>8</v>
      </c>
      <c r="B26" s="327">
        <v>662</v>
      </c>
      <c r="C26" s="327">
        <v>687</v>
      </c>
    </row>
    <row r="27" spans="1:3" ht="12.75">
      <c r="A27" s="328" t="s">
        <v>123</v>
      </c>
      <c r="B27" s="329"/>
      <c r="C27" s="330"/>
    </row>
    <row r="28" spans="1:3" ht="12.75">
      <c r="A28" s="331" t="s">
        <v>235</v>
      </c>
      <c r="B28" s="329"/>
      <c r="C28" s="330"/>
    </row>
    <row r="29" spans="1:3" ht="27.75" customHeight="1">
      <c r="A29" s="508" t="s">
        <v>234</v>
      </c>
      <c r="B29" s="508"/>
      <c r="C29" s="508"/>
    </row>
    <row r="30" spans="1:3" ht="12.75">
      <c r="A30" s="332"/>
      <c r="B30" s="332"/>
      <c r="C30" s="332"/>
    </row>
    <row r="31" spans="1:3" ht="14.25">
      <c r="A31" s="19"/>
      <c r="B31" s="1"/>
      <c r="C31" s="1"/>
    </row>
    <row r="32" spans="1:3" ht="14.25">
      <c r="A32" s="19"/>
      <c r="B32" s="1"/>
      <c r="C32" s="1"/>
    </row>
    <row r="33" spans="1:3" ht="14.25">
      <c r="A33" s="19"/>
      <c r="B33" s="1"/>
      <c r="C33" s="1"/>
    </row>
  </sheetData>
  <sheetProtection/>
  <mergeCells count="1">
    <mergeCell ref="A29:C29"/>
  </mergeCells>
  <printOptions/>
  <pageMargins left="0.63" right="0.53" top="0.75" bottom="0.433070866" header="0.511811023622047" footer="0.511811023622047"/>
  <pageSetup horizontalDpi="600" verticalDpi="600" orientation="portrait" paperSize="9" r:id="rId2"/>
  <headerFooter alignWithMargins="0">
    <oddHeader>&amp;C15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Environment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2014-07-30T09:03:20Z</cp:lastPrinted>
  <dcterms:created xsi:type="dcterms:W3CDTF">2001-06-27T05:20:53Z</dcterms:created>
  <dcterms:modified xsi:type="dcterms:W3CDTF">2014-07-30T09:03:29Z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116300.000000000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rn:schemas-microsoft-com:office:office#Edit">
    <vt:lpwstr>Madina  Jauhangeer</vt:lpwstr>
  </property>
  <property fmtid="{D5CDD505-2E9C-101B-9397-08002B2CF9AE}" pid="12" name="display_urn:schemas-microsoft-com:office:office#Auth">
    <vt:lpwstr>Madina  Jauhangeer</vt:lpwstr>
  </property>
  <property fmtid="{D5CDD505-2E9C-101B-9397-08002B2CF9AE}" pid="13" name="ContentType">
    <vt:lpwstr>0x0101009D45002E2C320E4D9F04FB859775573E</vt:lpwstr>
  </property>
</Properties>
</file>