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2000" windowHeight="5805" activeTab="0"/>
  </bookViews>
  <sheets>
    <sheet name="tab 1.1" sheetId="1" r:id="rId1"/>
    <sheet name="tab1.2" sheetId="2" r:id="rId2"/>
    <sheet name="tab1-3" sheetId="3" r:id="rId3"/>
    <sheet name="Table2.1" sheetId="4" r:id="rId4"/>
    <sheet name="Table 2.2" sheetId="5" r:id="rId5"/>
    <sheet name="TAB2-3" sheetId="6" r:id="rId6"/>
    <sheet name="tab2.4%2.5" sheetId="7" r:id="rId7"/>
    <sheet name="TAB2.6" sheetId="8" r:id="rId8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<sst xmlns="http://schemas.openxmlformats.org/spreadsheetml/2006/main" count="269" uniqueCount="173">
  <si>
    <t>Type of vehicle</t>
  </si>
  <si>
    <t xml:space="preserve">      Car</t>
  </si>
  <si>
    <t xml:space="preserve">      Van</t>
  </si>
  <si>
    <t xml:space="preserve">      Bus</t>
  </si>
  <si>
    <t xml:space="preserve">      Other</t>
  </si>
  <si>
    <t xml:space="preserve">               Total</t>
  </si>
  <si>
    <t xml:space="preserve">      Dual purpose vehicle</t>
  </si>
  <si>
    <t xml:space="preserve">      Motor cycle</t>
  </si>
  <si>
    <t xml:space="preserve">      Auto cycle</t>
  </si>
  <si>
    <t xml:space="preserve">      Lorry and truck</t>
  </si>
  <si>
    <t xml:space="preserve"> </t>
  </si>
  <si>
    <t xml:space="preserve">  Type  of  vehicle</t>
  </si>
  <si>
    <t xml:space="preserve">  Car</t>
  </si>
  <si>
    <t xml:space="preserve">   (of which taxi car)</t>
  </si>
  <si>
    <t xml:space="preserve">  Dual purpose vehicle</t>
  </si>
  <si>
    <t xml:space="preserve">  Heavy motor car</t>
  </si>
  <si>
    <t xml:space="preserve">  Motor cycle</t>
  </si>
  <si>
    <t xml:space="preserve">  Auto cycle</t>
  </si>
  <si>
    <t xml:space="preserve">  Lorry and truck</t>
  </si>
  <si>
    <t xml:space="preserve">  Van</t>
  </si>
  <si>
    <t xml:space="preserve">  Bus  </t>
  </si>
  <si>
    <t xml:space="preserve">  Tractor and dumper</t>
  </si>
  <si>
    <t xml:space="preserve">  Prime mover</t>
  </si>
  <si>
    <t xml:space="preserve">  Trailer</t>
  </si>
  <si>
    <t xml:space="preserve">  Road roller</t>
  </si>
  <si>
    <t xml:space="preserve">  Other</t>
  </si>
  <si>
    <t xml:space="preserve">              TOTAL</t>
  </si>
  <si>
    <t>New vehicles registered</t>
  </si>
  <si>
    <t>Imported second - hand vehicles registered</t>
  </si>
  <si>
    <t>Re -registration of vehicles ¹</t>
  </si>
  <si>
    <t xml:space="preserve">Jan. - June </t>
  </si>
  <si>
    <t>Jan. - June</t>
  </si>
  <si>
    <t>Number</t>
  </si>
  <si>
    <t xml:space="preserve">    %</t>
  </si>
  <si>
    <t>1. Road traffic accidents</t>
  </si>
  <si>
    <t xml:space="preserve">                  Serious injury accident</t>
  </si>
  <si>
    <t xml:space="preserve">                  Slight injury accident</t>
  </si>
  <si>
    <t xml:space="preserve">  </t>
  </si>
  <si>
    <t>3. Casualties</t>
  </si>
  <si>
    <t xml:space="preserve">            Seriously injured</t>
  </si>
  <si>
    <t xml:space="preserve">            Slightly injured</t>
  </si>
  <si>
    <t>N/A</t>
  </si>
  <si>
    <t>4. Fatality :</t>
  </si>
  <si>
    <t>Jul. - Dec.</t>
  </si>
  <si>
    <t>Year</t>
  </si>
  <si>
    <t>%</t>
  </si>
  <si>
    <t xml:space="preserve">  Private car</t>
  </si>
  <si>
    <t xml:space="preserve">  Taxi car </t>
  </si>
  <si>
    <t xml:space="preserve">  Bus</t>
  </si>
  <si>
    <t xml:space="preserve">  Lorry</t>
  </si>
  <si>
    <t xml:space="preserve">  Motor/auto cycle</t>
  </si>
  <si>
    <t xml:space="preserve">  Other motor vehicles </t>
  </si>
  <si>
    <t xml:space="preserve">  Total motor vehicles</t>
  </si>
  <si>
    <t xml:space="preserve">  Pedal cycle</t>
  </si>
  <si>
    <t xml:space="preserve">  Other non motor vehicles </t>
  </si>
  <si>
    <t>All vehicles</t>
  </si>
  <si>
    <t>Class of</t>
  </si>
  <si>
    <t>road users</t>
  </si>
  <si>
    <t xml:space="preserve">  Pedestrian</t>
  </si>
  <si>
    <t xml:space="preserve">  Passenger</t>
  </si>
  <si>
    <t xml:space="preserve">  Driver</t>
  </si>
  <si>
    <t xml:space="preserve">  Rider (auto/motor cycle)</t>
  </si>
  <si>
    <t xml:space="preserve">  Pedal cyclist</t>
  </si>
  <si>
    <t>All road users</t>
  </si>
  <si>
    <t>100.0</t>
  </si>
  <si>
    <t xml:space="preserve">    Accident</t>
  </si>
  <si>
    <t xml:space="preserve">  Vehicles v/s pedestrians</t>
  </si>
  <si>
    <t xml:space="preserve">  Vehicles v/s vehicles</t>
  </si>
  <si>
    <t>Total</t>
  </si>
  <si>
    <t xml:space="preserve">            Non injury accident</t>
  </si>
  <si>
    <t>of which</t>
  </si>
  <si>
    <t>Motor Vehicles</t>
  </si>
  <si>
    <r>
      <t xml:space="preserve">                  Fatal accident</t>
    </r>
    <r>
      <rPr>
        <vertAlign val="superscript"/>
        <sz val="10"/>
        <rFont val="Times New Roman"/>
        <family val="1"/>
      </rPr>
      <t>2</t>
    </r>
  </si>
  <si>
    <r>
      <t xml:space="preserve">            Fatal </t>
    </r>
    <r>
      <rPr>
        <i/>
        <vertAlign val="superscript"/>
        <sz val="12"/>
        <rFont val="Times New Roman"/>
        <family val="1"/>
      </rPr>
      <t>2</t>
    </r>
  </si>
  <si>
    <t xml:space="preserve">            accidents</t>
  </si>
  <si>
    <t>1.  Road traffic accidents :</t>
  </si>
  <si>
    <t xml:space="preserve">Rate per 100,000 </t>
  </si>
  <si>
    <t xml:space="preserve">    population</t>
  </si>
  <si>
    <t xml:space="preserve">Rate per 1,000 registered </t>
  </si>
  <si>
    <t xml:space="preserve">    motor vehicles</t>
  </si>
  <si>
    <t xml:space="preserve">Number </t>
  </si>
  <si>
    <t>Total number of casualties</t>
  </si>
  <si>
    <t xml:space="preserve">      of which</t>
  </si>
  <si>
    <t xml:space="preserve">      Seriously  injured</t>
  </si>
  <si>
    <t xml:space="preserve">      Slightly injured</t>
  </si>
  <si>
    <t>Rate per 100,000 population</t>
  </si>
  <si>
    <t xml:space="preserve">    motor vehicles </t>
  </si>
  <si>
    <r>
      <t xml:space="preserve">      Fatal</t>
    </r>
    <r>
      <rPr>
        <i/>
        <vertAlign val="superscript"/>
        <sz val="12"/>
        <rFont val="Times New Roman"/>
        <family val="1"/>
      </rPr>
      <t>2</t>
    </r>
  </si>
  <si>
    <r>
      <t xml:space="preserve">Fatality index </t>
    </r>
    <r>
      <rPr>
        <vertAlign val="superscript"/>
        <sz val="10"/>
        <rFont val="Times New Roman"/>
        <family val="1"/>
      </rPr>
      <t>3</t>
    </r>
  </si>
  <si>
    <t>2.  Vehicles involved in accidents</t>
  </si>
  <si>
    <t>2.  Motor vehicle involved :</t>
  </si>
  <si>
    <t>3.  Casualties :</t>
  </si>
  <si>
    <t xml:space="preserve">   N / A : Not applicable</t>
  </si>
  <si>
    <t xml:space="preserve">            Motor-vehicles involved in casualty  </t>
  </si>
  <si>
    <t xml:space="preserve">            of which  </t>
  </si>
  <si>
    <t xml:space="preserve">            Casualty accidents</t>
  </si>
  <si>
    <t xml:space="preserve">-     </t>
  </si>
  <si>
    <r>
      <t xml:space="preserve">      Change</t>
    </r>
    <r>
      <rPr>
        <b/>
        <vertAlign val="superscript"/>
        <sz val="12"/>
        <rFont val="Times New Roman"/>
        <family val="1"/>
      </rPr>
      <t xml:space="preserve"> 4</t>
    </r>
  </si>
  <si>
    <t>Cyclists</t>
  </si>
  <si>
    <t>Drivers of four wheeled vehicles</t>
  </si>
  <si>
    <t>Passengers of four wheeled vehicles</t>
  </si>
  <si>
    <t>Pedestrians</t>
  </si>
  <si>
    <t>Riders / pillion riders of motorised two - wheelers</t>
  </si>
  <si>
    <t xml:space="preserve">-         </t>
  </si>
  <si>
    <t>No.  of vehicles at 31.12.12</t>
  </si>
  <si>
    <t xml:space="preserve">  Table 1.1 - Vehicles¹ registered as at June 2013</t>
  </si>
  <si>
    <t>New          vehicles        Jan. - June 13</t>
  </si>
  <si>
    <t xml:space="preserve"> Imported second-hand vehicles            Jan. - June 13</t>
  </si>
  <si>
    <t>No.  of vehicles at 30.06.13</t>
  </si>
  <si>
    <t>Net addition Jan. - June 2013</t>
  </si>
  <si>
    <r>
      <t xml:space="preserve">      Double cab pickup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</si>
  <si>
    <r>
      <t>Re - registered vehicles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             Jan. - June 13</t>
    </r>
  </si>
  <si>
    <r>
      <t>Vehicles off the road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              Jan. - June 13</t>
    </r>
  </si>
  <si>
    <r>
      <t xml:space="preserve">  Double cab pickup </t>
    </r>
    <r>
      <rPr>
        <vertAlign val="superscript"/>
        <sz val="9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</si>
  <si>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Table 1.2 - Vehicles ¹ registered by type, December 2003 - December 2012 and June 2013</t>
  </si>
  <si>
    <t>2013            ( June )</t>
  </si>
  <si>
    <t xml:space="preserve">-  </t>
  </si>
  <si>
    <r>
      <t xml:space="preserve">      Double cab pickup </t>
    </r>
    <r>
      <rPr>
        <vertAlign val="superscript"/>
        <sz val="9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</si>
  <si>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 xml:space="preserve">Vehicles put off the road </t>
    </r>
    <r>
      <rPr>
        <b/>
        <vertAlign val="superscript"/>
        <sz val="12"/>
        <rFont val="Times New Roman"/>
        <family val="1"/>
      </rPr>
      <t>3</t>
    </r>
  </si>
  <si>
    <t>Table 1.3 - Registration of vehicles by type, Jan. - June 2012 and Jan. - June 2013</t>
  </si>
  <si>
    <t xml:space="preserve">-       </t>
  </si>
  <si>
    <t>Table 2.6 - Number of fatalities by category of road users and age-group, January to June 2013</t>
  </si>
  <si>
    <t xml:space="preserve">    All ages</t>
  </si>
  <si>
    <t xml:space="preserve">  Age - group (years)</t>
  </si>
  <si>
    <t xml:space="preserve">            Category of road users</t>
  </si>
  <si>
    <t xml:space="preserve">    Under 7 </t>
  </si>
  <si>
    <t xml:space="preserve">        7 - 12 </t>
  </si>
  <si>
    <t xml:space="preserve">       13 - 20 </t>
  </si>
  <si>
    <t xml:space="preserve">       21 - 40 </t>
  </si>
  <si>
    <t xml:space="preserve">       41 - 50 </t>
  </si>
  <si>
    <t xml:space="preserve">       51 - 60 </t>
  </si>
  <si>
    <t xml:space="preserve">     Over 60 </t>
  </si>
  <si>
    <t>Table 2.3 - Number of vehicles¹ involved in accidents (causing casualties) by type, January 2012 - June 2013</t>
  </si>
  <si>
    <r>
      <t xml:space="preserve">2012 </t>
    </r>
    <r>
      <rPr>
        <b/>
        <vertAlign val="superscript"/>
        <sz val="12"/>
        <rFont val="Times New Roman"/>
        <family val="1"/>
      </rPr>
      <t>2</t>
    </r>
  </si>
  <si>
    <r>
      <t>2013</t>
    </r>
    <r>
      <rPr>
        <b/>
        <vertAlign val="superscript"/>
        <sz val="12"/>
        <rFont val="Times New Roman"/>
        <family val="1"/>
      </rPr>
      <t xml:space="preserve"> 3</t>
    </r>
  </si>
  <si>
    <t>Table 2.4 -  Number of casualties by class of road users, January 2012 - June 2013</t>
  </si>
  <si>
    <r>
      <t xml:space="preserve">2012 </t>
    </r>
    <r>
      <rPr>
        <b/>
        <vertAlign val="superscript"/>
        <sz val="12"/>
        <rFont val="Times New Roman"/>
        <family val="1"/>
      </rPr>
      <t>1</t>
    </r>
  </si>
  <si>
    <r>
      <t>2013</t>
    </r>
    <r>
      <rPr>
        <b/>
        <vertAlign val="superscript"/>
        <sz val="12"/>
        <rFont val="Times New Roman"/>
        <family val="1"/>
      </rPr>
      <t xml:space="preserve"> 2</t>
    </r>
  </si>
  <si>
    <t>Table 2.5 -  Casualty accidents involved in "hit and run" cases, January 2012 - June 2013</t>
  </si>
  <si>
    <t>Table 2.1 -  Road traffic accidents¹, Jan. - June 2012 and Jan. - June 2013</t>
  </si>
  <si>
    <r>
      <t xml:space="preserve">2012 </t>
    </r>
    <r>
      <rPr>
        <b/>
        <vertAlign val="superscript"/>
        <sz val="12"/>
        <rFont val="Times New Roman"/>
        <family val="1"/>
      </rPr>
      <t>3</t>
    </r>
  </si>
  <si>
    <r>
      <t xml:space="preserve">2013 </t>
    </r>
    <r>
      <rPr>
        <b/>
        <vertAlign val="superscript"/>
        <sz val="12"/>
        <rFont val="Times New Roman"/>
        <family val="1"/>
      </rPr>
      <t>4</t>
    </r>
  </si>
  <si>
    <t>Table 2.2 - Road traffic accidents ¹ and casualties, 2003- 2012, Jan. - June 2013</t>
  </si>
  <si>
    <r>
      <t>2011</t>
    </r>
    <r>
      <rPr>
        <b/>
        <vertAlign val="superscript"/>
        <sz val="12"/>
        <rFont val="Times New Roman"/>
        <family val="1"/>
      </rPr>
      <t xml:space="preserve"> 4</t>
    </r>
  </si>
  <si>
    <r>
      <t>2012</t>
    </r>
    <r>
      <rPr>
        <b/>
        <vertAlign val="superscript"/>
        <sz val="12"/>
        <rFont val="Times New Roman"/>
        <family val="1"/>
      </rPr>
      <t xml:space="preserve"> 4</t>
    </r>
  </si>
  <si>
    <r>
      <t>2013</t>
    </r>
    <r>
      <rPr>
        <b/>
        <vertAlign val="superscript"/>
        <sz val="12"/>
        <rFont val="Times New Roman"/>
        <family val="1"/>
      </rPr>
      <t xml:space="preserve"> 5</t>
    </r>
    <r>
      <rPr>
        <b/>
        <sz val="12"/>
        <rFont val="Times New Roman"/>
        <family val="1"/>
      </rPr>
      <t xml:space="preserve">        Jan.-June</t>
    </r>
  </si>
  <si>
    <t xml:space="preserve">               -      </t>
  </si>
  <si>
    <t xml:space="preserve"> - 8 -</t>
  </si>
  <si>
    <t xml:space="preserve">  ¹  Excluding pedal cycles, but including government vehicles.</t>
  </si>
  <si>
    <t xml:space="preserve">  ²  Refers to re-registration of vehicles previously off the road.</t>
  </si>
  <si>
    <t xml:space="preserve">  ³  Unlicensed either temporarily or permanently.</t>
  </si>
  <si>
    <t xml:space="preserve">        Prior to the year 2013 'double cab pickup' was included in 'dual purpose vehicle'</t>
  </si>
  <si>
    <t xml:space="preserve">     Prior to the year 2013 'double cab pickup' was included in 'dual purpose vehicle'</t>
  </si>
  <si>
    <t>¹ Exclude accidents involving bicycles only or bicycle and pedestrian.</t>
  </si>
  <si>
    <r>
      <t>2</t>
    </r>
    <r>
      <rPr>
        <sz val="9"/>
        <rFont val="Times New Roman"/>
        <family val="1"/>
      </rPr>
      <t xml:space="preserve"> Based on  definition of fatal accidents where death occurred within 30 days.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</si>
  <si>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Revised</t>
    </r>
  </si>
  <si>
    <r>
      <t xml:space="preserve">4 </t>
    </r>
    <r>
      <rPr>
        <sz val="9"/>
        <rFont val="Times New Roman"/>
        <family val="1"/>
      </rPr>
      <t>Provisional</t>
    </r>
  </si>
  <si>
    <t xml:space="preserve"> ¹ Exclude accidents involving bicycles only or bicycle and pedestrian. </t>
  </si>
  <si>
    <t xml:space="preserve"> ² As from 2002, figures are based on definition of fatal accidents where deaths occurred within 30 days.   </t>
  </si>
  <si>
    <r>
      <t xml:space="preserve">  3  </t>
    </r>
    <r>
      <rPr>
        <sz val="9"/>
        <rFont val="Times New Roman"/>
        <family val="1"/>
      </rPr>
      <t>Fatality index is the number of fatalities per 100 casualties.</t>
    </r>
  </si>
  <si>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Revised</t>
    </r>
  </si>
  <si>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 xml:space="preserve"> Provisional</t>
    </r>
  </si>
  <si>
    <t>¹ Only three main vehicles have been considered in accidents involving more than three vehicles.</t>
  </si>
  <si>
    <r>
      <rPr>
        <b/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</t>
    </r>
    <r>
      <rPr>
        <sz val="10"/>
        <rFont val="Times New Roman"/>
        <family val="1"/>
      </rPr>
      <t>Revised.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</si>
  <si>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Provisional</t>
    </r>
  </si>
  <si>
    <r>
      <rPr>
        <b/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</t>
    </r>
    <r>
      <rPr>
        <sz val="10"/>
        <rFont val="Times New Roman"/>
        <family val="1"/>
      </rPr>
      <t>Revised.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</si>
  <si>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</t>
    </r>
  </si>
  <si>
    <r>
      <t xml:space="preserve"> </t>
    </r>
    <r>
      <rPr>
        <sz val="9"/>
        <rFont val="Times New Roman"/>
        <family val="1"/>
      </rPr>
      <t xml:space="preserve">   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New category of vehicle defined in Road Traffic Act as amended by Act No. 27 </t>
    </r>
    <r>
      <rPr>
        <sz val="11"/>
        <rFont val="Times New Roman"/>
        <family val="1"/>
      </rPr>
      <t>of 2012.</t>
    </r>
  </si>
  <si>
    <r>
      <t xml:space="preserve">  </t>
    </r>
    <r>
      <rPr>
        <sz val="10"/>
        <rFont val="Times New Roman"/>
        <family val="1"/>
      </rPr>
      <t xml:space="preserve">  ¹</t>
    </r>
    <r>
      <rPr>
        <sz val="9"/>
        <rFont val="Times New Roman"/>
        <family val="1"/>
      </rPr>
      <t xml:space="preserve">  Excluding pedal cycles, but including government vehicles.</t>
    </r>
  </si>
  <si>
    <r>
      <t xml:space="preserve">   </t>
    </r>
    <r>
      <rPr>
        <vertAlign val="superscript"/>
        <sz val="9"/>
        <rFont val="Times New Roman"/>
        <family val="1"/>
      </rPr>
      <t xml:space="preserve"> 2 </t>
    </r>
    <r>
      <rPr>
        <sz val="9"/>
        <rFont val="Times New Roman"/>
        <family val="1"/>
      </rPr>
      <t>New category of vehicle defined in Road Traffic Act as amended by Act No. 27 of 2012.</t>
    </r>
  </si>
  <si>
    <r>
      <t xml:space="preserve"> </t>
    </r>
    <r>
      <rPr>
        <vertAlign val="superscript"/>
        <sz val="9"/>
        <rFont val="Times New Roman"/>
        <family val="1"/>
      </rPr>
      <t xml:space="preserve">2  </t>
    </r>
    <r>
      <rPr>
        <sz val="9"/>
        <rFont val="Times New Roman"/>
        <family val="1"/>
      </rPr>
      <t>New category of vehicle defined in Road Traffic Act as amended by Act No. 27 of 2012.</t>
    </r>
  </si>
  <si>
    <r>
      <t xml:space="preserve">  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Unlicensed  either  temporarily  or  permanently.</t>
    </r>
  </si>
  <si>
    <r>
      <t xml:space="preserve">  </t>
    </r>
    <r>
      <rPr>
        <vertAlign val="superscript"/>
        <sz val="11"/>
        <rFont val="Times New Roman"/>
        <family val="1"/>
      </rPr>
      <t>¹</t>
    </r>
    <r>
      <rPr>
        <sz val="9"/>
        <rFont val="Times New Roman"/>
        <family val="1"/>
      </rPr>
      <t xml:space="preserve">  Refers to re-registration of vehicles previously off the road.</t>
    </r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</si>
</sst>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\ \ \ \ "/>
    <numFmt numFmtId="173" formatCode="#,##0\ \ \ \ \ \ "/>
    <numFmt numFmtId="174" formatCode="#,##0\ \ \ \ \ \ \ "/>
    <numFmt numFmtId="175" formatCode="\-\-\ \ \ \ \ \ "/>
    <numFmt numFmtId="176" formatCode="#,##0\ "/>
    <numFmt numFmtId="177" formatCode="#,##0\ \ \ \ \ \ \ \ "/>
    <numFmt numFmtId="178" formatCode="\(#,##0\)"/>
    <numFmt numFmtId="179" formatCode="\ #,##0\ \ \ \ \ \ "/>
    <numFmt numFmtId="180" formatCode="0.0"/>
    <numFmt numFmtId="181" formatCode="#,##0\ \ \ "/>
    <numFmt numFmtId="182" formatCode="\ \+\ #,##0"/>
    <numFmt numFmtId="183" formatCode="\ #,##0"/>
    <numFmt numFmtId="184" formatCode="#,##0\ \ "/>
    <numFmt numFmtId="185" formatCode="0.0\ \ \ \ "/>
    <numFmt numFmtId="186" formatCode="0.0\ \ \ "/>
    <numFmt numFmtId="187" formatCode="0.0\ "/>
    <numFmt numFmtId="188" formatCode="0.0\ \ "/>
    <numFmt numFmtId="189" formatCode="#,##0\ \ \ \ "/>
    <numFmt numFmtId="190" formatCode="#,##0.0\ "/>
    <numFmt numFmtId="191" formatCode="#,##0.0_);\(#,##0.0\)"/>
    <numFmt numFmtId="192" formatCode="0.000"/>
    <numFmt numFmtId="193" formatCode="&quot;Rs&quot;#,##0_);\(&quot;Rs&quot;#,##0\)"/>
    <numFmt numFmtId="194" formatCode="&quot;Rs&quot;#,##0_);[Red]\(&quot;Rs&quot;#,##0\)"/>
    <numFmt numFmtId="195" formatCode="&quot;Rs&quot;#,##0.00_);\(&quot;Rs&quot;#,##0.00\)"/>
    <numFmt numFmtId="196" formatCode="&quot;Rs&quot;#,##0.00_);[Red]\(&quot;Rs&quot;#,##0.00\)"/>
    <numFmt numFmtId="197" formatCode="_(&quot;Rs&quot;* #,##0_);_(&quot;Rs&quot;* \(#,##0\);_(&quot;Rs&quot;* &quot;-&quot;_);_(@_)"/>
    <numFmt numFmtId="198" formatCode="_(&quot;Rs&quot;* #,##0.00_);_(&quot;Rs&quot;* \(#,##0.00\);_(&quot;Rs&quot;* &quot;-&quot;??_);_(@_)"/>
    <numFmt numFmtId="199" formatCode="[$-409]dddd\,\ mmmm\ dd\,\ yyyy"/>
    <numFmt numFmtId="200" formatCode="yy"/>
    <numFmt numFmtId="201" formatCode="yyyy"/>
    <numFmt numFmtId="202" formatCode="[$-409]h:mm:ss\ AM/PM"/>
    <numFmt numFmtId="203" formatCode="d/m/yy"/>
    <numFmt numFmtId="204" formatCode="d/m/yy\ h:mm"/>
    <numFmt numFmtId="205" formatCode="0.0000"/>
    <numFmt numFmtId="206" formatCode="#,##0.0"/>
    <numFmt numFmtId="207" formatCode="#,##0.0_ ;\-#,##0.0\ "/>
    <numFmt numFmtId="208" formatCode="0.00000"/>
    <numFmt numFmtId="209" formatCode="#,##0.000"/>
    <numFmt numFmtId="210" formatCode="\ \ \ \-\-"/>
    <numFmt numFmtId="211" formatCode="0\ \ \ \ \ \ \ \ \ 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0.000000000000"/>
  </numFmts>
  <fonts count="78">
    <font>
      <sz val="10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sz val="9"/>
      <name val="Times New Roman"/>
      <family val="1"/>
    </font>
    <font>
      <b/>
      <sz val="14"/>
      <name val="MS Sans Serif"/>
      <family val="2"/>
    </font>
    <font>
      <u val="single"/>
      <sz val="8"/>
      <name val="MS Serif"/>
      <family val="1"/>
    </font>
    <font>
      <u val="single"/>
      <sz val="10"/>
      <name val="MS Serif"/>
      <family val="1"/>
    </font>
    <font>
      <i/>
      <sz val="12"/>
      <name val="Times New Roman"/>
      <family val="1"/>
    </font>
    <font>
      <b/>
      <sz val="10"/>
      <name val="MS Sans Serif"/>
      <family val="2"/>
    </font>
    <font>
      <b/>
      <sz val="12"/>
      <name val="MS Sans Serif"/>
      <family val="2"/>
    </font>
    <font>
      <sz val="10"/>
      <name val="Arial"/>
      <family val="2"/>
    </font>
    <font>
      <b/>
      <sz val="10"/>
      <name val="Times New Roman"/>
      <family val="1"/>
    </font>
    <font>
      <sz val="8.5"/>
      <name val="Times New Roman"/>
      <family val="1"/>
    </font>
    <font>
      <vertAlign val="superscript"/>
      <sz val="9"/>
      <name val="Times New Roman"/>
      <family val="1"/>
    </font>
    <font>
      <u val="single"/>
      <sz val="10"/>
      <name val="MS Sans Serif"/>
      <family val="2"/>
    </font>
    <font>
      <sz val="8"/>
      <name val="MS Sans Serif"/>
      <family val="2"/>
    </font>
    <font>
      <b/>
      <sz val="13"/>
      <name val="Times New Roman"/>
      <family val="1"/>
    </font>
    <font>
      <b/>
      <u val="single"/>
      <sz val="12"/>
      <name val="MS Sans Serif"/>
      <family val="2"/>
    </font>
    <font>
      <b/>
      <sz val="8"/>
      <name val="MS Sans Serif"/>
      <family val="2"/>
    </font>
    <font>
      <sz val="9"/>
      <name val="MS Sans Serif"/>
      <family val="2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vertAlign val="superscript"/>
      <sz val="10"/>
      <name val="Times New Roman"/>
      <family val="1"/>
    </font>
    <font>
      <i/>
      <vertAlign val="superscript"/>
      <sz val="12"/>
      <name val="Times New Roman"/>
      <family val="1"/>
    </font>
    <font>
      <b/>
      <sz val="13"/>
      <name val="MS Sans Serif"/>
      <family val="2"/>
    </font>
    <font>
      <i/>
      <sz val="10"/>
      <name val="MS Sans Serif"/>
      <family val="2"/>
    </font>
    <font>
      <sz val="7"/>
      <name val="MS Sans Serif"/>
      <family val="2"/>
    </font>
    <font>
      <sz val="7"/>
      <name val="Times New Roman"/>
      <family val="1"/>
    </font>
    <font>
      <b/>
      <sz val="11"/>
      <name val="Times New Roman"/>
      <family val="1"/>
    </font>
    <font>
      <sz val="11"/>
      <name val="MS Sans Serif"/>
      <family val="2"/>
    </font>
    <font>
      <i/>
      <sz val="10"/>
      <name val="Arial"/>
      <family val="2"/>
    </font>
    <font>
      <b/>
      <vertAlign val="superscript"/>
      <sz val="12"/>
      <name val="Times New Roman"/>
      <family val="1"/>
    </font>
    <font>
      <b/>
      <vertAlign val="superscript"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MS Sans Serif"/>
      <family val="2"/>
    </font>
    <font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72" fontId="3" fillId="0" borderId="0" xfId="0" applyNumberFormat="1" applyFont="1" applyAlignment="1">
      <alignment vertical="center"/>
    </xf>
    <xf numFmtId="172" fontId="3" fillId="0" borderId="10" xfId="0" applyNumberFormat="1" applyFont="1" applyBorder="1" applyAlignment="1">
      <alignment vertical="center"/>
    </xf>
    <xf numFmtId="172" fontId="3" fillId="0" borderId="11" xfId="0" applyNumberFormat="1" applyFont="1" applyBorder="1" applyAlignment="1">
      <alignment vertical="center"/>
    </xf>
    <xf numFmtId="174" fontId="3" fillId="0" borderId="10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vertical="center"/>
    </xf>
    <xf numFmtId="172" fontId="2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37" fontId="0" fillId="0" borderId="0" xfId="0" applyNumberFormat="1" applyFont="1" applyBorder="1" applyAlignment="1">
      <alignment/>
    </xf>
    <xf numFmtId="37" fontId="2" fillId="0" borderId="0" xfId="0" applyNumberFormat="1" applyFont="1" applyBorder="1" applyAlignment="1">
      <alignment vertical="center"/>
    </xf>
    <xf numFmtId="179" fontId="3" fillId="0" borderId="14" xfId="0" applyNumberFormat="1" applyFont="1" applyBorder="1" applyAlignment="1">
      <alignment vertical="center"/>
    </xf>
    <xf numFmtId="179" fontId="2" fillId="0" borderId="15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11" xfId="0" applyFont="1" applyBorder="1" applyAlignment="1">
      <alignment vertical="center"/>
    </xf>
    <xf numFmtId="37" fontId="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Continuous" vertical="center" wrapText="1"/>
    </xf>
    <xf numFmtId="0" fontId="1" fillId="0" borderId="0" xfId="59" applyFont="1" applyAlignment="1">
      <alignment horizontal="left" vertical="center"/>
      <protection/>
    </xf>
    <xf numFmtId="0" fontId="6" fillId="0" borderId="0" xfId="59" applyFont="1" applyAlignment="1">
      <alignment horizontal="centerContinuous" vertical="center"/>
      <protection/>
    </xf>
    <xf numFmtId="0" fontId="4" fillId="0" borderId="0" xfId="59">
      <alignment/>
      <protection/>
    </xf>
    <xf numFmtId="0" fontId="7" fillId="0" borderId="0" xfId="59" applyFont="1" applyAlignment="1">
      <alignment vertical="center"/>
      <protection/>
    </xf>
    <xf numFmtId="0" fontId="8" fillId="0" borderId="0" xfId="59" applyFont="1" applyAlignment="1">
      <alignment horizontal="right" vertical="center"/>
      <protection/>
    </xf>
    <xf numFmtId="0" fontId="2" fillId="0" borderId="13" xfId="59" applyFont="1" applyBorder="1" applyAlignment="1">
      <alignment horizontal="center" vertical="center"/>
      <protection/>
    </xf>
    <xf numFmtId="0" fontId="2" fillId="0" borderId="12" xfId="59" applyFont="1" applyBorder="1" applyAlignment="1">
      <alignment horizontal="centerContinuous" vertical="center"/>
      <protection/>
    </xf>
    <xf numFmtId="0" fontId="2" fillId="0" borderId="12" xfId="59" applyFont="1" applyBorder="1" applyAlignment="1">
      <alignment horizontal="center" vertical="center" wrapText="1"/>
      <protection/>
    </xf>
    <xf numFmtId="0" fontId="4" fillId="0" borderId="0" xfId="59" applyBorder="1">
      <alignment/>
      <protection/>
    </xf>
    <xf numFmtId="0" fontId="3" fillId="0" borderId="10" xfId="59" applyFont="1" applyBorder="1">
      <alignment/>
      <protection/>
    </xf>
    <xf numFmtId="37" fontId="3" fillId="0" borderId="16" xfId="59" applyNumberFormat="1" applyFont="1" applyBorder="1">
      <alignment/>
      <protection/>
    </xf>
    <xf numFmtId="37" fontId="4" fillId="0" borderId="0" xfId="59" applyNumberFormat="1">
      <alignment/>
      <protection/>
    </xf>
    <xf numFmtId="0" fontId="9" fillId="0" borderId="11" xfId="59" applyFont="1" applyBorder="1" applyAlignment="1">
      <alignment vertical="center"/>
      <protection/>
    </xf>
    <xf numFmtId="178" fontId="9" fillId="0" borderId="11" xfId="59" applyNumberFormat="1" applyFont="1" applyBorder="1" applyAlignment="1">
      <alignment vertical="center"/>
      <protection/>
    </xf>
    <xf numFmtId="37" fontId="3" fillId="0" borderId="11" xfId="59" applyNumberFormat="1" applyFont="1" applyBorder="1">
      <alignment/>
      <protection/>
    </xf>
    <xf numFmtId="37" fontId="10" fillId="0" borderId="0" xfId="59" applyNumberFormat="1" applyFont="1" applyBorder="1" applyAlignment="1">
      <alignment vertical="center"/>
      <protection/>
    </xf>
    <xf numFmtId="0" fontId="2" fillId="0" borderId="13" xfId="59" applyFont="1" applyBorder="1" applyAlignment="1">
      <alignment vertical="center"/>
      <protection/>
    </xf>
    <xf numFmtId="37" fontId="2" fillId="0" borderId="13" xfId="59" applyNumberFormat="1" applyFont="1" applyBorder="1" applyAlignment="1">
      <alignment vertical="center"/>
      <protection/>
    </xf>
    <xf numFmtId="37" fontId="4" fillId="0" borderId="0" xfId="59" applyNumberFormat="1" applyBorder="1">
      <alignment/>
      <protection/>
    </xf>
    <xf numFmtId="0" fontId="5" fillId="0" borderId="0" xfId="59" applyFont="1" applyBorder="1">
      <alignment/>
      <protection/>
    </xf>
    <xf numFmtId="0" fontId="2" fillId="0" borderId="0" xfId="60" applyFont="1" applyAlignment="1">
      <alignment horizontal="centerContinuous"/>
      <protection/>
    </xf>
    <xf numFmtId="0" fontId="4" fillId="0" borderId="0" xfId="60">
      <alignment/>
      <protection/>
    </xf>
    <xf numFmtId="0" fontId="0" fillId="0" borderId="0" xfId="60" applyFont="1">
      <alignment/>
      <protection/>
    </xf>
    <xf numFmtId="0" fontId="2" fillId="0" borderId="16" xfId="60" applyFont="1" applyBorder="1" applyAlignment="1">
      <alignment horizontal="center" vertical="center"/>
      <protection/>
    </xf>
    <xf numFmtId="0" fontId="2" fillId="0" borderId="17" xfId="60" applyFont="1" applyBorder="1" applyAlignment="1">
      <alignment horizontal="left" vertical="center"/>
      <protection/>
    </xf>
    <xf numFmtId="0" fontId="2" fillId="0" borderId="18" xfId="60" applyFont="1" applyBorder="1" applyAlignment="1">
      <alignment horizontal="centerContinuous" vertical="center"/>
      <protection/>
    </xf>
    <xf numFmtId="0" fontId="2" fillId="0" borderId="17" xfId="60" applyFont="1" applyBorder="1" applyAlignment="1">
      <alignment horizontal="centerContinuous" vertical="center"/>
      <protection/>
    </xf>
    <xf numFmtId="0" fontId="2" fillId="0" borderId="19" xfId="60" applyFont="1" applyBorder="1" applyAlignment="1">
      <alignment horizontal="centerContinuous" vertical="center"/>
      <protection/>
    </xf>
    <xf numFmtId="0" fontId="2" fillId="0" borderId="2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vertical="center"/>
      <protection/>
    </xf>
    <xf numFmtId="174" fontId="3" fillId="0" borderId="10" xfId="60" applyNumberFormat="1" applyFont="1" applyBorder="1" applyAlignment="1">
      <alignment vertical="center"/>
      <protection/>
    </xf>
    <xf numFmtId="174" fontId="3" fillId="0" borderId="16" xfId="60" applyNumberFormat="1" applyFont="1" applyBorder="1" applyAlignment="1">
      <alignment vertical="center"/>
      <protection/>
    </xf>
    <xf numFmtId="174" fontId="3" fillId="0" borderId="11" xfId="60" applyNumberFormat="1" applyFont="1" applyBorder="1" applyAlignment="1">
      <alignment vertical="center"/>
      <protection/>
    </xf>
    <xf numFmtId="0" fontId="3" fillId="0" borderId="0" xfId="60" applyFont="1" applyAlignment="1">
      <alignment horizontal="center" vertical="center" textRotation="180"/>
      <protection/>
    </xf>
    <xf numFmtId="0" fontId="3" fillId="0" borderId="21" xfId="60" applyFont="1" applyBorder="1" applyAlignment="1">
      <alignment vertical="center"/>
      <protection/>
    </xf>
    <xf numFmtId="0" fontId="2" fillId="0" borderId="12" xfId="60" applyFont="1" applyBorder="1" applyAlignment="1">
      <alignment horizontal="left" vertical="center"/>
      <protection/>
    </xf>
    <xf numFmtId="174" fontId="2" fillId="0" borderId="13" xfId="60" applyNumberFormat="1" applyFont="1" applyBorder="1" applyAlignment="1">
      <alignment vertical="center"/>
      <protection/>
    </xf>
    <xf numFmtId="173" fontId="2" fillId="0" borderId="13" xfId="60" applyNumberFormat="1" applyFont="1" applyBorder="1" applyAlignment="1">
      <alignment horizontal="right" vertical="center"/>
      <protection/>
    </xf>
    <xf numFmtId="176" fontId="2" fillId="0" borderId="12" xfId="60" applyNumberFormat="1" applyFont="1" applyBorder="1" applyAlignment="1">
      <alignment horizontal="centerContinuous" vertical="center"/>
      <protection/>
    </xf>
    <xf numFmtId="0" fontId="5" fillId="0" borderId="0" xfId="60" applyFont="1">
      <alignment/>
      <protection/>
    </xf>
    <xf numFmtId="174" fontId="4" fillId="0" borderId="0" xfId="60" applyNumberFormat="1">
      <alignment/>
      <protection/>
    </xf>
    <xf numFmtId="0" fontId="1" fillId="0" borderId="0" xfId="62" applyFont="1" applyAlignment="1" quotePrefix="1">
      <alignment horizontal="left"/>
      <protection/>
    </xf>
    <xf numFmtId="0" fontId="1" fillId="0" borderId="0" xfId="62" applyFont="1">
      <alignment/>
      <protection/>
    </xf>
    <xf numFmtId="0" fontId="2" fillId="0" borderId="0" xfId="62" applyFont="1">
      <alignment/>
      <protection/>
    </xf>
    <xf numFmtId="0" fontId="0" fillId="0" borderId="0" xfId="62" applyFont="1">
      <alignment/>
      <protection/>
    </xf>
    <xf numFmtId="0" fontId="12" fillId="0" borderId="0" xfId="62">
      <alignment/>
      <protection/>
    </xf>
    <xf numFmtId="0" fontId="2" fillId="0" borderId="16" xfId="62" applyFont="1" applyBorder="1" applyAlignment="1">
      <alignment horizontal="center"/>
      <protection/>
    </xf>
    <xf numFmtId="0" fontId="2" fillId="0" borderId="13" xfId="62" applyFont="1" applyBorder="1" applyAlignment="1">
      <alignment horizontal="centerContinuous" vertical="center"/>
      <protection/>
    </xf>
    <xf numFmtId="0" fontId="2" fillId="0" borderId="15" xfId="62" applyFont="1" applyBorder="1" applyAlignment="1">
      <alignment horizontal="centerContinuous" vertical="center"/>
      <protection/>
    </xf>
    <xf numFmtId="0" fontId="2" fillId="0" borderId="12" xfId="62" applyFont="1" applyBorder="1" applyAlignment="1">
      <alignment horizontal="center" vertical="center"/>
      <protection/>
    </xf>
    <xf numFmtId="0" fontId="1" fillId="0" borderId="0" xfId="63" applyFont="1" applyAlignment="1" quotePrefix="1">
      <alignment horizontal="left"/>
      <protection/>
    </xf>
    <xf numFmtId="0" fontId="10" fillId="0" borderId="0" xfId="63" applyFont="1">
      <alignment/>
      <protection/>
    </xf>
    <xf numFmtId="0" fontId="4" fillId="0" borderId="0" xfId="63" applyFont="1">
      <alignment/>
      <protection/>
    </xf>
    <xf numFmtId="0" fontId="1" fillId="0" borderId="0" xfId="67" applyFont="1" applyAlignment="1">
      <alignment vertical="center"/>
      <protection/>
    </xf>
    <xf numFmtId="0" fontId="4" fillId="0" borderId="0" xfId="67" applyAlignment="1">
      <alignment horizontal="centerContinuous"/>
      <protection/>
    </xf>
    <xf numFmtId="0" fontId="4" fillId="0" borderId="0" xfId="67">
      <alignment/>
      <protection/>
    </xf>
    <xf numFmtId="0" fontId="16" fillId="0" borderId="0" xfId="67" applyFont="1">
      <alignment/>
      <protection/>
    </xf>
    <xf numFmtId="0" fontId="3" fillId="0" borderId="16" xfId="67" applyFont="1" applyBorder="1" applyAlignment="1">
      <alignment vertical="center"/>
      <protection/>
    </xf>
    <xf numFmtId="0" fontId="2" fillId="0" borderId="13" xfId="67" applyFont="1" applyBorder="1" applyAlignment="1">
      <alignment horizontal="centerContinuous" vertical="center"/>
      <protection/>
    </xf>
    <xf numFmtId="0" fontId="2" fillId="0" borderId="22" xfId="67" applyFont="1" applyBorder="1" applyAlignment="1">
      <alignment horizontal="centerContinuous" vertical="center"/>
      <protection/>
    </xf>
    <xf numFmtId="0" fontId="2" fillId="0" borderId="15" xfId="67" applyFont="1" applyBorder="1" applyAlignment="1">
      <alignment horizontal="centerContinuous" vertical="center"/>
      <protection/>
    </xf>
    <xf numFmtId="0" fontId="2" fillId="0" borderId="11" xfId="67" applyFont="1" applyBorder="1" applyAlignment="1">
      <alignment horizontal="centerContinuous" vertical="center"/>
      <protection/>
    </xf>
    <xf numFmtId="0" fontId="3" fillId="0" borderId="21" xfId="67" applyFont="1" applyBorder="1" applyAlignment="1">
      <alignment vertical="center"/>
      <protection/>
    </xf>
    <xf numFmtId="186" fontId="3" fillId="0" borderId="19" xfId="67" applyNumberFormat="1" applyFont="1" applyBorder="1" applyAlignment="1">
      <alignment horizontal="right" vertical="center"/>
      <protection/>
    </xf>
    <xf numFmtId="0" fontId="3" fillId="0" borderId="11" xfId="67" applyFont="1" applyBorder="1" applyAlignment="1">
      <alignment vertical="center"/>
      <protection/>
    </xf>
    <xf numFmtId="186" fontId="3" fillId="0" borderId="14" xfId="67" applyNumberFormat="1" applyFont="1" applyBorder="1" applyAlignment="1">
      <alignment horizontal="right" vertical="center"/>
      <protection/>
    </xf>
    <xf numFmtId="0" fontId="2" fillId="0" borderId="12" xfId="67" applyFont="1" applyBorder="1" applyAlignment="1">
      <alignment vertical="center"/>
      <protection/>
    </xf>
    <xf numFmtId="186" fontId="2" fillId="0" borderId="15" xfId="67" applyNumberFormat="1" applyFont="1" applyBorder="1" applyAlignment="1">
      <alignment horizontal="right" vertical="center"/>
      <protection/>
    </xf>
    <xf numFmtId="0" fontId="10" fillId="0" borderId="0" xfId="67" applyFont="1">
      <alignment/>
      <protection/>
    </xf>
    <xf numFmtId="0" fontId="2" fillId="0" borderId="21" xfId="67" applyFont="1" applyBorder="1" applyAlignment="1">
      <alignment horizontal="centerContinuous" vertical="center"/>
      <protection/>
    </xf>
    <xf numFmtId="0" fontId="18" fillId="0" borderId="0" xfId="66" applyFont="1" applyBorder="1" applyAlignment="1">
      <alignment horizontal="left"/>
      <protection/>
    </xf>
    <xf numFmtId="0" fontId="19" fillId="0" borderId="0" xfId="66" applyFont="1">
      <alignment/>
      <protection/>
    </xf>
    <xf numFmtId="0" fontId="20" fillId="0" borderId="0" xfId="66" applyFont="1">
      <alignment/>
      <protection/>
    </xf>
    <xf numFmtId="0" fontId="4" fillId="0" borderId="0" xfId="66">
      <alignment/>
      <protection/>
    </xf>
    <xf numFmtId="0" fontId="11" fillId="0" borderId="0" xfId="66" applyFont="1">
      <alignment/>
      <protection/>
    </xf>
    <xf numFmtId="0" fontId="17" fillId="0" borderId="0" xfId="66" applyFont="1">
      <alignment/>
      <protection/>
    </xf>
    <xf numFmtId="12" fontId="4" fillId="0" borderId="0" xfId="66" applyNumberFormat="1">
      <alignment/>
      <protection/>
    </xf>
    <xf numFmtId="0" fontId="2" fillId="0" borderId="16" xfId="66" applyFont="1" applyBorder="1" applyAlignment="1">
      <alignment horizontal="center"/>
      <protection/>
    </xf>
    <xf numFmtId="0" fontId="2" fillId="0" borderId="22" xfId="66" applyFont="1" applyBorder="1" applyAlignment="1">
      <alignment horizontal="centerContinuous" vertical="center"/>
      <protection/>
    </xf>
    <xf numFmtId="0" fontId="2" fillId="0" borderId="15" xfId="66" applyFont="1" applyBorder="1" applyAlignment="1">
      <alignment horizontal="centerContinuous" vertical="center"/>
      <protection/>
    </xf>
    <xf numFmtId="0" fontId="2" fillId="33" borderId="11" xfId="66" applyFont="1" applyFill="1" applyBorder="1" applyAlignment="1">
      <alignment horizontal="center"/>
      <protection/>
    </xf>
    <xf numFmtId="0" fontId="2" fillId="0" borderId="15" xfId="66" applyFont="1" applyBorder="1" applyAlignment="1">
      <alignment horizontal="center" vertical="center"/>
      <protection/>
    </xf>
    <xf numFmtId="0" fontId="21" fillId="0" borderId="0" xfId="66" applyFont="1">
      <alignment/>
      <protection/>
    </xf>
    <xf numFmtId="0" fontId="2" fillId="33" borderId="21" xfId="66" applyFont="1" applyFill="1" applyBorder="1" applyAlignment="1">
      <alignment horizontal="center" vertical="center"/>
      <protection/>
    </xf>
    <xf numFmtId="0" fontId="3" fillId="0" borderId="11" xfId="66" applyFont="1" applyBorder="1" applyAlignment="1">
      <alignment vertical="center"/>
      <protection/>
    </xf>
    <xf numFmtId="187" fontId="3" fillId="0" borderId="14" xfId="66" applyNumberFormat="1" applyFont="1" applyBorder="1" applyAlignment="1">
      <alignment horizontal="right" vertical="center"/>
      <protection/>
    </xf>
    <xf numFmtId="0" fontId="3" fillId="0" borderId="11" xfId="66" applyFont="1" applyBorder="1" applyAlignment="1">
      <alignment horizontal="left" vertical="center" wrapText="1"/>
      <protection/>
    </xf>
    <xf numFmtId="0" fontId="2" fillId="0" borderId="12" xfId="66" applyFont="1" applyBorder="1" applyAlignment="1">
      <alignment horizontal="centerContinuous" vertical="center"/>
      <protection/>
    </xf>
    <xf numFmtId="0" fontId="10" fillId="0" borderId="0" xfId="66" applyFont="1">
      <alignment/>
      <protection/>
    </xf>
    <xf numFmtId="0" fontId="4" fillId="0" borderId="0" xfId="66" applyAlignment="1">
      <alignment horizontal="right"/>
      <protection/>
    </xf>
    <xf numFmtId="0" fontId="2" fillId="0" borderId="0" xfId="66" applyFont="1" applyBorder="1">
      <alignment/>
      <protection/>
    </xf>
    <xf numFmtId="0" fontId="11" fillId="0" borderId="0" xfId="66" applyFont="1" applyBorder="1">
      <alignment/>
      <protection/>
    </xf>
    <xf numFmtId="0" fontId="2" fillId="0" borderId="17" xfId="66" applyFont="1" applyBorder="1" applyAlignment="1">
      <alignment horizontal="right" vertical="center"/>
      <protection/>
    </xf>
    <xf numFmtId="0" fontId="10" fillId="0" borderId="0" xfId="66" applyFont="1" applyAlignment="1">
      <alignment vertical="center"/>
      <protection/>
    </xf>
    <xf numFmtId="0" fontId="2" fillId="0" borderId="10" xfId="66" applyFont="1" applyBorder="1">
      <alignment/>
      <protection/>
    </xf>
    <xf numFmtId="0" fontId="2" fillId="0" borderId="23" xfId="66" applyFont="1" applyBorder="1">
      <alignment/>
      <protection/>
    </xf>
    <xf numFmtId="0" fontId="2" fillId="33" borderId="20" xfId="66" applyFont="1" applyFill="1" applyBorder="1" applyAlignment="1">
      <alignment horizontal="center" vertical="center"/>
      <protection/>
    </xf>
    <xf numFmtId="0" fontId="3" fillId="0" borderId="17" xfId="66" applyFont="1" applyBorder="1">
      <alignment/>
      <protection/>
    </xf>
    <xf numFmtId="0" fontId="3" fillId="0" borderId="18" xfId="66" applyFont="1" applyBorder="1">
      <alignment/>
      <protection/>
    </xf>
    <xf numFmtId="0" fontId="3" fillId="0" borderId="19" xfId="66" applyFont="1" applyBorder="1">
      <alignment/>
      <protection/>
    </xf>
    <xf numFmtId="0" fontId="3" fillId="0" borderId="10" xfId="66" applyFont="1" applyBorder="1">
      <alignment/>
      <protection/>
    </xf>
    <xf numFmtId="190" fontId="3" fillId="0" borderId="14" xfId="66" applyNumberFormat="1" applyFont="1" applyBorder="1">
      <alignment/>
      <protection/>
    </xf>
    <xf numFmtId="184" fontId="3" fillId="0" borderId="0" xfId="66" applyNumberFormat="1" applyFont="1" applyBorder="1">
      <alignment/>
      <protection/>
    </xf>
    <xf numFmtId="0" fontId="2" fillId="0" borderId="17" xfId="66" applyFont="1" applyBorder="1" applyAlignment="1">
      <alignment horizontal="center"/>
      <protection/>
    </xf>
    <xf numFmtId="49" fontId="2" fillId="0" borderId="18" xfId="66" applyNumberFormat="1" applyFont="1" applyBorder="1" applyAlignment="1">
      <alignment horizontal="center"/>
      <protection/>
    </xf>
    <xf numFmtId="190" fontId="2" fillId="0" borderId="19" xfId="66" applyNumberFormat="1" applyFont="1" applyBorder="1">
      <alignment/>
      <protection/>
    </xf>
    <xf numFmtId="0" fontId="3" fillId="0" borderId="20" xfId="66" applyFont="1" applyBorder="1">
      <alignment/>
      <protection/>
    </xf>
    <xf numFmtId="0" fontId="3" fillId="0" borderId="24" xfId="66" applyFont="1" applyBorder="1">
      <alignment/>
      <protection/>
    </xf>
    <xf numFmtId="0" fontId="3" fillId="0" borderId="23" xfId="66" applyFont="1" applyBorder="1">
      <alignment/>
      <protection/>
    </xf>
    <xf numFmtId="0" fontId="3" fillId="0" borderId="0" xfId="66" applyFont="1" applyBorder="1">
      <alignment/>
      <protection/>
    </xf>
    <xf numFmtId="0" fontId="4" fillId="0" borderId="0" xfId="66" applyBorder="1">
      <alignment/>
      <protection/>
    </xf>
    <xf numFmtId="0" fontId="0" fillId="0" borderId="0" xfId="61" applyFont="1">
      <alignment/>
      <protection/>
    </xf>
    <xf numFmtId="0" fontId="12" fillId="0" borderId="0" xfId="61">
      <alignment/>
      <protection/>
    </xf>
    <xf numFmtId="0" fontId="0" fillId="0" borderId="17" xfId="61" applyFont="1" applyBorder="1">
      <alignment/>
      <protection/>
    </xf>
    <xf numFmtId="0" fontId="0" fillId="0" borderId="18" xfId="61" applyFont="1" applyBorder="1" applyAlignment="1">
      <alignment vertical="center"/>
      <protection/>
    </xf>
    <xf numFmtId="0" fontId="0" fillId="0" borderId="19" xfId="61" applyFont="1" applyBorder="1" applyAlignment="1">
      <alignment vertical="center"/>
      <protection/>
    </xf>
    <xf numFmtId="0" fontId="0" fillId="0" borderId="10" xfId="61" applyFont="1" applyBorder="1">
      <alignment/>
      <protection/>
    </xf>
    <xf numFmtId="0" fontId="0" fillId="0" borderId="0" xfId="61" applyFont="1" applyBorder="1" applyAlignment="1">
      <alignment vertical="center"/>
      <protection/>
    </xf>
    <xf numFmtId="0" fontId="0" fillId="0" borderId="14" xfId="61" applyFont="1" applyBorder="1" applyAlignment="1">
      <alignment vertical="center"/>
      <protection/>
    </xf>
    <xf numFmtId="0" fontId="0" fillId="0" borderId="0" xfId="61" applyFont="1" applyBorder="1">
      <alignment/>
      <protection/>
    </xf>
    <xf numFmtId="0" fontId="0" fillId="0" borderId="14" xfId="61" applyFont="1" applyBorder="1">
      <alignment/>
      <protection/>
    </xf>
    <xf numFmtId="0" fontId="0" fillId="0" borderId="11" xfId="61" applyFont="1" applyBorder="1">
      <alignment/>
      <protection/>
    </xf>
    <xf numFmtId="0" fontId="2" fillId="0" borderId="11" xfId="61" applyFont="1" applyBorder="1">
      <alignment/>
      <protection/>
    </xf>
    <xf numFmtId="0" fontId="2" fillId="0" borderId="11" xfId="61" applyFont="1" applyBorder="1" applyAlignment="1">
      <alignment horizontal="centerContinuous"/>
      <protection/>
    </xf>
    <xf numFmtId="0" fontId="2" fillId="0" borderId="10" xfId="61" applyFont="1" applyBorder="1">
      <alignment/>
      <protection/>
    </xf>
    <xf numFmtId="0" fontId="13" fillId="0" borderId="0" xfId="61" applyFont="1" applyBorder="1">
      <alignment/>
      <protection/>
    </xf>
    <xf numFmtId="0" fontId="13" fillId="0" borderId="10" xfId="61" applyFont="1" applyBorder="1">
      <alignment/>
      <protection/>
    </xf>
    <xf numFmtId="0" fontId="3" fillId="0" borderId="10" xfId="61" applyFont="1" applyBorder="1">
      <alignment/>
      <protection/>
    </xf>
    <xf numFmtId="0" fontId="3" fillId="0" borderId="0" xfId="61" applyFont="1" applyBorder="1">
      <alignment/>
      <protection/>
    </xf>
    <xf numFmtId="0" fontId="3" fillId="0" borderId="14" xfId="61" applyFont="1" applyBorder="1">
      <alignment/>
      <protection/>
    </xf>
    <xf numFmtId="49" fontId="3" fillId="0" borderId="11" xfId="61" applyNumberFormat="1" applyFont="1" applyBorder="1" applyAlignment="1">
      <alignment horizontal="center"/>
      <protection/>
    </xf>
    <xf numFmtId="0" fontId="12" fillId="0" borderId="0" xfId="61" applyFont="1">
      <alignment/>
      <protection/>
    </xf>
    <xf numFmtId="182" fontId="3" fillId="0" borderId="11" xfId="61" applyNumberFormat="1" applyFont="1" applyBorder="1" applyAlignment="1">
      <alignment horizontal="center"/>
      <protection/>
    </xf>
    <xf numFmtId="0" fontId="12" fillId="0" borderId="11" xfId="61" applyBorder="1" applyAlignment="1">
      <alignment horizontal="center"/>
      <protection/>
    </xf>
    <xf numFmtId="0" fontId="3" fillId="0" borderId="11" xfId="61" applyFont="1" applyBorder="1" applyAlignment="1">
      <alignment horizontal="center"/>
      <protection/>
    </xf>
    <xf numFmtId="0" fontId="9" fillId="0" borderId="10" xfId="61" applyFont="1" applyBorder="1">
      <alignment/>
      <protection/>
    </xf>
    <xf numFmtId="49" fontId="9" fillId="0" borderId="11" xfId="61" applyNumberFormat="1" applyFont="1" applyBorder="1" applyAlignment="1">
      <alignment horizontal="center"/>
      <protection/>
    </xf>
    <xf numFmtId="182" fontId="9" fillId="0" borderId="11" xfId="61" applyNumberFormat="1" applyFont="1" applyBorder="1" applyAlignment="1">
      <alignment horizontal="center"/>
      <protection/>
    </xf>
    <xf numFmtId="0" fontId="12" fillId="0" borderId="0" xfId="61" applyAlignment="1">
      <alignment/>
      <protection/>
    </xf>
    <xf numFmtId="0" fontId="0" fillId="0" borderId="11" xfId="61" applyFont="1" applyBorder="1" applyAlignment="1">
      <alignment horizontal="center"/>
      <protection/>
    </xf>
    <xf numFmtId="0" fontId="12" fillId="0" borderId="11" xfId="61" applyBorder="1">
      <alignment/>
      <protection/>
    </xf>
    <xf numFmtId="0" fontId="9" fillId="0" borderId="0" xfId="61" applyFont="1" applyBorder="1">
      <alignment/>
      <protection/>
    </xf>
    <xf numFmtId="3" fontId="3" fillId="0" borderId="11" xfId="61" applyNumberFormat="1" applyFont="1" applyBorder="1" applyAlignment="1">
      <alignment horizontal="center"/>
      <protection/>
    </xf>
    <xf numFmtId="0" fontId="2" fillId="0" borderId="0" xfId="61" applyFont="1" applyBorder="1">
      <alignment/>
      <protection/>
    </xf>
    <xf numFmtId="0" fontId="9" fillId="0" borderId="11" xfId="61" applyFont="1" applyBorder="1" applyAlignment="1">
      <alignment horizontal="center"/>
      <protection/>
    </xf>
    <xf numFmtId="0" fontId="0" fillId="0" borderId="20" xfId="61" applyFont="1" applyBorder="1">
      <alignment/>
      <protection/>
    </xf>
    <xf numFmtId="0" fontId="0" fillId="0" borderId="24" xfId="61" applyFont="1" applyBorder="1">
      <alignment/>
      <protection/>
    </xf>
    <xf numFmtId="0" fontId="0" fillId="0" borderId="23" xfId="61" applyFont="1" applyBorder="1">
      <alignment/>
      <protection/>
    </xf>
    <xf numFmtId="0" fontId="0" fillId="0" borderId="21" xfId="61" applyFont="1" applyBorder="1" applyAlignment="1">
      <alignment horizontal="center"/>
      <protection/>
    </xf>
    <xf numFmtId="0" fontId="5" fillId="0" borderId="0" xfId="61" applyFont="1">
      <alignment/>
      <protection/>
    </xf>
    <xf numFmtId="0" fontId="14" fillId="0" borderId="0" xfId="61" applyFont="1">
      <alignment/>
      <protection/>
    </xf>
    <xf numFmtId="0" fontId="15" fillId="0" borderId="0" xfId="61" applyFont="1">
      <alignment/>
      <protection/>
    </xf>
    <xf numFmtId="0" fontId="26" fillId="0" borderId="0" xfId="64" applyFont="1" applyAlignment="1">
      <alignment horizontal="centerContinuous"/>
      <protection/>
    </xf>
    <xf numFmtId="0" fontId="11" fillId="0" borderId="0" xfId="64" applyFont="1" applyAlignment="1">
      <alignment horizontal="centerContinuous"/>
      <protection/>
    </xf>
    <xf numFmtId="0" fontId="17" fillId="0" borderId="0" xfId="64" applyFont="1" applyAlignment="1">
      <alignment horizontal="centerContinuous"/>
      <protection/>
    </xf>
    <xf numFmtId="0" fontId="4" fillId="0" borderId="0" xfId="64" applyAlignment="1">
      <alignment horizontal="centerContinuous"/>
      <protection/>
    </xf>
    <xf numFmtId="0" fontId="4" fillId="0" borderId="0" xfId="64">
      <alignment/>
      <protection/>
    </xf>
    <xf numFmtId="0" fontId="3" fillId="0" borderId="17" xfId="64" applyFont="1" applyBorder="1">
      <alignment/>
      <protection/>
    </xf>
    <xf numFmtId="0" fontId="3" fillId="0" borderId="18" xfId="64" applyFont="1" applyBorder="1">
      <alignment/>
      <protection/>
    </xf>
    <xf numFmtId="0" fontId="2" fillId="0" borderId="12" xfId="64" applyFont="1" applyBorder="1" applyAlignment="1">
      <alignment horizontal="center"/>
      <protection/>
    </xf>
    <xf numFmtId="0" fontId="19" fillId="0" borderId="0" xfId="64" applyFont="1" applyBorder="1" applyAlignment="1">
      <alignment/>
      <protection/>
    </xf>
    <xf numFmtId="0" fontId="3" fillId="0" borderId="10" xfId="64" applyFont="1" applyBorder="1">
      <alignment/>
      <protection/>
    </xf>
    <xf numFmtId="0" fontId="3" fillId="0" borderId="0" xfId="64" applyFont="1" applyBorder="1">
      <alignment/>
      <protection/>
    </xf>
    <xf numFmtId="0" fontId="2" fillId="0" borderId="16" xfId="64" applyFont="1" applyBorder="1">
      <alignment/>
      <protection/>
    </xf>
    <xf numFmtId="0" fontId="4" fillId="0" borderId="0" xfId="64" applyBorder="1">
      <alignment/>
      <protection/>
    </xf>
    <xf numFmtId="0" fontId="2" fillId="0" borderId="10" xfId="64" applyFont="1" applyBorder="1">
      <alignment/>
      <protection/>
    </xf>
    <xf numFmtId="0" fontId="2" fillId="0" borderId="0" xfId="64" applyFont="1" applyBorder="1">
      <alignment/>
      <protection/>
    </xf>
    <xf numFmtId="0" fontId="3" fillId="0" borderId="11" xfId="64" applyFont="1" applyBorder="1">
      <alignment/>
      <protection/>
    </xf>
    <xf numFmtId="3" fontId="3" fillId="0" borderId="11" xfId="64" applyNumberFormat="1" applyFont="1" applyBorder="1" applyAlignment="1">
      <alignment horizontal="center"/>
      <protection/>
    </xf>
    <xf numFmtId="0" fontId="10" fillId="0" borderId="0" xfId="64" applyFont="1" applyBorder="1">
      <alignment/>
      <protection/>
    </xf>
    <xf numFmtId="3" fontId="3" fillId="0" borderId="11" xfId="64" applyNumberFormat="1" applyFont="1" applyBorder="1">
      <alignment/>
      <protection/>
    </xf>
    <xf numFmtId="0" fontId="4" fillId="0" borderId="0" xfId="64" applyFont="1" applyBorder="1">
      <alignment/>
      <protection/>
    </xf>
    <xf numFmtId="0" fontId="3" fillId="0" borderId="0" xfId="64" applyFont="1" applyBorder="1" applyAlignment="1">
      <alignment/>
      <protection/>
    </xf>
    <xf numFmtId="3" fontId="9" fillId="0" borderId="11" xfId="64" applyNumberFormat="1" applyFont="1" applyBorder="1" applyAlignment="1">
      <alignment horizontal="center"/>
      <protection/>
    </xf>
    <xf numFmtId="0" fontId="27" fillId="0" borderId="0" xfId="64" applyFont="1" applyBorder="1" applyAlignment="1">
      <alignment/>
      <protection/>
    </xf>
    <xf numFmtId="0" fontId="4" fillId="0" borderId="0" xfId="64" applyAlignment="1">
      <alignment horizontal="center" vertical="top"/>
      <protection/>
    </xf>
    <xf numFmtId="0" fontId="2" fillId="0" borderId="10" xfId="64" applyFont="1" applyBorder="1" applyAlignment="1">
      <alignment horizontal="left"/>
      <protection/>
    </xf>
    <xf numFmtId="0" fontId="3" fillId="0" borderId="0" xfId="64" applyFont="1">
      <alignment/>
      <protection/>
    </xf>
    <xf numFmtId="0" fontId="27" fillId="0" borderId="0" xfId="64" applyFont="1" applyBorder="1">
      <alignment/>
      <protection/>
    </xf>
    <xf numFmtId="0" fontId="3" fillId="0" borderId="0" xfId="64" applyFont="1" applyBorder="1" applyAlignment="1">
      <alignment horizontal="left"/>
      <protection/>
    </xf>
    <xf numFmtId="0" fontId="9" fillId="0" borderId="0" xfId="64" applyFont="1" applyBorder="1">
      <alignment/>
      <protection/>
    </xf>
    <xf numFmtId="49" fontId="9" fillId="0" borderId="11" xfId="64" applyNumberFormat="1" applyFont="1" applyBorder="1" applyAlignment="1">
      <alignment horizontal="center"/>
      <protection/>
    </xf>
    <xf numFmtId="0" fontId="2" fillId="0" borderId="10" xfId="64" applyFont="1" applyBorder="1" applyAlignment="1">
      <alignment/>
      <protection/>
    </xf>
    <xf numFmtId="0" fontId="2" fillId="0" borderId="0" xfId="64" applyFont="1" applyBorder="1" applyAlignment="1">
      <alignment/>
      <protection/>
    </xf>
    <xf numFmtId="180" fontId="9" fillId="0" borderId="11" xfId="64" applyNumberFormat="1" applyFont="1" applyBorder="1" applyAlignment="1">
      <alignment horizontal="center"/>
      <protection/>
    </xf>
    <xf numFmtId="180" fontId="3" fillId="0" borderId="11" xfId="64" applyNumberFormat="1" applyFont="1" applyBorder="1">
      <alignment/>
      <protection/>
    </xf>
    <xf numFmtId="180" fontId="9" fillId="0" borderId="11" xfId="64" applyNumberFormat="1" applyFont="1" applyBorder="1" applyAlignment="1">
      <alignment/>
      <protection/>
    </xf>
    <xf numFmtId="0" fontId="2" fillId="0" borderId="20" xfId="64" applyFont="1" applyBorder="1" applyAlignment="1">
      <alignment vertical="top"/>
      <protection/>
    </xf>
    <xf numFmtId="0" fontId="3" fillId="0" borderId="24" xfId="64" applyFont="1" applyBorder="1" applyAlignment="1">
      <alignment vertical="top"/>
      <protection/>
    </xf>
    <xf numFmtId="180" fontId="9" fillId="0" borderId="21" xfId="64" applyNumberFormat="1" applyFont="1" applyBorder="1" applyAlignment="1">
      <alignment horizontal="center" vertical="top"/>
      <protection/>
    </xf>
    <xf numFmtId="3" fontId="4" fillId="0" borderId="0" xfId="64" applyNumberFormat="1" applyFont="1" applyBorder="1" applyAlignment="1">
      <alignment vertical="top"/>
      <protection/>
    </xf>
    <xf numFmtId="0" fontId="4" fillId="0" borderId="0" xfId="64" applyAlignment="1">
      <alignment vertical="top"/>
      <protection/>
    </xf>
    <xf numFmtId="0" fontId="17" fillId="0" borderId="0" xfId="64" applyFont="1">
      <alignment/>
      <protection/>
    </xf>
    <xf numFmtId="0" fontId="5" fillId="0" borderId="0" xfId="64" applyFont="1">
      <alignment/>
      <protection/>
    </xf>
    <xf numFmtId="0" fontId="21" fillId="0" borderId="0" xfId="64" applyFont="1">
      <alignment/>
      <protection/>
    </xf>
    <xf numFmtId="0" fontId="15" fillId="0" borderId="0" xfId="64" applyFont="1">
      <alignment/>
      <protection/>
    </xf>
    <xf numFmtId="0" fontId="28" fillId="0" borderId="0" xfId="64" applyFont="1">
      <alignment/>
      <protection/>
    </xf>
    <xf numFmtId="0" fontId="2" fillId="0" borderId="12" xfId="63" applyFont="1" applyBorder="1" applyAlignment="1">
      <alignment horizontal="center" wrapText="1"/>
      <protection/>
    </xf>
    <xf numFmtId="0" fontId="29" fillId="0" borderId="0" xfId="64" applyFont="1">
      <alignment/>
      <protection/>
    </xf>
    <xf numFmtId="0" fontId="0" fillId="0" borderId="0" xfId="64" applyFont="1">
      <alignment/>
      <protection/>
    </xf>
    <xf numFmtId="0" fontId="3" fillId="0" borderId="11" xfId="66" applyFont="1" applyBorder="1">
      <alignment/>
      <protection/>
    </xf>
    <xf numFmtId="0" fontId="3" fillId="0" borderId="16" xfId="66" applyFont="1" applyBorder="1" applyAlignment="1">
      <alignment vertical="center"/>
      <protection/>
    </xf>
    <xf numFmtId="0" fontId="30" fillId="0" borderId="0" xfId="66" applyFont="1" applyBorder="1">
      <alignment/>
      <protection/>
    </xf>
    <xf numFmtId="0" fontId="31" fillId="0" borderId="0" xfId="66" applyFont="1" applyAlignment="1">
      <alignment horizontal="right"/>
      <protection/>
    </xf>
    <xf numFmtId="0" fontId="31" fillId="0" borderId="0" xfId="66" applyFont="1">
      <alignment/>
      <protection/>
    </xf>
    <xf numFmtId="0" fontId="32" fillId="0" borderId="0" xfId="61" applyFont="1">
      <alignment/>
      <protection/>
    </xf>
    <xf numFmtId="0" fontId="12" fillId="0" borderId="10" xfId="61" applyBorder="1">
      <alignment/>
      <protection/>
    </xf>
    <xf numFmtId="175" fontId="3" fillId="0" borderId="11" xfId="0" applyNumberFormat="1" applyFont="1" applyBorder="1" applyAlignment="1" quotePrefix="1">
      <alignment horizontal="right" vertical="center"/>
    </xf>
    <xf numFmtId="176" fontId="2" fillId="0" borderId="13" xfId="0" applyNumberFormat="1" applyFont="1" applyBorder="1" applyAlignment="1">
      <alignment horizontal="centerContinuous" vertical="center"/>
    </xf>
    <xf numFmtId="37" fontId="3" fillId="0" borderId="16" xfId="0" applyNumberFormat="1" applyFont="1" applyBorder="1" applyAlignment="1">
      <alignment/>
    </xf>
    <xf numFmtId="178" fontId="9" fillId="0" borderId="11" xfId="0" applyNumberFormat="1" applyFont="1" applyBorder="1" applyAlignment="1">
      <alignment vertical="center"/>
    </xf>
    <xf numFmtId="37" fontId="3" fillId="0" borderId="11" xfId="0" applyNumberFormat="1" applyFont="1" applyBorder="1" applyAlignment="1">
      <alignment/>
    </xf>
    <xf numFmtId="180" fontId="4" fillId="0" borderId="0" xfId="59" applyNumberFormat="1">
      <alignment/>
      <protection/>
    </xf>
    <xf numFmtId="181" fontId="3" fillId="0" borderId="25" xfId="67" applyNumberFormat="1" applyFont="1" applyBorder="1" applyAlignment="1">
      <alignment horizontal="right" vertical="center"/>
      <protection/>
    </xf>
    <xf numFmtId="0" fontId="2" fillId="0" borderId="21" xfId="62" applyNumberFormat="1" applyFont="1" applyBorder="1" applyAlignment="1">
      <alignment horizontal="center"/>
      <protection/>
    </xf>
    <xf numFmtId="0" fontId="2" fillId="0" borderId="11" xfId="61" applyNumberFormat="1" applyFont="1" applyBorder="1" applyAlignment="1">
      <alignment horizontal="center"/>
      <protection/>
    </xf>
    <xf numFmtId="3" fontId="2" fillId="0" borderId="11" xfId="61" applyNumberFormat="1" applyFont="1" applyBorder="1" applyAlignment="1">
      <alignment horizontal="center"/>
      <protection/>
    </xf>
    <xf numFmtId="0" fontId="9" fillId="0" borderId="11" xfId="61" applyNumberFormat="1" applyFont="1" applyBorder="1" applyAlignment="1">
      <alignment horizontal="left" indent="3"/>
      <protection/>
    </xf>
    <xf numFmtId="0" fontId="9" fillId="0" borderId="11" xfId="61" applyNumberFormat="1" applyFont="1" applyBorder="1" applyAlignment="1">
      <alignment horizontal="center"/>
      <protection/>
    </xf>
    <xf numFmtId="0" fontId="9" fillId="0" borderId="11" xfId="61" applyNumberFormat="1" applyFont="1" applyBorder="1" applyAlignment="1">
      <alignment horizontal="left" indent="2"/>
      <protection/>
    </xf>
    <xf numFmtId="3" fontId="2" fillId="0" borderId="11" xfId="61" applyNumberFormat="1" applyFont="1" applyBorder="1" applyAlignment="1">
      <alignment horizontal="left" indent="1"/>
      <protection/>
    </xf>
    <xf numFmtId="3" fontId="9" fillId="0" borderId="11" xfId="61" applyNumberFormat="1" applyFont="1" applyBorder="1" applyAlignment="1">
      <alignment horizontal="left" indent="1"/>
      <protection/>
    </xf>
    <xf numFmtId="3" fontId="9" fillId="0" borderId="11" xfId="61" applyNumberFormat="1" applyFont="1" applyBorder="1" applyAlignment="1">
      <alignment horizontal="left" indent="2"/>
      <protection/>
    </xf>
    <xf numFmtId="3" fontId="2" fillId="0" borderId="11" xfId="61" applyNumberFormat="1" applyFont="1" applyBorder="1" applyAlignment="1">
      <alignment horizontal="left" indent="2"/>
      <protection/>
    </xf>
    <xf numFmtId="180" fontId="2" fillId="0" borderId="11" xfId="61" applyNumberFormat="1" applyFont="1" applyBorder="1" applyAlignment="1">
      <alignment horizontal="center"/>
      <protection/>
    </xf>
    <xf numFmtId="180" fontId="3" fillId="0" borderId="11" xfId="61" applyNumberFormat="1" applyFont="1" applyBorder="1" applyAlignment="1">
      <alignment horizontal="center"/>
      <protection/>
    </xf>
    <xf numFmtId="206" fontId="0" fillId="0" borderId="0" xfId="0" applyNumberFormat="1" applyAlignment="1">
      <alignment/>
    </xf>
    <xf numFmtId="207" fontId="4" fillId="0" borderId="0" xfId="59" applyNumberFormat="1">
      <alignment/>
      <protection/>
    </xf>
    <xf numFmtId="49" fontId="4" fillId="0" borderId="0" xfId="64" applyNumberFormat="1">
      <alignment/>
      <protection/>
    </xf>
    <xf numFmtId="0" fontId="9" fillId="0" borderId="11" xfId="64" applyNumberFormat="1" applyFont="1" applyBorder="1" applyAlignment="1">
      <alignment horizontal="center"/>
      <protection/>
    </xf>
    <xf numFmtId="0" fontId="2" fillId="0" borderId="12" xfId="66" applyFont="1" applyBorder="1" applyAlignment="1">
      <alignment horizontal="center" vertical="center"/>
      <protection/>
    </xf>
    <xf numFmtId="0" fontId="3" fillId="0" borderId="16" xfId="66" applyFont="1" applyBorder="1">
      <alignment/>
      <protection/>
    </xf>
    <xf numFmtId="184" fontId="3" fillId="0" borderId="11" xfId="66" applyNumberFormat="1" applyFont="1" applyBorder="1">
      <alignment/>
      <protection/>
    </xf>
    <xf numFmtId="184" fontId="2" fillId="0" borderId="16" xfId="66" applyNumberFormat="1" applyFont="1" applyBorder="1">
      <alignment/>
      <protection/>
    </xf>
    <xf numFmtId="0" fontId="3" fillId="0" borderId="21" xfId="66" applyFont="1" applyBorder="1">
      <alignment/>
      <protection/>
    </xf>
    <xf numFmtId="184" fontId="3" fillId="0" borderId="14" xfId="66" applyNumberFormat="1" applyFont="1" applyBorder="1">
      <alignment/>
      <protection/>
    </xf>
    <xf numFmtId="184" fontId="2" fillId="0" borderId="19" xfId="66" applyNumberFormat="1" applyFont="1" applyBorder="1">
      <alignment/>
      <protection/>
    </xf>
    <xf numFmtId="0" fontId="4" fillId="0" borderId="23" xfId="66" applyBorder="1">
      <alignment/>
      <protection/>
    </xf>
    <xf numFmtId="0" fontId="2" fillId="0" borderId="14" xfId="66" applyFont="1" applyBorder="1">
      <alignment/>
      <protection/>
    </xf>
    <xf numFmtId="184" fontId="3" fillId="0" borderId="21" xfId="66" applyNumberFormat="1" applyFont="1" applyBorder="1">
      <alignment/>
      <protection/>
    </xf>
    <xf numFmtId="189" fontId="3" fillId="0" borderId="14" xfId="65" applyNumberFormat="1" applyFont="1" applyBorder="1" applyAlignment="1">
      <alignment horizontal="right" vertical="center"/>
      <protection/>
    </xf>
    <xf numFmtId="181" fontId="2" fillId="0" borderId="12" xfId="65" applyNumberFormat="1" applyFont="1" applyBorder="1" applyAlignment="1">
      <alignment horizontal="right" vertical="center"/>
      <protection/>
    </xf>
    <xf numFmtId="189" fontId="3" fillId="0" borderId="11" xfId="66" applyNumberFormat="1" applyFont="1" applyBorder="1" applyAlignment="1">
      <alignment horizontal="right" vertical="center"/>
      <protection/>
    </xf>
    <xf numFmtId="181" fontId="2" fillId="0" borderId="12" xfId="66" applyNumberFormat="1" applyFont="1" applyBorder="1" applyAlignment="1">
      <alignment horizontal="right" vertical="center"/>
      <protection/>
    </xf>
    <xf numFmtId="187" fontId="2" fillId="0" borderId="12" xfId="66" applyNumberFormat="1" applyFont="1" applyBorder="1" applyAlignment="1">
      <alignment horizontal="right" vertical="center"/>
      <protection/>
    </xf>
    <xf numFmtId="181" fontId="3" fillId="0" borderId="23" xfId="67" applyNumberFormat="1" applyFont="1" applyBorder="1" applyAlignment="1">
      <alignment horizontal="right" vertical="center"/>
      <protection/>
    </xf>
    <xf numFmtId="0" fontId="2" fillId="0" borderId="15" xfId="67" applyFont="1" applyBorder="1" applyAlignment="1">
      <alignment horizontal="center" vertical="center"/>
      <protection/>
    </xf>
    <xf numFmtId="181" fontId="3" fillId="0" borderId="19" xfId="67" applyNumberFormat="1" applyFont="1" applyBorder="1" applyAlignment="1">
      <alignment vertical="center"/>
      <protection/>
    </xf>
    <xf numFmtId="181" fontId="3" fillId="0" borderId="14" xfId="67" applyNumberFormat="1" applyFont="1" applyBorder="1" applyAlignment="1">
      <alignment vertical="center"/>
      <protection/>
    </xf>
    <xf numFmtId="181" fontId="2" fillId="0" borderId="15" xfId="67" applyNumberFormat="1" applyFont="1" applyBorder="1" applyAlignment="1">
      <alignment horizontal="right" vertical="center"/>
      <protection/>
    </xf>
    <xf numFmtId="181" fontId="3" fillId="0" borderId="14" xfId="67" applyNumberFormat="1" applyFont="1" applyBorder="1" applyAlignment="1">
      <alignment horizontal="right" vertical="center"/>
      <protection/>
    </xf>
    <xf numFmtId="181" fontId="2" fillId="0" borderId="23" xfId="67" applyNumberFormat="1" applyFont="1" applyBorder="1" applyAlignment="1">
      <alignment horizontal="right" vertical="center"/>
      <protection/>
    </xf>
    <xf numFmtId="0" fontId="2" fillId="0" borderId="12" xfId="67" applyFont="1" applyBorder="1" applyAlignment="1">
      <alignment horizontal="centerContinuous" vertical="center"/>
      <protection/>
    </xf>
    <xf numFmtId="181" fontId="3" fillId="0" borderId="16" xfId="67" applyNumberFormat="1" applyFont="1" applyBorder="1" applyAlignment="1">
      <alignment horizontal="right" vertical="center"/>
      <protection/>
    </xf>
    <xf numFmtId="181" fontId="3" fillId="0" borderId="11" xfId="67" applyNumberFormat="1" applyFont="1" applyBorder="1" applyAlignment="1">
      <alignment horizontal="right" vertical="center"/>
      <protection/>
    </xf>
    <xf numFmtId="181" fontId="2" fillId="0" borderId="12" xfId="67" applyNumberFormat="1" applyFont="1" applyBorder="1" applyAlignment="1">
      <alignment horizontal="right" vertical="center"/>
      <protection/>
    </xf>
    <xf numFmtId="181" fontId="3" fillId="0" borderId="21" xfId="67" applyNumberFormat="1" applyFont="1" applyBorder="1" applyAlignment="1">
      <alignment horizontal="right" vertical="center"/>
      <protection/>
    </xf>
    <xf numFmtId="0" fontId="2" fillId="0" borderId="12" xfId="67" applyFont="1" applyBorder="1" applyAlignment="1">
      <alignment horizontal="center" vertical="center"/>
      <protection/>
    </xf>
    <xf numFmtId="181" fontId="3" fillId="0" borderId="16" xfId="67" applyNumberFormat="1" applyFont="1" applyBorder="1" applyAlignment="1">
      <alignment vertical="center"/>
      <protection/>
    </xf>
    <xf numFmtId="181" fontId="3" fillId="0" borderId="11" xfId="67" applyNumberFormat="1" applyFont="1" applyBorder="1" applyAlignment="1">
      <alignment vertical="center"/>
      <protection/>
    </xf>
    <xf numFmtId="181" fontId="2" fillId="0" borderId="21" xfId="67" applyNumberFormat="1" applyFont="1" applyBorder="1" applyAlignment="1">
      <alignment horizontal="right" vertical="center"/>
      <protection/>
    </xf>
    <xf numFmtId="176" fontId="2" fillId="0" borderId="12" xfId="0" applyNumberFormat="1" applyFont="1" applyBorder="1" applyAlignment="1">
      <alignment horizontal="centerContinuous" vertical="center"/>
    </xf>
    <xf numFmtId="3" fontId="12" fillId="0" borderId="0" xfId="61" applyNumberFormat="1">
      <alignment/>
      <protection/>
    </xf>
    <xf numFmtId="0" fontId="0" fillId="0" borderId="0" xfId="67" applyFont="1">
      <alignment/>
      <protection/>
    </xf>
    <xf numFmtId="186" fontId="3" fillId="0" borderId="11" xfId="67" applyNumberFormat="1" applyFont="1" applyBorder="1" applyAlignment="1">
      <alignment horizontal="right" vertical="center"/>
      <protection/>
    </xf>
    <xf numFmtId="181" fontId="4" fillId="0" borderId="0" xfId="67" applyNumberFormat="1">
      <alignment/>
      <protection/>
    </xf>
    <xf numFmtId="184" fontId="4" fillId="0" borderId="0" xfId="66" applyNumberFormat="1">
      <alignment/>
      <protection/>
    </xf>
    <xf numFmtId="0" fontId="0" fillId="0" borderId="0" xfId="66" applyFont="1" applyAlignment="1">
      <alignment horizontal="left"/>
      <protection/>
    </xf>
    <xf numFmtId="186" fontId="3" fillId="0" borderId="16" xfId="67" applyNumberFormat="1" applyFont="1" applyBorder="1" applyAlignment="1">
      <alignment horizontal="right" vertical="center"/>
      <protection/>
    </xf>
    <xf numFmtId="186" fontId="3" fillId="0" borderId="21" xfId="67" applyNumberFormat="1" applyFont="1" applyBorder="1" applyAlignment="1">
      <alignment horizontal="right" vertical="center"/>
      <protection/>
    </xf>
    <xf numFmtId="209" fontId="12" fillId="0" borderId="0" xfId="61" applyNumberFormat="1">
      <alignment/>
      <protection/>
    </xf>
    <xf numFmtId="0" fontId="1" fillId="0" borderId="0" xfId="0" applyFont="1" applyAlignment="1">
      <alignment horizontal="left" vertical="center"/>
    </xf>
    <xf numFmtId="211" fontId="77" fillId="0" borderId="12" xfId="0" applyNumberFormat="1" applyFont="1" applyBorder="1" applyAlignment="1">
      <alignment vertical="center"/>
    </xf>
    <xf numFmtId="0" fontId="36" fillId="0" borderId="0" xfId="58" applyFont="1" applyBorder="1">
      <alignment/>
      <protection/>
    </xf>
    <xf numFmtId="0" fontId="0" fillId="0" borderId="0" xfId="0" applyFont="1" applyAlignment="1">
      <alignment/>
    </xf>
    <xf numFmtId="172" fontId="3" fillId="0" borderId="11" xfId="0" applyNumberFormat="1" applyFont="1" applyBorder="1" applyAlignment="1">
      <alignment horizontal="center" vertical="center"/>
    </xf>
    <xf numFmtId="37" fontId="2" fillId="0" borderId="12" xfId="59" applyNumberFormat="1" applyFont="1" applyBorder="1" applyAlignment="1">
      <alignment vertical="center"/>
      <protection/>
    </xf>
    <xf numFmtId="172" fontId="4" fillId="0" borderId="0" xfId="60" applyNumberFormat="1">
      <alignment/>
      <protection/>
    </xf>
    <xf numFmtId="211" fontId="0" fillId="0" borderId="0" xfId="0" applyNumberFormat="1" applyAlignment="1">
      <alignment/>
    </xf>
    <xf numFmtId="0" fontId="2" fillId="0" borderId="16" xfId="0" applyFont="1" applyBorder="1" applyAlignment="1">
      <alignment horizontal="center" vertical="top" wrapText="1"/>
    </xf>
    <xf numFmtId="0" fontId="77" fillId="0" borderId="16" xfId="0" applyFont="1" applyBorder="1" applyAlignment="1">
      <alignment horizontal="left" vertical="center"/>
    </xf>
    <xf numFmtId="0" fontId="77" fillId="0" borderId="11" xfId="0" applyFont="1" applyFill="1" applyBorder="1" applyAlignment="1">
      <alignment vertical="center"/>
    </xf>
    <xf numFmtId="0" fontId="77" fillId="0" borderId="21" xfId="0" applyFont="1" applyBorder="1" applyAlignment="1">
      <alignment vertical="center"/>
    </xf>
    <xf numFmtId="210" fontId="3" fillId="0" borderId="16" xfId="57" applyNumberFormat="1" applyFont="1" applyBorder="1" applyAlignment="1" quotePrefix="1">
      <alignment horizontal="right" vertical="center"/>
      <protection/>
    </xf>
    <xf numFmtId="211" fontId="3" fillId="0" borderId="16" xfId="0" applyNumberFormat="1" applyFont="1" applyBorder="1" applyAlignment="1">
      <alignment vertical="center"/>
    </xf>
    <xf numFmtId="211" fontId="77" fillId="0" borderId="16" xfId="0" applyNumberFormat="1" applyFont="1" applyBorder="1" applyAlignment="1">
      <alignment vertical="center"/>
    </xf>
    <xf numFmtId="211" fontId="3" fillId="0" borderId="21" xfId="0" applyNumberFormat="1" applyFont="1" applyBorder="1" applyAlignment="1">
      <alignment vertical="center"/>
    </xf>
    <xf numFmtId="210" fontId="3" fillId="0" borderId="21" xfId="57" applyNumberFormat="1" applyFont="1" applyBorder="1" applyAlignment="1" quotePrefix="1">
      <alignment horizontal="right" vertical="center"/>
      <protection/>
    </xf>
    <xf numFmtId="211" fontId="77" fillId="0" borderId="21" xfId="0" applyNumberFormat="1" applyFont="1" applyBorder="1" applyAlignment="1">
      <alignment vertical="center"/>
    </xf>
    <xf numFmtId="210" fontId="3" fillId="0" borderId="11" xfId="57" applyNumberFormat="1" applyFont="1" applyBorder="1" applyAlignment="1" quotePrefix="1">
      <alignment horizontal="right" vertical="center"/>
      <protection/>
    </xf>
    <xf numFmtId="211" fontId="3" fillId="0" borderId="11" xfId="0" applyNumberFormat="1" applyFont="1" applyBorder="1" applyAlignment="1">
      <alignment vertical="center"/>
    </xf>
    <xf numFmtId="211" fontId="77" fillId="0" borderId="11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87" fontId="4" fillId="0" borderId="0" xfId="66" applyNumberFormat="1">
      <alignment/>
      <protection/>
    </xf>
    <xf numFmtId="1" fontId="4" fillId="0" borderId="0" xfId="66" applyNumberFormat="1">
      <alignment/>
      <protection/>
    </xf>
    <xf numFmtId="180" fontId="12" fillId="0" borderId="0" xfId="61" applyNumberFormat="1" applyFont="1">
      <alignment/>
      <protection/>
    </xf>
    <xf numFmtId="189" fontId="4" fillId="0" borderId="0" xfId="66" applyNumberFormat="1">
      <alignment/>
      <protection/>
    </xf>
    <xf numFmtId="0" fontId="12" fillId="0" borderId="11" xfId="61" applyFont="1" applyBorder="1">
      <alignment/>
      <protection/>
    </xf>
    <xf numFmtId="0" fontId="3" fillId="0" borderId="11" xfId="0" applyFont="1" applyBorder="1" applyAlignment="1">
      <alignment/>
    </xf>
    <xf numFmtId="175" fontId="3" fillId="0" borderId="11" xfId="0" applyNumberFormat="1" applyFont="1" applyBorder="1" applyAlignment="1" quotePrefix="1">
      <alignment horizontal="right"/>
    </xf>
    <xf numFmtId="180" fontId="9" fillId="0" borderId="11" xfId="61" applyNumberFormat="1" applyFont="1" applyBorder="1" applyAlignment="1">
      <alignment horizontal="center"/>
      <protection/>
    </xf>
    <xf numFmtId="3" fontId="9" fillId="0" borderId="11" xfId="61" applyNumberFormat="1" applyFont="1" applyBorder="1" applyAlignment="1">
      <alignment horizontal="center"/>
      <protection/>
    </xf>
    <xf numFmtId="0" fontId="3" fillId="0" borderId="11" xfId="61" applyNumberFormat="1" applyFont="1" applyBorder="1" applyAlignment="1">
      <alignment horizontal="center"/>
      <protection/>
    </xf>
    <xf numFmtId="0" fontId="2" fillId="0" borderId="17" xfId="60" applyFont="1" applyBorder="1" applyAlignment="1">
      <alignment horizontal="center" vertical="center" wrapText="1"/>
      <protection/>
    </xf>
    <xf numFmtId="0" fontId="2" fillId="0" borderId="19" xfId="60" applyFont="1" applyBorder="1" applyAlignment="1">
      <alignment horizontal="center" vertical="center" wrapText="1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horizontal="center" vertical="center"/>
      <protection/>
    </xf>
    <xf numFmtId="0" fontId="4" fillId="0" borderId="11" xfId="60" applyBorder="1" applyAlignment="1">
      <alignment horizontal="center" vertical="center"/>
      <protection/>
    </xf>
    <xf numFmtId="0" fontId="4" fillId="0" borderId="21" xfId="60" applyBorder="1" applyAlignment="1">
      <alignment horizontal="center" vertical="center"/>
      <protection/>
    </xf>
    <xf numFmtId="0" fontId="1" fillId="0" borderId="0" xfId="60" applyFont="1" applyAlignment="1">
      <alignment horizontal="center"/>
      <protection/>
    </xf>
    <xf numFmtId="0" fontId="2" fillId="0" borderId="13" xfId="66" applyFont="1" applyBorder="1" applyAlignment="1">
      <alignment horizontal="center" vertical="center"/>
      <protection/>
    </xf>
    <xf numFmtId="0" fontId="2" fillId="0" borderId="22" xfId="66" applyFont="1" applyBorder="1" applyAlignment="1">
      <alignment horizontal="center" vertical="center"/>
      <protection/>
    </xf>
    <xf numFmtId="0" fontId="2" fillId="0" borderId="15" xfId="66" applyFont="1" applyBorder="1" applyAlignment="1">
      <alignment horizontal="center" vertical="center"/>
      <protection/>
    </xf>
    <xf numFmtId="0" fontId="77" fillId="0" borderId="16" xfId="0" applyFont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/>
    </xf>
    <xf numFmtId="0" fontId="77" fillId="0" borderId="21" xfId="0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tab1-4" xfId="57"/>
    <cellStyle name="Normal_ind 1-2 march2008" xfId="58"/>
    <cellStyle name="Normal_TAB-1.2" xfId="59"/>
    <cellStyle name="Normal_TAB-1.3" xfId="60"/>
    <cellStyle name="Normal_tables  indicator transport 2005 final" xfId="61"/>
    <cellStyle name="Normal_TMUTAB2.1" xfId="62"/>
    <cellStyle name="Normal_TMUTAB2.2" xfId="63"/>
    <cellStyle name="Normal_TMUTAB2.2_tables  indicator transport 2005 final" xfId="64"/>
    <cellStyle name="Normal_TMUTAB2.4" xfId="65"/>
    <cellStyle name="Normal_TMUTAB2.4&amp;2.5" xfId="66"/>
    <cellStyle name="Normal_TMUTAB2-3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95250</xdr:rowOff>
    </xdr:from>
    <xdr:to>
      <xdr:col>8</xdr:col>
      <xdr:colOff>438150</xdr:colOff>
      <xdr:row>15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296275" y="95250"/>
          <a:ext cx="419100" cy="6076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- 6 -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0</xdr:row>
      <xdr:rowOff>76200</xdr:rowOff>
    </xdr:from>
    <xdr:to>
      <xdr:col>12</xdr:col>
      <xdr:colOff>285750</xdr:colOff>
      <xdr:row>21</xdr:row>
      <xdr:rowOff>28575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8315325" y="76200"/>
          <a:ext cx="228600" cy="6248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161925</xdr:colOff>
      <xdr:row>0</xdr:row>
      <xdr:rowOff>209550</xdr:rowOff>
    </xdr:from>
    <xdr:to>
      <xdr:col>12</xdr:col>
      <xdr:colOff>409575</xdr:colOff>
      <xdr:row>20</xdr:row>
      <xdr:rowOff>38100</xdr:rowOff>
    </xdr:to>
    <xdr:sp>
      <xdr:nvSpPr>
        <xdr:cNvPr id="2" name="Text 1"/>
        <xdr:cNvSpPr txBox="1">
          <a:spLocks noChangeArrowheads="1"/>
        </xdr:cNvSpPr>
      </xdr:nvSpPr>
      <xdr:spPr>
        <a:xfrm>
          <a:off x="8420100" y="209550"/>
          <a:ext cx="247650" cy="5962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- 6 -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</a:p>
      </xdr:txBody>
    </xdr:sp>
    <xdr:clientData/>
  </xdr:twoCellAnchor>
  <xdr:twoCellAnchor>
    <xdr:from>
      <xdr:col>12</xdr:col>
      <xdr:colOff>161925</xdr:colOff>
      <xdr:row>0</xdr:row>
      <xdr:rowOff>209550</xdr:rowOff>
    </xdr:from>
    <xdr:to>
      <xdr:col>12</xdr:col>
      <xdr:colOff>409575</xdr:colOff>
      <xdr:row>20</xdr:row>
      <xdr:rowOff>38100</xdr:rowOff>
    </xdr:to>
    <xdr:sp>
      <xdr:nvSpPr>
        <xdr:cNvPr id="3" name="Text 1"/>
        <xdr:cNvSpPr txBox="1">
          <a:spLocks noChangeArrowheads="1"/>
        </xdr:cNvSpPr>
      </xdr:nvSpPr>
      <xdr:spPr>
        <a:xfrm>
          <a:off x="8420100" y="209550"/>
          <a:ext cx="247650" cy="5962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- 7 -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161925</xdr:colOff>
      <xdr:row>1</xdr:row>
      <xdr:rowOff>28575</xdr:rowOff>
    </xdr:from>
    <xdr:to>
      <xdr:col>13</xdr:col>
      <xdr:colOff>638175</xdr:colOff>
      <xdr:row>31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362950" y="257175"/>
          <a:ext cx="476250" cy="5743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- 10 -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1</xdr:row>
      <xdr:rowOff>171450</xdr:rowOff>
    </xdr:from>
    <xdr:to>
      <xdr:col>10</xdr:col>
      <xdr:colOff>114300</xdr:colOff>
      <xdr:row>17</xdr:row>
      <xdr:rowOff>28575</xdr:rowOff>
    </xdr:to>
    <xdr:sp>
      <xdr:nvSpPr>
        <xdr:cNvPr id="1" name="Text 1"/>
        <xdr:cNvSpPr txBox="1">
          <a:spLocks noChangeArrowheads="1"/>
        </xdr:cNvSpPr>
      </xdr:nvSpPr>
      <xdr:spPr>
        <a:xfrm>
          <a:off x="8172450" y="409575"/>
          <a:ext cx="457200" cy="5600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- 11 -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19050</xdr:rowOff>
    </xdr:from>
    <xdr:to>
      <xdr:col>7</xdr:col>
      <xdr:colOff>485775</xdr:colOff>
      <xdr:row>12</xdr:row>
      <xdr:rowOff>133350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7772400" y="19050"/>
          <a:ext cx="457200" cy="6134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- 13 -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495300</xdr:rowOff>
    </xdr:to>
    <xdr:sp>
      <xdr:nvSpPr>
        <xdr:cNvPr id="2" name="Straight Connector 4"/>
        <xdr:cNvSpPr>
          <a:spLocks/>
        </xdr:cNvSpPr>
      </xdr:nvSpPr>
      <xdr:spPr>
        <a:xfrm>
          <a:off x="0" y="514350"/>
          <a:ext cx="18192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R8" sqref="R8"/>
    </sheetView>
  </sheetViews>
  <sheetFormatPr defaultColWidth="9.33203125" defaultRowHeight="12.75"/>
  <cols>
    <col min="1" max="1" width="28.5" style="0" customWidth="1"/>
    <col min="2" max="2" width="14.16015625" style="0" customWidth="1"/>
    <col min="3" max="3" width="16.66015625" style="0" customWidth="1"/>
    <col min="4" max="4" width="17.33203125" style="0" customWidth="1"/>
    <col min="5" max="5" width="18.5" style="0" customWidth="1"/>
    <col min="6" max="6" width="17.16015625" style="0" customWidth="1"/>
    <col min="7" max="7" width="15.33203125" style="0" customWidth="1"/>
    <col min="8" max="8" width="17.16015625" style="0" customWidth="1"/>
    <col min="9" max="9" width="9.5" style="0" customWidth="1"/>
    <col min="10" max="10" width="1.3359375" style="0" customWidth="1"/>
  </cols>
  <sheetData>
    <row r="1" spans="1:9" s="3" customFormat="1" ht="21.75" customHeight="1">
      <c r="A1" s="1" t="s">
        <v>105</v>
      </c>
      <c r="B1" s="2"/>
      <c r="C1" s="2"/>
      <c r="D1" s="2"/>
      <c r="E1" s="2"/>
      <c r="F1" s="2"/>
      <c r="G1" s="2"/>
      <c r="H1" s="2"/>
      <c r="I1" s="15"/>
    </row>
    <row r="2" spans="1:9" ht="9" customHeight="1">
      <c r="A2" s="4"/>
      <c r="B2" s="4"/>
      <c r="C2" s="4"/>
      <c r="D2" s="4"/>
      <c r="E2" s="4"/>
      <c r="F2" s="4"/>
      <c r="G2" s="5"/>
      <c r="H2" s="5"/>
      <c r="I2" s="16"/>
    </row>
    <row r="3" spans="1:9" s="25" customFormat="1" ht="72" customHeight="1">
      <c r="A3" s="26" t="s">
        <v>0</v>
      </c>
      <c r="B3" s="27" t="s">
        <v>104</v>
      </c>
      <c r="C3" s="28" t="s">
        <v>106</v>
      </c>
      <c r="D3" s="29" t="s">
        <v>107</v>
      </c>
      <c r="E3" s="27" t="s">
        <v>111</v>
      </c>
      <c r="F3" s="27" t="s">
        <v>112</v>
      </c>
      <c r="G3" s="27" t="s">
        <v>108</v>
      </c>
      <c r="H3" s="30" t="s">
        <v>109</v>
      </c>
      <c r="I3" s="24"/>
    </row>
    <row r="4" spans="1:9" ht="36" customHeight="1">
      <c r="A4" s="23" t="s">
        <v>1</v>
      </c>
      <c r="B4" s="6">
        <v>147733</v>
      </c>
      <c r="C4" s="7">
        <v>3288</v>
      </c>
      <c r="D4" s="7">
        <v>3111</v>
      </c>
      <c r="E4" s="7">
        <v>153</v>
      </c>
      <c r="F4" s="9">
        <v>583</v>
      </c>
      <c r="G4" s="8">
        <v>153702</v>
      </c>
      <c r="H4" s="19">
        <v>5969</v>
      </c>
      <c r="I4" s="17"/>
    </row>
    <row r="5" spans="1:9" ht="36" customHeight="1">
      <c r="A5" s="23" t="s">
        <v>6</v>
      </c>
      <c r="B5" s="8">
        <v>50116</v>
      </c>
      <c r="C5" s="7">
        <v>58</v>
      </c>
      <c r="D5" s="7">
        <v>38</v>
      </c>
      <c r="E5" s="7">
        <v>22</v>
      </c>
      <c r="F5" s="9">
        <v>312</v>
      </c>
      <c r="G5" s="8">
        <v>49922</v>
      </c>
      <c r="H5" s="19">
        <v>-194</v>
      </c>
      <c r="I5" s="17"/>
    </row>
    <row r="6" spans="1:9" ht="36" customHeight="1">
      <c r="A6" s="23" t="s">
        <v>110</v>
      </c>
      <c r="B6" s="307" t="s">
        <v>146</v>
      </c>
      <c r="C6" s="7">
        <v>611</v>
      </c>
      <c r="D6" s="7">
        <v>14</v>
      </c>
      <c r="E6" s="7">
        <v>27</v>
      </c>
      <c r="F6" s="9">
        <v>2</v>
      </c>
      <c r="G6" s="8">
        <v>650</v>
      </c>
      <c r="H6" s="19">
        <v>650</v>
      </c>
      <c r="I6" s="17"/>
    </row>
    <row r="7" spans="1:9" ht="36" customHeight="1">
      <c r="A7" s="23" t="s">
        <v>7</v>
      </c>
      <c r="B7" s="8">
        <v>59637</v>
      </c>
      <c r="C7" s="7">
        <v>3252</v>
      </c>
      <c r="D7" s="7">
        <v>34</v>
      </c>
      <c r="E7" s="7">
        <v>167</v>
      </c>
      <c r="F7" s="9">
        <v>352</v>
      </c>
      <c r="G7" s="8">
        <v>62738</v>
      </c>
      <c r="H7" s="19">
        <v>3101</v>
      </c>
      <c r="I7" s="17"/>
    </row>
    <row r="8" spans="1:9" ht="36" customHeight="1">
      <c r="A8" s="23" t="s">
        <v>8</v>
      </c>
      <c r="B8" s="8">
        <v>113871</v>
      </c>
      <c r="C8" s="7">
        <v>1285</v>
      </c>
      <c r="D8" s="7">
        <v>3</v>
      </c>
      <c r="E8" s="7">
        <v>3</v>
      </c>
      <c r="F8" s="9">
        <v>716</v>
      </c>
      <c r="G8" s="8">
        <v>114446</v>
      </c>
      <c r="H8" s="19">
        <v>575</v>
      </c>
      <c r="I8" s="17"/>
    </row>
    <row r="9" spans="1:9" ht="36" customHeight="1">
      <c r="A9" s="23" t="s">
        <v>9</v>
      </c>
      <c r="B9" s="8">
        <v>13902</v>
      </c>
      <c r="C9" s="7">
        <v>97</v>
      </c>
      <c r="D9" s="7">
        <v>65</v>
      </c>
      <c r="E9" s="7">
        <v>32</v>
      </c>
      <c r="F9" s="9">
        <v>89</v>
      </c>
      <c r="G9" s="8">
        <v>14007</v>
      </c>
      <c r="H9" s="19">
        <v>105</v>
      </c>
      <c r="I9" s="17"/>
    </row>
    <row r="10" spans="1:9" ht="36" customHeight="1">
      <c r="A10" s="23" t="s">
        <v>2</v>
      </c>
      <c r="B10" s="8">
        <v>26293</v>
      </c>
      <c r="C10" s="7">
        <v>232</v>
      </c>
      <c r="D10" s="7">
        <v>170</v>
      </c>
      <c r="E10" s="7">
        <v>23</v>
      </c>
      <c r="F10" s="9">
        <v>253</v>
      </c>
      <c r="G10" s="8">
        <v>26465</v>
      </c>
      <c r="H10" s="19">
        <v>172</v>
      </c>
      <c r="I10" s="17"/>
    </row>
    <row r="11" spans="1:9" ht="36" customHeight="1">
      <c r="A11" s="23" t="s">
        <v>3</v>
      </c>
      <c r="B11" s="8">
        <v>2957</v>
      </c>
      <c r="C11" s="7">
        <v>49</v>
      </c>
      <c r="D11" s="239" t="s">
        <v>96</v>
      </c>
      <c r="E11" s="239" t="s">
        <v>96</v>
      </c>
      <c r="F11" s="9">
        <v>48</v>
      </c>
      <c r="G11" s="8">
        <v>2958</v>
      </c>
      <c r="H11" s="19">
        <v>1</v>
      </c>
      <c r="I11" s="17"/>
    </row>
    <row r="12" spans="1:9" ht="36" customHeight="1">
      <c r="A12" s="23" t="s">
        <v>4</v>
      </c>
      <c r="B12" s="8">
        <v>7417</v>
      </c>
      <c r="C12" s="7">
        <v>63</v>
      </c>
      <c r="D12" s="7">
        <v>39</v>
      </c>
      <c r="E12" s="7">
        <v>20</v>
      </c>
      <c r="F12" s="9">
        <v>96</v>
      </c>
      <c r="G12" s="8">
        <v>7443</v>
      </c>
      <c r="H12" s="19">
        <v>26</v>
      </c>
      <c r="I12" s="17"/>
    </row>
    <row r="13" spans="1:9" ht="36" customHeight="1">
      <c r="A13" s="10" t="s">
        <v>5</v>
      </c>
      <c r="B13" s="11">
        <f aca="true" t="shared" si="0" ref="B13:G13">SUM(B4:B12)</f>
        <v>421926</v>
      </c>
      <c r="C13" s="11">
        <f t="shared" si="0"/>
        <v>8935</v>
      </c>
      <c r="D13" s="12">
        <f t="shared" si="0"/>
        <v>3474</v>
      </c>
      <c r="E13" s="11">
        <f t="shared" si="0"/>
        <v>447</v>
      </c>
      <c r="F13" s="240">
        <f t="shared" si="0"/>
        <v>2451</v>
      </c>
      <c r="G13" s="293">
        <f t="shared" si="0"/>
        <v>432331</v>
      </c>
      <c r="H13" s="20">
        <f>C13+D13+E13-F13</f>
        <v>10405</v>
      </c>
      <c r="I13" s="17"/>
    </row>
    <row r="14" spans="1:9" s="13" customFormat="1" ht="7.5" customHeight="1">
      <c r="A14"/>
      <c r="B14"/>
      <c r="C14"/>
      <c r="D14"/>
      <c r="E14"/>
      <c r="F14"/>
      <c r="G14"/>
      <c r="H14"/>
      <c r="I14" s="17"/>
    </row>
    <row r="15" spans="1:9" s="13" customFormat="1" ht="15" customHeight="1">
      <c r="A15" s="22" t="s">
        <v>148</v>
      </c>
      <c r="B15"/>
      <c r="C15"/>
      <c r="D15" s="305" t="s">
        <v>167</v>
      </c>
      <c r="E15"/>
      <c r="F15"/>
      <c r="G15"/>
      <c r="H15"/>
      <c r="I15" s="18"/>
    </row>
    <row r="16" spans="1:9" s="13" customFormat="1" ht="15" customHeight="1">
      <c r="A16" s="21" t="s">
        <v>149</v>
      </c>
      <c r="B16"/>
      <c r="C16"/>
      <c r="D16" s="306" t="s">
        <v>151</v>
      </c>
      <c r="E16"/>
      <c r="F16"/>
      <c r="G16" s="14"/>
      <c r="H16" s="14"/>
      <c r="I16" s="3"/>
    </row>
    <row r="17" spans="1:9" s="13" customFormat="1" ht="17.25" customHeight="1">
      <c r="A17" s="21" t="s">
        <v>150</v>
      </c>
      <c r="B17"/>
      <c r="C17"/>
      <c r="D17" s="14"/>
      <c r="E17" s="258"/>
      <c r="F17" s="258"/>
      <c r="G17" s="258"/>
      <c r="H17"/>
      <c r="I17" s="3"/>
    </row>
  </sheetData>
  <sheetProtection/>
  <printOptions horizontalCentered="1" verticalCentered="1"/>
  <pageMargins left="0.17" right="0.25" top="0.5" bottom="0.5" header="0.28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7">
      <selection activeCell="A28" sqref="A28"/>
    </sheetView>
  </sheetViews>
  <sheetFormatPr defaultColWidth="10.66015625" defaultRowHeight="12.75"/>
  <cols>
    <col min="1" max="1" width="29.66015625" style="33" customWidth="1"/>
    <col min="2" max="5" width="10.33203125" style="33" customWidth="1"/>
    <col min="6" max="7" width="10.66015625" style="33" customWidth="1"/>
    <col min="8" max="11" width="10.33203125" style="33" customWidth="1"/>
    <col min="12" max="12" width="10.83203125" style="33" customWidth="1"/>
    <col min="13" max="13" width="8.5" style="33" customWidth="1"/>
    <col min="14" max="17" width="10.66015625" style="33" customWidth="1"/>
    <col min="18" max="18" width="18.83203125" style="33" customWidth="1"/>
    <col min="19" max="16384" width="10.66015625" style="33" customWidth="1"/>
  </cols>
  <sheetData>
    <row r="1" spans="1:11" ht="18.75" customHeight="1">
      <c r="A1" s="31" t="s">
        <v>114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9" customHeight="1">
      <c r="A2" s="32" t="s">
        <v>10</v>
      </c>
      <c r="B2" s="32"/>
      <c r="C2" s="32"/>
      <c r="D2" s="32"/>
      <c r="E2" s="32"/>
      <c r="F2" s="34"/>
      <c r="G2" s="35"/>
      <c r="H2" s="35"/>
      <c r="I2" s="35"/>
      <c r="J2" s="35"/>
      <c r="K2" s="35"/>
    </row>
    <row r="3" spans="1:17" s="39" customFormat="1" ht="36" customHeight="1">
      <c r="A3" s="36" t="s">
        <v>11</v>
      </c>
      <c r="B3" s="37">
        <v>2003</v>
      </c>
      <c r="C3" s="37">
        <v>2004</v>
      </c>
      <c r="D3" s="37">
        <v>2005</v>
      </c>
      <c r="E3" s="37">
        <v>2006</v>
      </c>
      <c r="F3" s="37">
        <v>2007</v>
      </c>
      <c r="G3" s="37">
        <v>2008</v>
      </c>
      <c r="H3" s="37">
        <v>2009</v>
      </c>
      <c r="I3" s="37">
        <v>2010</v>
      </c>
      <c r="J3" s="37">
        <v>2011</v>
      </c>
      <c r="K3" s="37">
        <v>2012</v>
      </c>
      <c r="L3" s="38" t="s">
        <v>115</v>
      </c>
      <c r="N3" s="33"/>
      <c r="O3" s="33"/>
      <c r="P3" s="33"/>
      <c r="Q3" s="33"/>
    </row>
    <row r="4" spans="1:17" s="39" customFormat="1" ht="26.25" customHeight="1">
      <c r="A4" s="40" t="s">
        <v>12</v>
      </c>
      <c r="B4" s="41">
        <v>68524</v>
      </c>
      <c r="C4" s="41">
        <v>77342</v>
      </c>
      <c r="D4" s="41">
        <v>84818</v>
      </c>
      <c r="E4" s="41">
        <v>91911</v>
      </c>
      <c r="F4" s="41">
        <v>99770</v>
      </c>
      <c r="G4" s="41">
        <v>109507</v>
      </c>
      <c r="H4" s="241">
        <v>117890</v>
      </c>
      <c r="I4" s="241">
        <v>127363</v>
      </c>
      <c r="J4" s="241">
        <v>136225</v>
      </c>
      <c r="K4" s="241">
        <v>147733</v>
      </c>
      <c r="L4" s="241">
        <v>153702</v>
      </c>
      <c r="N4" s="42"/>
      <c r="O4" s="42"/>
      <c r="P4" s="42"/>
      <c r="Q4" s="244"/>
    </row>
    <row r="5" spans="1:17" s="39" customFormat="1" ht="21" customHeight="1">
      <c r="A5" s="43" t="s">
        <v>13</v>
      </c>
      <c r="B5" s="44">
        <v>5979</v>
      </c>
      <c r="C5" s="44">
        <v>6482</v>
      </c>
      <c r="D5" s="44">
        <v>6798</v>
      </c>
      <c r="E5" s="44">
        <v>6860</v>
      </c>
      <c r="F5" s="44">
        <v>6885</v>
      </c>
      <c r="G5" s="44">
        <v>6941</v>
      </c>
      <c r="H5" s="242">
        <v>6921</v>
      </c>
      <c r="I5" s="242">
        <v>6924</v>
      </c>
      <c r="J5" s="242">
        <v>6907</v>
      </c>
      <c r="K5" s="242">
        <v>6905</v>
      </c>
      <c r="L5" s="242">
        <v>6912</v>
      </c>
      <c r="N5" s="33"/>
      <c r="O5" s="33"/>
      <c r="P5" s="244"/>
      <c r="Q5" s="244"/>
    </row>
    <row r="6" spans="1:17" s="39" customFormat="1" ht="25.5" customHeight="1">
      <c r="A6" s="40" t="s">
        <v>14</v>
      </c>
      <c r="B6" s="45">
        <v>39383</v>
      </c>
      <c r="C6" s="45">
        <v>40667</v>
      </c>
      <c r="D6" s="45">
        <v>42026</v>
      </c>
      <c r="E6" s="45">
        <v>43221</v>
      </c>
      <c r="F6" s="45">
        <v>44635</v>
      </c>
      <c r="G6" s="45">
        <v>46021</v>
      </c>
      <c r="H6" s="243">
        <v>47146</v>
      </c>
      <c r="I6" s="243">
        <v>48271</v>
      </c>
      <c r="J6" s="243">
        <v>49132</v>
      </c>
      <c r="K6" s="243">
        <v>50116</v>
      </c>
      <c r="L6" s="243">
        <v>49922</v>
      </c>
      <c r="N6" s="42"/>
      <c r="O6" s="244"/>
      <c r="P6" s="42"/>
      <c r="Q6" s="244"/>
    </row>
    <row r="7" spans="1:17" s="39" customFormat="1" ht="25.5" customHeight="1">
      <c r="A7" s="330" t="s">
        <v>113</v>
      </c>
      <c r="B7" s="331" t="s">
        <v>116</v>
      </c>
      <c r="C7" s="331" t="s">
        <v>116</v>
      </c>
      <c r="D7" s="331" t="s">
        <v>116</v>
      </c>
      <c r="E7" s="331" t="s">
        <v>116</v>
      </c>
      <c r="F7" s="331" t="s">
        <v>116</v>
      </c>
      <c r="G7" s="331" t="s">
        <v>116</v>
      </c>
      <c r="H7" s="331" t="s">
        <v>116</v>
      </c>
      <c r="I7" s="331" t="s">
        <v>116</v>
      </c>
      <c r="J7" s="331" t="s">
        <v>116</v>
      </c>
      <c r="K7" s="331" t="s">
        <v>116</v>
      </c>
      <c r="L7" s="243">
        <v>650</v>
      </c>
      <c r="N7" s="42"/>
      <c r="O7" s="244"/>
      <c r="P7" s="42"/>
      <c r="Q7" s="244"/>
    </row>
    <row r="8" spans="1:17" s="39" customFormat="1" ht="25.5" customHeight="1">
      <c r="A8" s="40" t="s">
        <v>15</v>
      </c>
      <c r="B8" s="45">
        <v>958</v>
      </c>
      <c r="C8" s="45">
        <v>1020</v>
      </c>
      <c r="D8" s="45">
        <v>1045</v>
      </c>
      <c r="E8" s="45">
        <v>1118</v>
      </c>
      <c r="F8" s="45">
        <v>1223</v>
      </c>
      <c r="G8" s="45">
        <v>1290</v>
      </c>
      <c r="H8" s="243">
        <v>1275</v>
      </c>
      <c r="I8" s="243">
        <v>1249</v>
      </c>
      <c r="J8" s="243">
        <v>1230</v>
      </c>
      <c r="K8" s="243">
        <v>1244</v>
      </c>
      <c r="L8" s="243">
        <v>1248</v>
      </c>
      <c r="N8" s="42"/>
      <c r="O8" s="244"/>
      <c r="P8" s="33"/>
      <c r="Q8" s="244"/>
    </row>
    <row r="9" spans="1:17" s="39" customFormat="1" ht="25.5" customHeight="1">
      <c r="A9" s="40" t="s">
        <v>16</v>
      </c>
      <c r="B9" s="45">
        <v>26744</v>
      </c>
      <c r="C9" s="45">
        <v>28646</v>
      </c>
      <c r="D9" s="45">
        <v>30927</v>
      </c>
      <c r="E9" s="45">
        <v>33936</v>
      </c>
      <c r="F9" s="45">
        <v>36969</v>
      </c>
      <c r="G9" s="45">
        <v>40804</v>
      </c>
      <c r="H9" s="243">
        <v>44222</v>
      </c>
      <c r="I9" s="243">
        <v>48655</v>
      </c>
      <c r="J9" s="243">
        <v>53410</v>
      </c>
      <c r="K9" s="243">
        <v>59637</v>
      </c>
      <c r="L9" s="243">
        <v>62738</v>
      </c>
      <c r="N9" s="42"/>
      <c r="O9" s="244"/>
      <c r="P9" s="42"/>
      <c r="Q9" s="244"/>
    </row>
    <row r="10" spans="1:17" s="39" customFormat="1" ht="25.5" customHeight="1">
      <c r="A10" s="40" t="s">
        <v>17</v>
      </c>
      <c r="B10" s="45">
        <v>98858</v>
      </c>
      <c r="C10" s="45">
        <v>100854</v>
      </c>
      <c r="D10" s="45">
        <v>102503</v>
      </c>
      <c r="E10" s="45">
        <v>104238</v>
      </c>
      <c r="F10" s="45">
        <v>105637</v>
      </c>
      <c r="G10" s="45">
        <v>107184</v>
      </c>
      <c r="H10" s="243">
        <v>108713</v>
      </c>
      <c r="I10" s="243">
        <v>110674</v>
      </c>
      <c r="J10" s="243">
        <v>112296</v>
      </c>
      <c r="K10" s="243">
        <v>113871</v>
      </c>
      <c r="L10" s="243">
        <v>114446</v>
      </c>
      <c r="N10" s="42"/>
      <c r="O10" s="42"/>
      <c r="P10" s="42"/>
      <c r="Q10" s="244"/>
    </row>
    <row r="11" spans="1:17" s="39" customFormat="1" ht="25.5" customHeight="1">
      <c r="A11" s="40" t="s">
        <v>18</v>
      </c>
      <c r="B11" s="45">
        <v>11501</v>
      </c>
      <c r="C11" s="45">
        <v>11774</v>
      </c>
      <c r="D11" s="45">
        <v>12047</v>
      </c>
      <c r="E11" s="45">
        <v>12272</v>
      </c>
      <c r="F11" s="45">
        <v>12536</v>
      </c>
      <c r="G11" s="45">
        <v>12726</v>
      </c>
      <c r="H11" s="243">
        <v>12950</v>
      </c>
      <c r="I11" s="243">
        <v>13186</v>
      </c>
      <c r="J11" s="243">
        <v>13539</v>
      </c>
      <c r="K11" s="243">
        <v>13902</v>
      </c>
      <c r="L11" s="243">
        <v>14007</v>
      </c>
      <c r="N11" s="42"/>
      <c r="O11" s="42"/>
      <c r="P11" s="259"/>
      <c r="Q11" s="244"/>
    </row>
    <row r="12" spans="1:17" s="39" customFormat="1" ht="25.5" customHeight="1">
      <c r="A12" s="40" t="s">
        <v>19</v>
      </c>
      <c r="B12" s="45">
        <v>22496</v>
      </c>
      <c r="C12" s="45">
        <v>23326</v>
      </c>
      <c r="D12" s="45">
        <v>23989</v>
      </c>
      <c r="E12" s="45">
        <v>24522</v>
      </c>
      <c r="F12" s="45">
        <v>24934</v>
      </c>
      <c r="G12" s="45">
        <v>25334</v>
      </c>
      <c r="H12" s="243">
        <v>25622</v>
      </c>
      <c r="I12" s="243">
        <v>25914</v>
      </c>
      <c r="J12" s="243">
        <v>26090</v>
      </c>
      <c r="K12" s="243">
        <v>26293</v>
      </c>
      <c r="L12" s="243">
        <v>26465</v>
      </c>
      <c r="N12" s="42"/>
      <c r="O12" s="244"/>
      <c r="P12" s="42"/>
      <c r="Q12" s="244"/>
    </row>
    <row r="13" spans="1:17" s="39" customFormat="1" ht="25.5" customHeight="1">
      <c r="A13" s="40" t="s">
        <v>20</v>
      </c>
      <c r="B13" s="45">
        <v>2460</v>
      </c>
      <c r="C13" s="45">
        <v>2457</v>
      </c>
      <c r="D13" s="45">
        <v>2560</v>
      </c>
      <c r="E13" s="45">
        <v>2612</v>
      </c>
      <c r="F13" s="45">
        <v>2753</v>
      </c>
      <c r="G13" s="45">
        <v>2762</v>
      </c>
      <c r="H13" s="243">
        <v>2803</v>
      </c>
      <c r="I13" s="243">
        <v>2845</v>
      </c>
      <c r="J13" s="243">
        <v>2912</v>
      </c>
      <c r="K13" s="243">
        <v>2957</v>
      </c>
      <c r="L13" s="243">
        <v>2958</v>
      </c>
      <c r="N13" s="33"/>
      <c r="O13" s="33"/>
      <c r="P13" s="42"/>
      <c r="Q13" s="244"/>
    </row>
    <row r="14" spans="1:17" s="39" customFormat="1" ht="25.5" customHeight="1">
      <c r="A14" s="40" t="s">
        <v>21</v>
      </c>
      <c r="B14" s="45">
        <v>2877</v>
      </c>
      <c r="C14" s="45">
        <v>2935</v>
      </c>
      <c r="D14" s="45">
        <v>2982</v>
      </c>
      <c r="E14" s="45">
        <v>3001</v>
      </c>
      <c r="F14" s="45">
        <v>3025</v>
      </c>
      <c r="G14" s="45">
        <v>3045</v>
      </c>
      <c r="H14" s="243">
        <v>3102</v>
      </c>
      <c r="I14" s="243">
        <v>3119</v>
      </c>
      <c r="J14" s="243">
        <v>3173</v>
      </c>
      <c r="K14" s="243">
        <v>3202</v>
      </c>
      <c r="L14" s="243">
        <v>3208</v>
      </c>
      <c r="N14" s="33"/>
      <c r="O14" s="42"/>
      <c r="P14" s="33"/>
      <c r="Q14" s="33"/>
    </row>
    <row r="15" spans="1:17" s="39" customFormat="1" ht="25.5" customHeight="1">
      <c r="A15" s="40" t="s">
        <v>22</v>
      </c>
      <c r="B15" s="45">
        <v>369</v>
      </c>
      <c r="C15" s="45">
        <v>388</v>
      </c>
      <c r="D15" s="45">
        <v>412</v>
      </c>
      <c r="E15" s="45">
        <v>436</v>
      </c>
      <c r="F15" s="45">
        <v>452</v>
      </c>
      <c r="G15" s="45">
        <v>505</v>
      </c>
      <c r="H15" s="243">
        <v>558</v>
      </c>
      <c r="I15" s="243">
        <v>596</v>
      </c>
      <c r="J15" s="243">
        <v>650</v>
      </c>
      <c r="K15" s="243">
        <v>689</v>
      </c>
      <c r="L15" s="243">
        <v>700</v>
      </c>
      <c r="N15" s="33"/>
      <c r="O15" s="244"/>
      <c r="P15" s="33"/>
      <c r="Q15" s="33"/>
    </row>
    <row r="16" spans="1:17" s="39" customFormat="1" ht="25.5" customHeight="1">
      <c r="A16" s="40" t="s">
        <v>23</v>
      </c>
      <c r="B16" s="45">
        <v>1772</v>
      </c>
      <c r="C16" s="45">
        <v>1771</v>
      </c>
      <c r="D16" s="45">
        <v>1765</v>
      </c>
      <c r="E16" s="45">
        <v>1756</v>
      </c>
      <c r="F16" s="45">
        <v>1795</v>
      </c>
      <c r="G16" s="45">
        <v>1809</v>
      </c>
      <c r="H16" s="243">
        <v>1823</v>
      </c>
      <c r="I16" s="243">
        <v>1821</v>
      </c>
      <c r="J16" s="243">
        <v>1834</v>
      </c>
      <c r="K16" s="243">
        <v>1845</v>
      </c>
      <c r="L16" s="243">
        <v>1849</v>
      </c>
      <c r="N16" s="33"/>
      <c r="O16" s="33"/>
      <c r="P16" s="33"/>
      <c r="Q16" s="33"/>
    </row>
    <row r="17" spans="1:17" s="39" customFormat="1" ht="25.5" customHeight="1">
      <c r="A17" s="40" t="s">
        <v>24</v>
      </c>
      <c r="B17" s="45">
        <v>100</v>
      </c>
      <c r="C17" s="45">
        <v>99</v>
      </c>
      <c r="D17" s="45">
        <v>96</v>
      </c>
      <c r="E17" s="45">
        <v>96</v>
      </c>
      <c r="F17" s="45">
        <v>96</v>
      </c>
      <c r="G17" s="45">
        <v>96</v>
      </c>
      <c r="H17" s="243">
        <v>97</v>
      </c>
      <c r="I17" s="243">
        <v>98</v>
      </c>
      <c r="J17" s="243">
        <v>99</v>
      </c>
      <c r="K17" s="243">
        <v>101</v>
      </c>
      <c r="L17" s="243">
        <v>101</v>
      </c>
      <c r="N17" s="33"/>
      <c r="O17" s="33"/>
      <c r="P17" s="46"/>
      <c r="Q17" s="33"/>
    </row>
    <row r="18" spans="1:17" s="39" customFormat="1" ht="25.5" customHeight="1">
      <c r="A18" s="40" t="s">
        <v>25</v>
      </c>
      <c r="B18" s="45">
        <v>329</v>
      </c>
      <c r="C18" s="45">
        <v>326</v>
      </c>
      <c r="D18" s="45">
        <v>326</v>
      </c>
      <c r="E18" s="45">
        <v>321</v>
      </c>
      <c r="F18" s="45">
        <v>320</v>
      </c>
      <c r="G18" s="45">
        <v>323</v>
      </c>
      <c r="H18" s="243">
        <v>319</v>
      </c>
      <c r="I18" s="243">
        <v>324</v>
      </c>
      <c r="J18" s="243">
        <v>329</v>
      </c>
      <c r="K18" s="243">
        <v>336</v>
      </c>
      <c r="L18" s="243">
        <v>337</v>
      </c>
      <c r="N18" s="33"/>
      <c r="O18" s="33"/>
      <c r="P18" s="33"/>
      <c r="Q18" s="33"/>
    </row>
    <row r="19" spans="1:17" s="39" customFormat="1" ht="33.75" customHeight="1">
      <c r="A19" s="47" t="s">
        <v>26</v>
      </c>
      <c r="B19" s="48">
        <f>SUM(B4,B6,B7,B8,B9,B10,B11,B12,B13,B14,B15,B16,B17,B18)</f>
        <v>276371</v>
      </c>
      <c r="C19" s="48">
        <f aca="true" t="shared" si="0" ref="C19:J19">SUM(C4,C6,C7,C8,C9,C10,C11,C12,C13,C14,C15,C16,C17,C18)</f>
        <v>291605</v>
      </c>
      <c r="D19" s="48">
        <f t="shared" si="0"/>
        <v>305496</v>
      </c>
      <c r="E19" s="48">
        <f t="shared" si="0"/>
        <v>319440</v>
      </c>
      <c r="F19" s="48">
        <f t="shared" si="0"/>
        <v>334145</v>
      </c>
      <c r="G19" s="48">
        <f t="shared" si="0"/>
        <v>351406</v>
      </c>
      <c r="H19" s="48">
        <f t="shared" si="0"/>
        <v>366520</v>
      </c>
      <c r="I19" s="48">
        <f t="shared" si="0"/>
        <v>384115</v>
      </c>
      <c r="J19" s="48">
        <f t="shared" si="0"/>
        <v>400919</v>
      </c>
      <c r="K19" s="48">
        <f>SUM(K4,K6,K7,K8,K9,K10,K11,K12,K13,K14,K15,K16,K17,K18)</f>
        <v>421926</v>
      </c>
      <c r="L19" s="308">
        <f>SUM(L4,L6,L7,L8,L9,L10,L11,L12,L13,L14,L15,L16,L17,L18)</f>
        <v>432331</v>
      </c>
      <c r="N19" s="33"/>
      <c r="O19" s="33"/>
      <c r="P19" s="33"/>
      <c r="Q19" s="33"/>
    </row>
    <row r="20" spans="1:11" ht="6.75" customHeight="1">
      <c r="A20" s="39"/>
      <c r="B20" s="49"/>
      <c r="C20" s="49"/>
      <c r="D20" s="49"/>
      <c r="E20" s="49"/>
      <c r="F20" s="49"/>
      <c r="G20" s="49"/>
      <c r="H20" s="49"/>
      <c r="I20" s="49"/>
      <c r="J20" s="49"/>
      <c r="K20" s="49"/>
    </row>
    <row r="21" spans="1:11" ht="12.75">
      <c r="A21" s="50" t="s">
        <v>168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</row>
    <row r="22" spans="1:11" ht="15">
      <c r="A22" s="305" t="s">
        <v>169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</row>
    <row r="23" ht="12.75">
      <c r="A23" s="306" t="s">
        <v>151</v>
      </c>
    </row>
  </sheetData>
  <sheetProtection/>
  <printOptions horizontalCentered="1" verticalCentered="1"/>
  <pageMargins left="0.1" right="0.25" top="0.04" bottom="0.498031496" header="0.261811024" footer="0.511811023622047"/>
  <pageSetup orientation="landscape" paperSize="9" r:id="rId2"/>
  <ignoredErrors>
    <ignoredError sqref="L19" emptyCellReferenc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N14" sqref="N14"/>
    </sheetView>
  </sheetViews>
  <sheetFormatPr defaultColWidth="10.66015625" defaultRowHeight="12.75"/>
  <cols>
    <col min="1" max="1" width="28.16015625" style="52" customWidth="1"/>
    <col min="2" max="5" width="14.33203125" style="52" customWidth="1"/>
    <col min="6" max="6" width="15.83203125" style="52" customWidth="1"/>
    <col min="7" max="7" width="17.16015625" style="52" customWidth="1"/>
    <col min="8" max="8" width="14.83203125" style="52" customWidth="1"/>
    <col min="9" max="9" width="15.16015625" style="52" customWidth="1"/>
    <col min="10" max="10" width="8.33203125" style="52" customWidth="1"/>
    <col min="11" max="16384" width="10.66015625" style="52" customWidth="1"/>
  </cols>
  <sheetData>
    <row r="1" spans="1:9" ht="18.75">
      <c r="A1" s="342" t="s">
        <v>119</v>
      </c>
      <c r="B1" s="342"/>
      <c r="C1" s="342"/>
      <c r="D1" s="342"/>
      <c r="E1" s="342"/>
      <c r="F1" s="342"/>
      <c r="G1" s="342"/>
      <c r="H1" s="51"/>
      <c r="I1" s="51"/>
    </row>
    <row r="2" spans="1:9" ht="5.25" customHeight="1">
      <c r="A2" s="53"/>
      <c r="B2" s="53"/>
      <c r="C2" s="53"/>
      <c r="D2" s="53"/>
      <c r="E2" s="53"/>
      <c r="F2" s="53"/>
      <c r="G2" s="53"/>
      <c r="H2" s="53"/>
      <c r="I2" s="53"/>
    </row>
    <row r="3" spans="1:9" ht="31.5" customHeight="1">
      <c r="A3" s="339" t="s">
        <v>0</v>
      </c>
      <c r="B3" s="337" t="s">
        <v>27</v>
      </c>
      <c r="C3" s="338"/>
      <c r="D3" s="335" t="s">
        <v>28</v>
      </c>
      <c r="E3" s="336"/>
      <c r="F3" s="55" t="s">
        <v>29</v>
      </c>
      <c r="G3" s="56"/>
      <c r="H3" s="57" t="s">
        <v>118</v>
      </c>
      <c r="I3" s="58"/>
    </row>
    <row r="4" spans="1:9" ht="18" customHeight="1">
      <c r="A4" s="340"/>
      <c r="B4" s="54" t="s">
        <v>30</v>
      </c>
      <c r="C4" s="54" t="s">
        <v>30</v>
      </c>
      <c r="D4" s="54" t="s">
        <v>30</v>
      </c>
      <c r="E4" s="54" t="s">
        <v>30</v>
      </c>
      <c r="F4" s="54" t="s">
        <v>30</v>
      </c>
      <c r="G4" s="54" t="s">
        <v>30</v>
      </c>
      <c r="H4" s="54" t="s">
        <v>30</v>
      </c>
      <c r="I4" s="54" t="s">
        <v>30</v>
      </c>
    </row>
    <row r="5" spans="1:9" ht="23.25" customHeight="1">
      <c r="A5" s="341"/>
      <c r="B5" s="59">
        <v>2012</v>
      </c>
      <c r="C5" s="59">
        <v>2013</v>
      </c>
      <c r="D5" s="59">
        <v>2012</v>
      </c>
      <c r="E5" s="59">
        <v>2013</v>
      </c>
      <c r="F5" s="59">
        <v>2012</v>
      </c>
      <c r="G5" s="59">
        <v>2013</v>
      </c>
      <c r="H5" s="60">
        <v>2012</v>
      </c>
      <c r="I5" s="60">
        <v>2013</v>
      </c>
    </row>
    <row r="6" spans="1:12" ht="33" customHeight="1">
      <c r="A6" s="61" t="s">
        <v>1</v>
      </c>
      <c r="B6" s="62">
        <v>3621</v>
      </c>
      <c r="C6" s="62">
        <v>3288</v>
      </c>
      <c r="D6" s="7">
        <v>2360</v>
      </c>
      <c r="E6" s="7">
        <v>3111</v>
      </c>
      <c r="F6" s="62">
        <v>188</v>
      </c>
      <c r="G6" s="62">
        <v>153</v>
      </c>
      <c r="H6" s="63">
        <v>567</v>
      </c>
      <c r="I6" s="63">
        <v>583</v>
      </c>
      <c r="L6" s="72"/>
    </row>
    <row r="7" spans="1:12" ht="33" customHeight="1">
      <c r="A7" s="61" t="s">
        <v>6</v>
      </c>
      <c r="B7" s="62">
        <v>664</v>
      </c>
      <c r="C7" s="62">
        <v>58</v>
      </c>
      <c r="D7" s="7">
        <v>33</v>
      </c>
      <c r="E7" s="7">
        <v>38</v>
      </c>
      <c r="F7" s="62">
        <v>75</v>
      </c>
      <c r="G7" s="62">
        <v>22</v>
      </c>
      <c r="H7" s="64">
        <v>339</v>
      </c>
      <c r="I7" s="64">
        <v>312</v>
      </c>
      <c r="L7" s="309"/>
    </row>
    <row r="8" spans="1:13" ht="33" customHeight="1">
      <c r="A8" s="23" t="s">
        <v>117</v>
      </c>
      <c r="B8" s="239" t="s">
        <v>120</v>
      </c>
      <c r="C8" s="62">
        <v>611</v>
      </c>
      <c r="D8" s="239" t="s">
        <v>96</v>
      </c>
      <c r="E8" s="7">
        <v>14</v>
      </c>
      <c r="F8" s="239" t="s">
        <v>120</v>
      </c>
      <c r="G8" s="62">
        <v>27</v>
      </c>
      <c r="H8" s="239" t="s">
        <v>120</v>
      </c>
      <c r="I8" s="64">
        <v>2</v>
      </c>
      <c r="L8" s="72"/>
      <c r="M8" s="72"/>
    </row>
    <row r="9" spans="1:12" ht="33" customHeight="1">
      <c r="A9" s="61" t="s">
        <v>7</v>
      </c>
      <c r="B9" s="62">
        <v>3411</v>
      </c>
      <c r="C9" s="62">
        <v>3252</v>
      </c>
      <c r="D9" s="7">
        <v>27</v>
      </c>
      <c r="E9" s="7">
        <v>34</v>
      </c>
      <c r="F9" s="62">
        <v>198</v>
      </c>
      <c r="G9" s="62">
        <v>167</v>
      </c>
      <c r="H9" s="64">
        <v>362</v>
      </c>
      <c r="I9" s="64">
        <v>352</v>
      </c>
      <c r="L9" s="72"/>
    </row>
    <row r="10" spans="1:10" ht="33" customHeight="1">
      <c r="A10" s="61" t="s">
        <v>8</v>
      </c>
      <c r="B10" s="62">
        <v>1664</v>
      </c>
      <c r="C10" s="62">
        <v>1285</v>
      </c>
      <c r="D10" s="7">
        <v>4</v>
      </c>
      <c r="E10" s="7">
        <v>3</v>
      </c>
      <c r="F10" s="62">
        <v>1</v>
      </c>
      <c r="G10" s="62">
        <v>3</v>
      </c>
      <c r="H10" s="64">
        <v>729</v>
      </c>
      <c r="I10" s="64">
        <v>716</v>
      </c>
      <c r="J10" s="65" t="s">
        <v>147</v>
      </c>
    </row>
    <row r="11" spans="1:9" ht="33" customHeight="1">
      <c r="A11" s="61" t="s">
        <v>9</v>
      </c>
      <c r="B11" s="62">
        <v>189</v>
      </c>
      <c r="C11" s="62">
        <v>97</v>
      </c>
      <c r="D11" s="7">
        <v>115</v>
      </c>
      <c r="E11" s="7">
        <v>65</v>
      </c>
      <c r="F11" s="62">
        <v>36</v>
      </c>
      <c r="G11" s="62">
        <v>32</v>
      </c>
      <c r="H11" s="64">
        <v>102</v>
      </c>
      <c r="I11" s="64">
        <v>89</v>
      </c>
    </row>
    <row r="12" spans="1:9" ht="33" customHeight="1">
      <c r="A12" s="61" t="s">
        <v>2</v>
      </c>
      <c r="B12" s="62">
        <v>150</v>
      </c>
      <c r="C12" s="62">
        <v>232</v>
      </c>
      <c r="D12" s="7">
        <v>78</v>
      </c>
      <c r="E12" s="7">
        <v>170</v>
      </c>
      <c r="F12" s="62">
        <v>58</v>
      </c>
      <c r="G12" s="62">
        <v>23</v>
      </c>
      <c r="H12" s="64">
        <v>257</v>
      </c>
      <c r="I12" s="64">
        <v>253</v>
      </c>
    </row>
    <row r="13" spans="1:9" ht="33" customHeight="1">
      <c r="A13" s="61" t="s">
        <v>3</v>
      </c>
      <c r="B13" s="62">
        <v>96</v>
      </c>
      <c r="C13" s="62">
        <v>49</v>
      </c>
      <c r="D13" s="239" t="s">
        <v>96</v>
      </c>
      <c r="E13" s="239" t="s">
        <v>96</v>
      </c>
      <c r="F13" s="239" t="s">
        <v>120</v>
      </c>
      <c r="G13" s="239" t="s">
        <v>120</v>
      </c>
      <c r="H13" s="64">
        <v>56</v>
      </c>
      <c r="I13" s="64">
        <v>48</v>
      </c>
    </row>
    <row r="14" spans="1:9" ht="33" customHeight="1">
      <c r="A14" s="66" t="s">
        <v>4</v>
      </c>
      <c r="B14" s="62">
        <v>85</v>
      </c>
      <c r="C14" s="62">
        <v>63</v>
      </c>
      <c r="D14" s="7">
        <v>38</v>
      </c>
      <c r="E14" s="7">
        <v>39</v>
      </c>
      <c r="F14" s="62">
        <v>27</v>
      </c>
      <c r="G14" s="62">
        <v>20</v>
      </c>
      <c r="H14" s="64">
        <v>98</v>
      </c>
      <c r="I14" s="64">
        <v>96</v>
      </c>
    </row>
    <row r="15" spans="1:9" ht="39.75" customHeight="1">
      <c r="A15" s="67" t="s">
        <v>5</v>
      </c>
      <c r="B15" s="68">
        <f>SUM(B6:B14)</f>
        <v>9880</v>
      </c>
      <c r="C15" s="68">
        <f aca="true" t="shared" si="0" ref="C15:I15">SUM(C6:C14)</f>
        <v>8935</v>
      </c>
      <c r="D15" s="69">
        <f t="shared" si="0"/>
        <v>2655</v>
      </c>
      <c r="E15" s="69">
        <f t="shared" si="0"/>
        <v>3474</v>
      </c>
      <c r="F15" s="68">
        <f t="shared" si="0"/>
        <v>583</v>
      </c>
      <c r="G15" s="68">
        <f t="shared" si="0"/>
        <v>447</v>
      </c>
      <c r="H15" s="70">
        <f t="shared" si="0"/>
        <v>2510</v>
      </c>
      <c r="I15" s="70">
        <f t="shared" si="0"/>
        <v>2451</v>
      </c>
    </row>
    <row r="16" ht="7.5" customHeight="1"/>
    <row r="17" ht="18">
      <c r="A17" s="71" t="s">
        <v>172</v>
      </c>
    </row>
    <row r="18" ht="15">
      <c r="A18" s="305" t="s">
        <v>170</v>
      </c>
    </row>
    <row r="19" ht="12.75">
      <c r="A19" s="306" t="s">
        <v>152</v>
      </c>
    </row>
    <row r="20" spans="1:7" ht="13.5">
      <c r="A20" s="71" t="s">
        <v>171</v>
      </c>
      <c r="G20" s="72"/>
    </row>
  </sheetData>
  <sheetProtection/>
  <mergeCells count="4">
    <mergeCell ref="D3:E3"/>
    <mergeCell ref="B3:C3"/>
    <mergeCell ref="A3:A5"/>
    <mergeCell ref="A1:G1"/>
  </mergeCells>
  <printOptions/>
  <pageMargins left="0.37" right="0" top="0.75" bottom="0.5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F42" sqref="F42"/>
    </sheetView>
  </sheetViews>
  <sheetFormatPr defaultColWidth="10.66015625" defaultRowHeight="12.75"/>
  <cols>
    <col min="1" max="3" width="10.66015625" style="144" customWidth="1"/>
    <col min="4" max="4" width="11.83203125" style="144" customWidth="1"/>
    <col min="5" max="5" width="7.16015625" style="144" customWidth="1"/>
    <col min="6" max="9" width="13" style="144" customWidth="1"/>
    <col min="10" max="10" width="10.66015625" style="144" customWidth="1"/>
    <col min="11" max="11" width="11.83203125" style="144" bestFit="1" customWidth="1"/>
    <col min="12" max="16384" width="10.66015625" style="144" customWidth="1"/>
  </cols>
  <sheetData>
    <row r="1" spans="1:9" s="77" customFormat="1" ht="18.75">
      <c r="A1" s="73" t="s">
        <v>139</v>
      </c>
      <c r="B1" s="74"/>
      <c r="C1" s="75"/>
      <c r="D1" s="75"/>
      <c r="E1" s="75"/>
      <c r="F1" s="75"/>
      <c r="G1" s="76"/>
      <c r="H1" s="76"/>
      <c r="I1" s="76"/>
    </row>
    <row r="2" spans="1:9" ht="11.25" customHeight="1">
      <c r="A2" s="143" t="s">
        <v>10</v>
      </c>
      <c r="B2" s="143"/>
      <c r="C2" s="143"/>
      <c r="D2" s="143"/>
      <c r="E2" s="143"/>
      <c r="F2" s="143"/>
      <c r="G2" s="143"/>
      <c r="H2" s="143"/>
      <c r="I2" s="143"/>
    </row>
    <row r="3" spans="1:9" ht="18" customHeight="1">
      <c r="A3" s="145"/>
      <c r="B3" s="146"/>
      <c r="C3" s="146"/>
      <c r="D3" s="146"/>
      <c r="E3" s="147"/>
      <c r="F3" s="78" t="s">
        <v>31</v>
      </c>
      <c r="G3" s="78" t="s">
        <v>31</v>
      </c>
      <c r="H3" s="79" t="s">
        <v>97</v>
      </c>
      <c r="I3" s="80"/>
    </row>
    <row r="4" spans="1:9" ht="18" customHeight="1">
      <c r="A4" s="148"/>
      <c r="B4" s="149"/>
      <c r="C4" s="149"/>
      <c r="D4" s="149"/>
      <c r="E4" s="150"/>
      <c r="F4" s="246" t="s">
        <v>140</v>
      </c>
      <c r="G4" s="246" t="s">
        <v>141</v>
      </c>
      <c r="H4" s="81" t="s">
        <v>32</v>
      </c>
      <c r="I4" s="81" t="s">
        <v>33</v>
      </c>
    </row>
    <row r="5" spans="1:9" ht="13.5" customHeight="1">
      <c r="A5" s="148"/>
      <c r="B5" s="151"/>
      <c r="C5" s="151"/>
      <c r="D5" s="151"/>
      <c r="E5" s="152"/>
      <c r="F5" s="153"/>
      <c r="G5" s="153"/>
      <c r="H5" s="154"/>
      <c r="I5" s="155"/>
    </row>
    <row r="6" spans="1:9" ht="37.5" customHeight="1">
      <c r="A6" s="156" t="s">
        <v>34</v>
      </c>
      <c r="B6" s="157"/>
      <c r="C6" s="157"/>
      <c r="D6" s="151"/>
      <c r="E6" s="152"/>
      <c r="F6" s="248">
        <f>SUM(F8,F16)</f>
        <v>10662</v>
      </c>
      <c r="G6" s="248">
        <f>SUM(G8,G16)</f>
        <v>11246</v>
      </c>
      <c r="H6" s="248">
        <f>G6-F6</f>
        <v>584</v>
      </c>
      <c r="I6" s="256">
        <f>H6/F6*100</f>
        <v>5.477396360907897</v>
      </c>
    </row>
    <row r="7" spans="1:9" ht="19.5" customHeight="1">
      <c r="A7" s="159" t="s">
        <v>94</v>
      </c>
      <c r="B7" s="160"/>
      <c r="C7" s="157"/>
      <c r="D7" s="151"/>
      <c r="E7" s="152"/>
      <c r="F7" s="153"/>
      <c r="G7" s="153"/>
      <c r="H7" s="153"/>
      <c r="I7" s="153"/>
    </row>
    <row r="8" spans="1:14" s="163" customFormat="1" ht="20.25" customHeight="1">
      <c r="A8" s="159" t="s">
        <v>95</v>
      </c>
      <c r="C8" s="160"/>
      <c r="D8" s="160"/>
      <c r="E8" s="161"/>
      <c r="F8" s="174">
        <f>SUM(F10,F12,F14)</f>
        <v>1285</v>
      </c>
      <c r="G8" s="174">
        <f>SUM(G10,G12,G14)</f>
        <v>1267</v>
      </c>
      <c r="H8" s="174">
        <f>G8-F8</f>
        <v>-18</v>
      </c>
      <c r="I8" s="257">
        <f>H8/F8*100</f>
        <v>-1.4007782101167316</v>
      </c>
      <c r="M8" s="327"/>
      <c r="N8" s="327"/>
    </row>
    <row r="9" spans="1:14" ht="15.75" customHeight="1">
      <c r="A9" s="238"/>
      <c r="B9" s="160"/>
      <c r="C9" s="160"/>
      <c r="D9" s="160"/>
      <c r="E9" s="161"/>
      <c r="F9" s="164"/>
      <c r="G9" s="164"/>
      <c r="H9" s="165"/>
      <c r="I9" s="166"/>
      <c r="N9" s="327"/>
    </row>
    <row r="10" spans="1:14" ht="18" customHeight="1">
      <c r="A10" s="167" t="s">
        <v>72</v>
      </c>
      <c r="B10" s="160"/>
      <c r="C10" s="160"/>
      <c r="D10" s="160"/>
      <c r="E10" s="161"/>
      <c r="F10" s="249">
        <v>64</v>
      </c>
      <c r="G10" s="249">
        <v>67</v>
      </c>
      <c r="H10" s="333">
        <f>G10-F10</f>
        <v>3</v>
      </c>
      <c r="I10" s="332">
        <f>H10/F10*100</f>
        <v>4.6875</v>
      </c>
      <c r="N10" s="327"/>
    </row>
    <row r="11" spans="1:12" ht="11.25" customHeight="1">
      <c r="A11" s="167"/>
      <c r="B11" s="160"/>
      <c r="C11" s="160"/>
      <c r="D11" s="160"/>
      <c r="E11" s="161"/>
      <c r="F11" s="169"/>
      <c r="G11" s="169"/>
      <c r="H11" s="169"/>
      <c r="I11" s="168"/>
      <c r="L11" s="170"/>
    </row>
    <row r="12" spans="1:9" ht="16.5" customHeight="1">
      <c r="A12" s="167" t="s">
        <v>35</v>
      </c>
      <c r="B12" s="160"/>
      <c r="C12" s="160"/>
      <c r="D12" s="160"/>
      <c r="E12" s="161"/>
      <c r="F12" s="251">
        <v>239</v>
      </c>
      <c r="G12" s="251">
        <v>206</v>
      </c>
      <c r="H12" s="250">
        <f>G12-F12</f>
        <v>-33</v>
      </c>
      <c r="I12" s="332">
        <f>H12/F12*100</f>
        <v>-13.807531380753138</v>
      </c>
    </row>
    <row r="13" spans="1:9" ht="15.75" customHeight="1">
      <c r="A13" s="167"/>
      <c r="B13" s="160"/>
      <c r="C13" s="160"/>
      <c r="D13" s="160"/>
      <c r="E13" s="161"/>
      <c r="F13" s="169"/>
      <c r="G13" s="169"/>
      <c r="H13" s="169"/>
      <c r="I13" s="168"/>
    </row>
    <row r="14" spans="1:9" ht="13.5" customHeight="1">
      <c r="A14" s="167" t="s">
        <v>36</v>
      </c>
      <c r="B14" s="160"/>
      <c r="C14" s="160"/>
      <c r="D14" s="160"/>
      <c r="E14" s="161"/>
      <c r="F14" s="251">
        <v>982</v>
      </c>
      <c r="G14" s="251">
        <v>994</v>
      </c>
      <c r="H14" s="250">
        <f>G14-F14</f>
        <v>12</v>
      </c>
      <c r="I14" s="332">
        <f>H14/F14*100</f>
        <v>1.2219959266802443</v>
      </c>
    </row>
    <row r="15" spans="1:9" ht="15.75">
      <c r="A15" s="159"/>
      <c r="B15" s="160"/>
      <c r="C15" s="160"/>
      <c r="D15" s="160"/>
      <c r="E15" s="161"/>
      <c r="F15" s="164"/>
      <c r="G15" s="164"/>
      <c r="H15" s="164"/>
      <c r="I15" s="166"/>
    </row>
    <row r="16" spans="1:9" s="163" customFormat="1" ht="15.75">
      <c r="A16" s="159" t="s">
        <v>69</v>
      </c>
      <c r="B16" s="160"/>
      <c r="C16" s="160"/>
      <c r="D16" s="160"/>
      <c r="E16" s="161"/>
      <c r="F16" s="174">
        <v>9377</v>
      </c>
      <c r="G16" s="174">
        <v>9979</v>
      </c>
      <c r="H16" s="334">
        <f>G16-F16</f>
        <v>602</v>
      </c>
      <c r="I16" s="257">
        <f>H16/F16*100</f>
        <v>6.419963741068573</v>
      </c>
    </row>
    <row r="17" spans="1:11" ht="15.75">
      <c r="A17" s="159" t="s">
        <v>37</v>
      </c>
      <c r="B17" s="160"/>
      <c r="C17" s="160"/>
      <c r="D17" s="160"/>
      <c r="E17" s="161"/>
      <c r="F17" s="166"/>
      <c r="G17" s="166"/>
      <c r="H17" s="166"/>
      <c r="I17" s="166"/>
      <c r="K17" s="294"/>
    </row>
    <row r="18" spans="1:15" ht="37.5" customHeight="1">
      <c r="A18" s="156" t="s">
        <v>89</v>
      </c>
      <c r="B18" s="157"/>
      <c r="C18" s="157"/>
      <c r="D18" s="151"/>
      <c r="E18" s="152"/>
      <c r="F18" s="252">
        <v>20690</v>
      </c>
      <c r="G18" s="252">
        <v>21853</v>
      </c>
      <c r="H18" s="252">
        <f>G18-F18</f>
        <v>1163</v>
      </c>
      <c r="I18" s="257">
        <f>H18/F18*100</f>
        <v>5.6210729821169645</v>
      </c>
      <c r="K18" s="302"/>
      <c r="L18" s="294"/>
      <c r="N18" s="294"/>
      <c r="O18" s="294"/>
    </row>
    <row r="19" spans="1:9" ht="12" customHeight="1">
      <c r="A19" s="158"/>
      <c r="B19" s="157"/>
      <c r="C19" s="157"/>
      <c r="D19" s="151"/>
      <c r="E19" s="152"/>
      <c r="F19" s="172"/>
      <c r="G19" s="329"/>
      <c r="H19" s="329"/>
      <c r="I19" s="171"/>
    </row>
    <row r="20" spans="1:9" ht="12.75" customHeight="1">
      <c r="A20" s="148"/>
      <c r="B20" s="160" t="s">
        <v>70</v>
      </c>
      <c r="C20" s="151"/>
      <c r="D20" s="151"/>
      <c r="E20" s="152"/>
      <c r="F20" s="171"/>
      <c r="G20" s="171"/>
      <c r="H20" s="171"/>
      <c r="I20" s="171"/>
    </row>
    <row r="21" spans="1:9" ht="17.25" customHeight="1">
      <c r="A21" s="159"/>
      <c r="B21" s="173" t="s">
        <v>71</v>
      </c>
      <c r="C21" s="173"/>
      <c r="E21" s="161"/>
      <c r="F21" s="253">
        <v>20610</v>
      </c>
      <c r="G21" s="253">
        <v>21773</v>
      </c>
      <c r="H21" s="253">
        <f>G21-F21</f>
        <v>1163</v>
      </c>
      <c r="I21" s="332">
        <f>H21/F21*100</f>
        <v>5.642891800097041</v>
      </c>
    </row>
    <row r="22" spans="1:9" ht="12" customHeight="1">
      <c r="A22" s="159"/>
      <c r="B22" s="160"/>
      <c r="C22" s="160"/>
      <c r="D22" s="160"/>
      <c r="E22" s="161"/>
      <c r="F22" s="174"/>
      <c r="G22" s="174"/>
      <c r="H22" s="162"/>
      <c r="I22" s="162"/>
    </row>
    <row r="23" spans="1:9" ht="24" customHeight="1">
      <c r="A23" s="167" t="s">
        <v>93</v>
      </c>
      <c r="B23" s="173"/>
      <c r="C23" s="173"/>
      <c r="D23" s="173"/>
      <c r="E23" s="161"/>
      <c r="F23" s="254">
        <v>1856</v>
      </c>
      <c r="G23" s="254">
        <v>1815</v>
      </c>
      <c r="H23" s="250">
        <f>G23-F23</f>
        <v>-41</v>
      </c>
      <c r="I23" s="332">
        <f>H23/F23*100</f>
        <v>-2.209051724137931</v>
      </c>
    </row>
    <row r="24" spans="1:9" ht="13.5" customHeight="1">
      <c r="A24" s="167" t="s">
        <v>74</v>
      </c>
      <c r="B24" s="237"/>
      <c r="C24" s="173"/>
      <c r="D24" s="173"/>
      <c r="E24" s="161"/>
      <c r="F24" s="166"/>
      <c r="G24" s="166"/>
      <c r="H24" s="166"/>
      <c r="I24" s="166"/>
    </row>
    <row r="25" spans="1:9" ht="15.75">
      <c r="A25" s="159"/>
      <c r="B25" s="160"/>
      <c r="C25" s="160"/>
      <c r="D25" s="160"/>
      <c r="E25" s="161"/>
      <c r="F25" s="166"/>
      <c r="G25" s="166"/>
      <c r="H25" s="166"/>
      <c r="I25" s="166"/>
    </row>
    <row r="26" spans="1:9" ht="37.5" customHeight="1">
      <c r="A26" s="156" t="s">
        <v>38</v>
      </c>
      <c r="B26" s="175"/>
      <c r="C26" s="160"/>
      <c r="D26" s="160"/>
      <c r="E26" s="161"/>
      <c r="F26" s="255">
        <f>SUM(F28:F32)</f>
        <v>1792</v>
      </c>
      <c r="G26" s="255">
        <f>SUM(G28:G32)</f>
        <v>1756</v>
      </c>
      <c r="H26" s="247">
        <f>G26-F26</f>
        <v>-36</v>
      </c>
      <c r="I26" s="256">
        <f>H26/F26*100</f>
        <v>-2.0089285714285716</v>
      </c>
    </row>
    <row r="27" spans="1:9" ht="12.75" customHeight="1">
      <c r="A27" s="156"/>
      <c r="B27" s="175"/>
      <c r="C27" s="160"/>
      <c r="D27" s="160"/>
      <c r="E27" s="161"/>
      <c r="F27" s="166"/>
      <c r="G27" s="166"/>
      <c r="H27" s="166"/>
      <c r="I27" s="166"/>
    </row>
    <row r="28" spans="1:9" ht="17.25" customHeight="1">
      <c r="A28" s="167" t="s">
        <v>73</v>
      </c>
      <c r="B28" s="160"/>
      <c r="C28" s="160"/>
      <c r="D28" s="160"/>
      <c r="E28" s="161"/>
      <c r="F28" s="254">
        <v>69</v>
      </c>
      <c r="G28" s="254">
        <v>82</v>
      </c>
      <c r="H28" s="250">
        <f>G28-F28</f>
        <v>13</v>
      </c>
      <c r="I28" s="332">
        <f>H28/F28*100</f>
        <v>18.84057971014493</v>
      </c>
    </row>
    <row r="29" spans="1:13" ht="12.75" customHeight="1">
      <c r="A29" s="167"/>
      <c r="B29" s="160"/>
      <c r="C29" s="160"/>
      <c r="D29" s="160"/>
      <c r="E29" s="161"/>
      <c r="F29" s="176"/>
      <c r="G29" s="176"/>
      <c r="H29" s="169"/>
      <c r="I29" s="176"/>
      <c r="M29" s="294"/>
    </row>
    <row r="30" spans="1:9" ht="15" customHeight="1">
      <c r="A30" s="167" t="s">
        <v>39</v>
      </c>
      <c r="B30" s="160"/>
      <c r="C30" s="160"/>
      <c r="D30" s="160"/>
      <c r="E30" s="161"/>
      <c r="F30" s="254">
        <v>289</v>
      </c>
      <c r="G30" s="254">
        <v>251</v>
      </c>
      <c r="H30" s="250">
        <f>G30-F30</f>
        <v>-38</v>
      </c>
      <c r="I30" s="332">
        <f>H30/F30*100</f>
        <v>-13.148788927335639</v>
      </c>
    </row>
    <row r="31" spans="1:9" ht="15.75">
      <c r="A31" s="167"/>
      <c r="B31" s="160"/>
      <c r="C31" s="160"/>
      <c r="D31" s="160"/>
      <c r="E31" s="161"/>
      <c r="F31" s="176"/>
      <c r="G31" s="176"/>
      <c r="H31" s="169"/>
      <c r="I31" s="176"/>
    </row>
    <row r="32" spans="1:9" ht="15.75">
      <c r="A32" s="167" t="s">
        <v>40</v>
      </c>
      <c r="B32" s="160"/>
      <c r="C32" s="160"/>
      <c r="D32" s="160"/>
      <c r="E32" s="161"/>
      <c r="F32" s="254">
        <v>1434</v>
      </c>
      <c r="G32" s="254">
        <v>1423</v>
      </c>
      <c r="H32" s="250">
        <f>G32-F32</f>
        <v>-11</v>
      </c>
      <c r="I32" s="332">
        <f>H32/F32*100</f>
        <v>-0.7670850767085077</v>
      </c>
    </row>
    <row r="33" spans="1:9" ht="15" customHeight="1">
      <c r="A33" s="177"/>
      <c r="B33" s="178"/>
      <c r="C33" s="178"/>
      <c r="D33" s="178"/>
      <c r="E33" s="179"/>
      <c r="F33" s="180"/>
      <c r="G33" s="180"/>
      <c r="H33" s="180"/>
      <c r="I33" s="180"/>
    </row>
    <row r="34" spans="1:9" ht="5.25" customHeight="1">
      <c r="A34" s="143"/>
      <c r="B34" s="143"/>
      <c r="C34" s="143"/>
      <c r="D34" s="143"/>
      <c r="E34" s="143"/>
      <c r="F34" s="143"/>
      <c r="G34" s="143"/>
      <c r="H34" s="143"/>
      <c r="I34" s="143"/>
    </row>
    <row r="35" spans="1:9" ht="18.75" customHeight="1">
      <c r="A35" s="181" t="s">
        <v>153</v>
      </c>
      <c r="B35" s="182"/>
      <c r="C35" s="182"/>
      <c r="D35" s="182"/>
      <c r="E35" s="182"/>
      <c r="F35" s="182"/>
      <c r="G35" s="143"/>
      <c r="H35" s="143"/>
      <c r="I35" s="143"/>
    </row>
    <row r="36" spans="1:9" ht="18.75" customHeight="1">
      <c r="A36" s="183" t="s">
        <v>154</v>
      </c>
      <c r="B36" s="182"/>
      <c r="C36" s="182"/>
      <c r="D36" s="182"/>
      <c r="E36" s="182"/>
      <c r="F36" s="182"/>
      <c r="G36" s="143"/>
      <c r="H36" s="143"/>
      <c r="I36" s="143"/>
    </row>
    <row r="37" spans="1:9" ht="19.5" customHeight="1">
      <c r="A37" s="181" t="s">
        <v>155</v>
      </c>
      <c r="B37" s="143"/>
      <c r="C37" s="143"/>
      <c r="D37" s="143"/>
      <c r="E37" s="143"/>
      <c r="F37" s="143"/>
      <c r="G37" s="143"/>
      <c r="H37" s="143"/>
      <c r="I37" s="143"/>
    </row>
    <row r="38" spans="1:9" ht="18" customHeight="1">
      <c r="A38" s="183" t="s">
        <v>156</v>
      </c>
      <c r="B38" s="143"/>
      <c r="C38" s="143"/>
      <c r="D38" s="143"/>
      <c r="E38" s="143"/>
      <c r="F38" s="143"/>
      <c r="G38" s="143"/>
      <c r="H38" s="143"/>
      <c r="I38" s="143"/>
    </row>
  </sheetData>
  <sheetProtection/>
  <printOptions/>
  <pageMargins left="0.61" right="0.33" top="1.61" bottom="0.590551181" header="1.25" footer="0.31496062992126"/>
  <pageSetup horizontalDpi="300" verticalDpi="300" orientation="portrait" paperSize="9" r:id="rId1"/>
  <headerFooter alignWithMargins="0">
    <oddHeader>&amp;C&amp;12- 9 -&amp;"Arial,Regular"&amp;10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H37" sqref="H37"/>
    </sheetView>
  </sheetViews>
  <sheetFormatPr defaultColWidth="10.66015625" defaultRowHeight="12.75"/>
  <cols>
    <col min="1" max="1" width="7.83203125" style="188" customWidth="1"/>
    <col min="2" max="2" width="30.5" style="188" customWidth="1"/>
    <col min="3" max="12" width="9.33203125" style="188" customWidth="1"/>
    <col min="13" max="14" width="11.83203125" style="188" customWidth="1"/>
    <col min="15" max="15" width="8.16015625" style="188" customWidth="1"/>
    <col min="16" max="16384" width="10.66015625" style="188" customWidth="1"/>
  </cols>
  <sheetData>
    <row r="1" spans="1:2" s="84" customFormat="1" ht="18" customHeight="1">
      <c r="A1" s="82" t="s">
        <v>142</v>
      </c>
      <c r="B1" s="83"/>
    </row>
    <row r="2" spans="1:14" ht="9" customHeight="1">
      <c r="A2" s="185"/>
      <c r="B2" s="184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7"/>
    </row>
    <row r="3" spans="1:14" ht="33" customHeight="1">
      <c r="A3" s="189"/>
      <c r="B3" s="190"/>
      <c r="C3" s="191">
        <v>2003</v>
      </c>
      <c r="D3" s="191">
        <v>2004</v>
      </c>
      <c r="E3" s="191">
        <v>2005</v>
      </c>
      <c r="F3" s="191">
        <v>2006</v>
      </c>
      <c r="G3" s="191">
        <v>2007</v>
      </c>
      <c r="H3" s="191">
        <v>2008</v>
      </c>
      <c r="I3" s="191">
        <v>2009</v>
      </c>
      <c r="J3" s="191">
        <v>2010</v>
      </c>
      <c r="K3" s="191" t="s">
        <v>143</v>
      </c>
      <c r="L3" s="191" t="s">
        <v>144</v>
      </c>
      <c r="M3" s="229" t="s">
        <v>145</v>
      </c>
      <c r="N3" s="192"/>
    </row>
    <row r="4" spans="1:14" ht="10.5" customHeight="1">
      <c r="A4" s="193"/>
      <c r="B4" s="194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6"/>
    </row>
    <row r="5" spans="1:14" ht="15" customHeight="1">
      <c r="A5" s="197" t="s">
        <v>75</v>
      </c>
      <c r="B5" s="198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6"/>
    </row>
    <row r="6" spans="1:14" ht="15.75" customHeight="1">
      <c r="A6" s="197"/>
      <c r="B6" s="194" t="s">
        <v>32</v>
      </c>
      <c r="C6" s="200">
        <v>19178</v>
      </c>
      <c r="D6" s="200">
        <v>19495</v>
      </c>
      <c r="E6" s="200">
        <v>22554</v>
      </c>
      <c r="F6" s="200">
        <v>20242</v>
      </c>
      <c r="G6" s="200">
        <v>20519</v>
      </c>
      <c r="H6" s="200">
        <v>20873</v>
      </c>
      <c r="I6" s="200">
        <v>19542</v>
      </c>
      <c r="J6" s="200">
        <v>21243</v>
      </c>
      <c r="K6" s="200">
        <v>22387</v>
      </c>
      <c r="L6" s="200">
        <v>21056</v>
      </c>
      <c r="M6" s="200">
        <v>11246</v>
      </c>
      <c r="N6" s="201"/>
    </row>
    <row r="7" spans="1:14" ht="15.75" customHeight="1">
      <c r="A7" s="197"/>
      <c r="B7" s="194" t="s">
        <v>76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3"/>
    </row>
    <row r="8" spans="1:14" ht="13.5" customHeight="1">
      <c r="A8" s="197"/>
      <c r="B8" s="204" t="s">
        <v>77</v>
      </c>
      <c r="C8" s="205">
        <v>1616</v>
      </c>
      <c r="D8" s="205">
        <v>1629</v>
      </c>
      <c r="E8" s="205">
        <v>1869</v>
      </c>
      <c r="F8" s="205">
        <v>1665</v>
      </c>
      <c r="G8" s="205">
        <v>1678</v>
      </c>
      <c r="H8" s="205">
        <v>1695.6477588903103</v>
      </c>
      <c r="I8" s="205">
        <v>1579</v>
      </c>
      <c r="J8" s="205">
        <v>1709</v>
      </c>
      <c r="K8" s="205">
        <v>1794</v>
      </c>
      <c r="L8" s="205">
        <v>1680</v>
      </c>
      <c r="M8" s="205" t="s">
        <v>41</v>
      </c>
      <c r="N8" s="206"/>
    </row>
    <row r="9" spans="1:14" ht="14.25" customHeight="1">
      <c r="A9" s="197"/>
      <c r="B9" s="194" t="s">
        <v>78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3"/>
    </row>
    <row r="10" spans="1:14" ht="15.75" customHeight="1">
      <c r="A10" s="197"/>
      <c r="B10" s="204" t="s">
        <v>79</v>
      </c>
      <c r="C10" s="205">
        <v>72</v>
      </c>
      <c r="D10" s="205">
        <v>69</v>
      </c>
      <c r="E10" s="205">
        <v>76</v>
      </c>
      <c r="F10" s="205">
        <v>65</v>
      </c>
      <c r="G10" s="205">
        <v>63</v>
      </c>
      <c r="H10" s="205">
        <v>60.97083635173977</v>
      </c>
      <c r="I10" s="205">
        <v>54</v>
      </c>
      <c r="J10" s="205">
        <v>57</v>
      </c>
      <c r="K10" s="205">
        <v>57</v>
      </c>
      <c r="L10" s="205">
        <v>51</v>
      </c>
      <c r="M10" s="205" t="s">
        <v>41</v>
      </c>
      <c r="N10" s="206"/>
    </row>
    <row r="11" spans="1:15" ht="10.5" customHeight="1">
      <c r="A11" s="197"/>
      <c r="B11" s="198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3"/>
      <c r="O11" s="207"/>
    </row>
    <row r="12" spans="1:14" ht="15" customHeight="1">
      <c r="A12" s="208" t="s">
        <v>90</v>
      </c>
      <c r="B12" s="198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3"/>
    </row>
    <row r="13" spans="1:14" ht="16.5" customHeight="1">
      <c r="A13" s="197"/>
      <c r="B13" s="194" t="s">
        <v>80</v>
      </c>
      <c r="C13" s="200">
        <v>35239</v>
      </c>
      <c r="D13" s="200">
        <v>35506</v>
      </c>
      <c r="E13" s="200">
        <v>43741</v>
      </c>
      <c r="F13" s="200">
        <v>40023</v>
      </c>
      <c r="G13" s="200">
        <v>41178</v>
      </c>
      <c r="H13" s="200">
        <v>42910</v>
      </c>
      <c r="I13" s="200">
        <v>38058</v>
      </c>
      <c r="J13" s="200">
        <v>41263</v>
      </c>
      <c r="K13" s="200">
        <v>41294</v>
      </c>
      <c r="L13" s="200">
        <v>40386</v>
      </c>
      <c r="M13" s="200">
        <v>21773</v>
      </c>
      <c r="N13" s="201"/>
    </row>
    <row r="14" spans="1:14" ht="9" customHeight="1">
      <c r="A14" s="197"/>
      <c r="B14" s="194" t="s">
        <v>10</v>
      </c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203"/>
    </row>
    <row r="15" spans="1:14" ht="13.5" customHeight="1">
      <c r="A15" s="197"/>
      <c r="B15" s="194" t="s">
        <v>78</v>
      </c>
      <c r="C15" s="205">
        <v>133</v>
      </c>
      <c r="D15" s="205">
        <v>126</v>
      </c>
      <c r="E15" s="205">
        <v>148</v>
      </c>
      <c r="F15" s="205">
        <v>129</v>
      </c>
      <c r="G15" s="205">
        <v>127</v>
      </c>
      <c r="H15" s="205">
        <v>125.34176150304957</v>
      </c>
      <c r="I15" s="205">
        <v>106</v>
      </c>
      <c r="J15" s="205">
        <v>110</v>
      </c>
      <c r="K15" s="205">
        <v>106</v>
      </c>
      <c r="L15" s="205">
        <v>99</v>
      </c>
      <c r="M15" s="205" t="s">
        <v>41</v>
      </c>
      <c r="N15" s="210"/>
    </row>
    <row r="16" spans="1:14" ht="12" customHeight="1">
      <c r="A16" s="197"/>
      <c r="B16" s="204" t="s">
        <v>79</v>
      </c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3"/>
    </row>
    <row r="17" spans="1:14" ht="15" customHeight="1">
      <c r="A17" s="197" t="s">
        <v>91</v>
      </c>
      <c r="B17" s="198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3"/>
    </row>
    <row r="18" spans="1:16" ht="16.5" customHeight="1">
      <c r="A18" s="193"/>
      <c r="B18" s="211" t="s">
        <v>81</v>
      </c>
      <c r="C18" s="200">
        <v>2698</v>
      </c>
      <c r="D18" s="200">
        <v>2951</v>
      </c>
      <c r="E18" s="200">
        <v>2760</v>
      </c>
      <c r="F18" s="200">
        <v>2522</v>
      </c>
      <c r="G18" s="200">
        <v>3055</v>
      </c>
      <c r="H18" s="200">
        <v>3435</v>
      </c>
      <c r="I18" s="200">
        <v>3661</v>
      </c>
      <c r="J18" s="200">
        <v>3640</v>
      </c>
      <c r="K18" s="200">
        <v>3422</v>
      </c>
      <c r="L18" s="200">
        <v>3653</v>
      </c>
      <c r="M18" s="200">
        <f>SUM(M20:M22)</f>
        <v>1756</v>
      </c>
      <c r="N18" s="201"/>
      <c r="P18" s="260"/>
    </row>
    <row r="19" spans="1:14" ht="13.5" customHeight="1">
      <c r="A19" s="208" t="s">
        <v>10</v>
      </c>
      <c r="B19" s="194" t="s">
        <v>82</v>
      </c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3"/>
    </row>
    <row r="20" spans="1:14" ht="16.5" customHeight="1">
      <c r="A20" s="197"/>
      <c r="B20" s="212" t="s">
        <v>87</v>
      </c>
      <c r="C20" s="213">
        <v>131</v>
      </c>
      <c r="D20" s="213">
        <v>144</v>
      </c>
      <c r="E20" s="213">
        <v>136</v>
      </c>
      <c r="F20" s="213">
        <v>134</v>
      </c>
      <c r="G20" s="213">
        <v>140</v>
      </c>
      <c r="H20" s="213">
        <v>168</v>
      </c>
      <c r="I20" s="261">
        <v>140</v>
      </c>
      <c r="J20" s="261">
        <v>158</v>
      </c>
      <c r="K20" s="261">
        <v>152</v>
      </c>
      <c r="L20" s="261">
        <v>156</v>
      </c>
      <c r="M20" s="261">
        <v>82</v>
      </c>
      <c r="N20" s="203"/>
    </row>
    <row r="21" spans="1:14" ht="16.5" customHeight="1">
      <c r="A21" s="197"/>
      <c r="B21" s="212" t="s">
        <v>83</v>
      </c>
      <c r="C21" s="213">
        <v>291</v>
      </c>
      <c r="D21" s="213">
        <v>245</v>
      </c>
      <c r="E21" s="213">
        <v>358</v>
      </c>
      <c r="F21" s="213">
        <v>348</v>
      </c>
      <c r="G21" s="213">
        <v>500</v>
      </c>
      <c r="H21" s="213">
        <v>512</v>
      </c>
      <c r="I21" s="261">
        <v>516</v>
      </c>
      <c r="J21" s="261">
        <v>569</v>
      </c>
      <c r="K21" s="261">
        <v>487</v>
      </c>
      <c r="L21" s="261">
        <v>549</v>
      </c>
      <c r="M21" s="261">
        <v>251</v>
      </c>
      <c r="N21" s="203"/>
    </row>
    <row r="22" spans="1:17" ht="17.25" customHeight="1">
      <c r="A22" s="197"/>
      <c r="B22" s="212" t="s">
        <v>84</v>
      </c>
      <c r="C22" s="205">
        <v>2276</v>
      </c>
      <c r="D22" s="205">
        <v>2562</v>
      </c>
      <c r="E22" s="205">
        <v>2266</v>
      </c>
      <c r="F22" s="205">
        <v>2040</v>
      </c>
      <c r="G22" s="205">
        <v>2415</v>
      </c>
      <c r="H22" s="205">
        <v>2755</v>
      </c>
      <c r="I22" s="205">
        <v>3005</v>
      </c>
      <c r="J22" s="205">
        <v>2913</v>
      </c>
      <c r="K22" s="205">
        <v>2783</v>
      </c>
      <c r="L22" s="205">
        <v>2948</v>
      </c>
      <c r="M22" s="205">
        <v>1423</v>
      </c>
      <c r="N22" s="203"/>
      <c r="Q22" s="260"/>
    </row>
    <row r="23" spans="1:14" ht="13.5" customHeight="1">
      <c r="A23" s="197"/>
      <c r="B23" s="198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3"/>
    </row>
    <row r="24" spans="1:14" ht="18.75" customHeight="1">
      <c r="A24" s="214" t="s">
        <v>42</v>
      </c>
      <c r="B24" s="215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3"/>
    </row>
    <row r="25" spans="1:14" ht="15.75" customHeight="1">
      <c r="A25" s="193" t="s">
        <v>10</v>
      </c>
      <c r="B25" s="211" t="s">
        <v>85</v>
      </c>
      <c r="C25" s="216">
        <v>11</v>
      </c>
      <c r="D25" s="216">
        <v>12</v>
      </c>
      <c r="E25" s="216">
        <v>11.3</v>
      </c>
      <c r="F25" s="216">
        <v>11</v>
      </c>
      <c r="G25" s="216">
        <v>11.4</v>
      </c>
      <c r="H25" s="216">
        <v>13.647718272101383</v>
      </c>
      <c r="I25" s="216">
        <v>11.3</v>
      </c>
      <c r="J25" s="216">
        <v>12.7</v>
      </c>
      <c r="K25" s="216">
        <v>12.2</v>
      </c>
      <c r="L25" s="216">
        <v>12.5</v>
      </c>
      <c r="M25" s="216" t="s">
        <v>41</v>
      </c>
      <c r="N25" s="210"/>
    </row>
    <row r="26" spans="1:14" ht="15" customHeight="1">
      <c r="A26" s="197"/>
      <c r="B26" s="194" t="s">
        <v>78</v>
      </c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03"/>
    </row>
    <row r="27" spans="1:14" ht="15" customHeight="1">
      <c r="A27" s="197"/>
      <c r="B27" s="204" t="s">
        <v>86</v>
      </c>
      <c r="C27" s="216">
        <v>0.5</v>
      </c>
      <c r="D27" s="216">
        <v>0.5</v>
      </c>
      <c r="E27" s="216">
        <v>0.4</v>
      </c>
      <c r="F27" s="216">
        <v>0.4</v>
      </c>
      <c r="G27" s="216">
        <v>0.4</v>
      </c>
      <c r="H27" s="216">
        <v>0.4907344659173229</v>
      </c>
      <c r="I27" s="216">
        <v>0.4</v>
      </c>
      <c r="J27" s="216">
        <v>0.4</v>
      </c>
      <c r="K27" s="216">
        <v>0.4</v>
      </c>
      <c r="L27" s="216">
        <v>0.4</v>
      </c>
      <c r="M27" s="216" t="s">
        <v>41</v>
      </c>
      <c r="N27" s="206"/>
    </row>
    <row r="28" spans="1:14" ht="13.5" customHeight="1">
      <c r="A28" s="197"/>
      <c r="B28" s="215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06"/>
    </row>
    <row r="29" spans="1:14" s="223" customFormat="1" ht="18.75" customHeight="1">
      <c r="A29" s="219"/>
      <c r="B29" s="220" t="s">
        <v>88</v>
      </c>
      <c r="C29" s="221">
        <v>4.8</v>
      </c>
      <c r="D29" s="221">
        <v>4.9</v>
      </c>
      <c r="E29" s="221">
        <v>4.9</v>
      </c>
      <c r="F29" s="221">
        <v>5.3</v>
      </c>
      <c r="G29" s="221">
        <v>4.6</v>
      </c>
      <c r="H29" s="221">
        <v>4.890829694323144</v>
      </c>
      <c r="I29" s="221">
        <v>3.8</v>
      </c>
      <c r="J29" s="221">
        <v>4.3</v>
      </c>
      <c r="K29" s="221">
        <v>4.4</v>
      </c>
      <c r="L29" s="221">
        <v>4.3</v>
      </c>
      <c r="M29" s="221" t="s">
        <v>41</v>
      </c>
      <c r="N29" s="222"/>
    </row>
    <row r="30" spans="1:13" ht="0.75" customHeight="1">
      <c r="A30" s="209" t="s">
        <v>10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24"/>
      <c r="L30" s="224"/>
      <c r="M30" s="224"/>
    </row>
    <row r="31" spans="1:13" ht="17.25" customHeight="1">
      <c r="A31" s="225" t="s">
        <v>157</v>
      </c>
      <c r="B31" s="225"/>
      <c r="C31" s="225"/>
      <c r="D31" s="225"/>
      <c r="E31" s="225"/>
      <c r="F31" s="225"/>
      <c r="G31" s="225"/>
      <c r="H31" s="225" t="s">
        <v>160</v>
      </c>
      <c r="I31" s="225"/>
      <c r="J31" s="225"/>
      <c r="K31" s="224"/>
      <c r="L31" s="224"/>
      <c r="M31" s="224"/>
    </row>
    <row r="32" spans="1:10" ht="15" customHeight="1">
      <c r="A32" s="225" t="s">
        <v>158</v>
      </c>
      <c r="B32" s="226"/>
      <c r="C32" s="226"/>
      <c r="D32" s="226"/>
      <c r="E32" s="226"/>
      <c r="F32" s="226"/>
      <c r="G32" s="226"/>
      <c r="H32" s="225" t="s">
        <v>161</v>
      </c>
      <c r="I32" s="226"/>
      <c r="J32" s="226"/>
    </row>
    <row r="33" spans="1:10" ht="15" customHeight="1">
      <c r="A33" s="227" t="s">
        <v>159</v>
      </c>
      <c r="B33" s="225"/>
      <c r="C33" s="225"/>
      <c r="D33" s="225"/>
      <c r="E33" s="225"/>
      <c r="F33" s="225"/>
      <c r="G33" s="225"/>
      <c r="H33" s="225"/>
      <c r="I33" s="225"/>
      <c r="J33" s="225"/>
    </row>
    <row r="34" spans="1:2" s="231" customFormat="1" ht="15" customHeight="1">
      <c r="A34" s="225" t="s">
        <v>92</v>
      </c>
      <c r="B34" s="230"/>
    </row>
    <row r="35" spans="1:2" ht="12.75">
      <c r="A35" s="228"/>
      <c r="B35" s="228"/>
    </row>
    <row r="36" spans="1:2" ht="12.75">
      <c r="A36" s="228"/>
      <c r="B36" s="228"/>
    </row>
  </sheetData>
  <sheetProtection/>
  <printOptions horizontalCentered="1" verticalCentered="1"/>
  <pageMargins left="0.4" right="0.25" top="0.53" bottom="0.236220472440945" header="0.511811023622047" footer="0"/>
  <pageSetup horizontalDpi="180" verticalDpi="18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M13" sqref="M13"/>
    </sheetView>
  </sheetViews>
  <sheetFormatPr defaultColWidth="10.66015625" defaultRowHeight="12.75"/>
  <cols>
    <col min="1" max="1" width="30.66015625" style="87" customWidth="1"/>
    <col min="2" max="9" width="13.33203125" style="87" customWidth="1"/>
    <col min="10" max="10" width="11.66015625" style="87" customWidth="1"/>
    <col min="11" max="11" width="3.5" style="87" customWidth="1"/>
    <col min="12" max="16384" width="10.66015625" style="87" customWidth="1"/>
  </cols>
  <sheetData>
    <row r="1" spans="1:9" ht="18.75">
      <c r="A1" s="85" t="s">
        <v>132</v>
      </c>
      <c r="B1" s="86"/>
      <c r="C1" s="86"/>
      <c r="D1" s="86"/>
      <c r="E1" s="86"/>
      <c r="F1" s="86"/>
      <c r="G1" s="86"/>
      <c r="H1" s="86"/>
      <c r="I1" s="86"/>
    </row>
    <row r="2" ht="15.75" customHeight="1">
      <c r="A2" s="88"/>
    </row>
    <row r="3" spans="1:9" ht="21.75" customHeight="1">
      <c r="A3" s="89"/>
      <c r="B3" s="343" t="s">
        <v>133</v>
      </c>
      <c r="C3" s="344"/>
      <c r="D3" s="344"/>
      <c r="E3" s="344"/>
      <c r="F3" s="344"/>
      <c r="G3" s="345"/>
      <c r="H3" s="91" t="s">
        <v>134</v>
      </c>
      <c r="I3" s="92"/>
    </row>
    <row r="4" spans="1:9" ht="21.75" customHeight="1">
      <c r="A4" s="93" t="s">
        <v>0</v>
      </c>
      <c r="B4" s="91" t="s">
        <v>31</v>
      </c>
      <c r="C4" s="92"/>
      <c r="D4" s="90" t="s">
        <v>43</v>
      </c>
      <c r="E4" s="92"/>
      <c r="F4" s="90" t="s">
        <v>44</v>
      </c>
      <c r="G4" s="92"/>
      <c r="H4" s="91" t="s">
        <v>31</v>
      </c>
      <c r="I4" s="92"/>
    </row>
    <row r="5" spans="1:9" ht="21.75" customHeight="1">
      <c r="A5" s="94"/>
      <c r="B5" s="278" t="s">
        <v>32</v>
      </c>
      <c r="C5" s="92" t="s">
        <v>45</v>
      </c>
      <c r="D5" s="289" t="s">
        <v>32</v>
      </c>
      <c r="E5" s="91" t="s">
        <v>45</v>
      </c>
      <c r="F5" s="284" t="s">
        <v>32</v>
      </c>
      <c r="G5" s="92" t="s">
        <v>45</v>
      </c>
      <c r="H5" s="278" t="s">
        <v>32</v>
      </c>
      <c r="I5" s="92" t="s">
        <v>45</v>
      </c>
    </row>
    <row r="6" spans="1:9" ht="31.5" customHeight="1">
      <c r="A6" s="89" t="s">
        <v>46</v>
      </c>
      <c r="B6" s="279">
        <v>666</v>
      </c>
      <c r="C6" s="300">
        <f aca="true" t="shared" si="0" ref="C6:C12">B6/1936*100</f>
        <v>34.40082644628099</v>
      </c>
      <c r="D6" s="290">
        <v>682</v>
      </c>
      <c r="E6" s="95">
        <f aca="true" t="shared" si="1" ref="E6:E12">D6/2008*100</f>
        <v>33.96414342629482</v>
      </c>
      <c r="F6" s="285">
        <f aca="true" t="shared" si="2" ref="F6:F13">SUM(B6,D6)</f>
        <v>1348</v>
      </c>
      <c r="G6" s="300">
        <f aca="true" t="shared" si="3" ref="G6:G12">F6/3944*100</f>
        <v>34.17849898580121</v>
      </c>
      <c r="H6" s="279">
        <v>639</v>
      </c>
      <c r="I6" s="300">
        <f aca="true" t="shared" si="4" ref="I6:I12">H6/1895*100</f>
        <v>33.72031662269129</v>
      </c>
    </row>
    <row r="7" spans="1:9" ht="32.25" customHeight="1">
      <c r="A7" s="96" t="s">
        <v>47</v>
      </c>
      <c r="B7" s="280">
        <v>41</v>
      </c>
      <c r="C7" s="296">
        <f t="shared" si="0"/>
        <v>2.1177685950413223</v>
      </c>
      <c r="D7" s="291">
        <v>37</v>
      </c>
      <c r="E7" s="296">
        <f t="shared" si="1"/>
        <v>1.8426294820717133</v>
      </c>
      <c r="F7" s="286">
        <f t="shared" si="2"/>
        <v>78</v>
      </c>
      <c r="G7" s="296">
        <f t="shared" si="3"/>
        <v>1.9776876267748478</v>
      </c>
      <c r="H7" s="280">
        <v>36</v>
      </c>
      <c r="I7" s="296">
        <f t="shared" si="4"/>
        <v>1.8997361477572559</v>
      </c>
    </row>
    <row r="8" spans="1:9" ht="31.5" customHeight="1">
      <c r="A8" s="96" t="s">
        <v>48</v>
      </c>
      <c r="B8" s="280">
        <v>129</v>
      </c>
      <c r="C8" s="296">
        <f t="shared" si="0"/>
        <v>6.663223140495868</v>
      </c>
      <c r="D8" s="291">
        <v>124</v>
      </c>
      <c r="E8" s="296">
        <v>6.1</v>
      </c>
      <c r="F8" s="286">
        <f t="shared" si="2"/>
        <v>253</v>
      </c>
      <c r="G8" s="296">
        <f t="shared" si="3"/>
        <v>6.414807302231237</v>
      </c>
      <c r="H8" s="280">
        <v>110</v>
      </c>
      <c r="I8" s="296">
        <f t="shared" si="4"/>
        <v>5.804749340369393</v>
      </c>
    </row>
    <row r="9" spans="1:9" ht="32.25" customHeight="1">
      <c r="A9" s="96" t="s">
        <v>49</v>
      </c>
      <c r="B9" s="280">
        <v>37</v>
      </c>
      <c r="C9" s="296">
        <f t="shared" si="0"/>
        <v>1.9111570247933882</v>
      </c>
      <c r="D9" s="291">
        <v>56</v>
      </c>
      <c r="E9" s="296">
        <f t="shared" si="1"/>
        <v>2.788844621513944</v>
      </c>
      <c r="F9" s="286">
        <f t="shared" si="2"/>
        <v>93</v>
      </c>
      <c r="G9" s="296">
        <v>2.3</v>
      </c>
      <c r="H9" s="280">
        <v>37</v>
      </c>
      <c r="I9" s="296">
        <f t="shared" si="4"/>
        <v>1.9525065963060684</v>
      </c>
    </row>
    <row r="10" spans="1:9" ht="32.25" customHeight="1">
      <c r="A10" s="96" t="s">
        <v>19</v>
      </c>
      <c r="B10" s="280">
        <v>124</v>
      </c>
      <c r="C10" s="296">
        <f t="shared" si="0"/>
        <v>6.40495867768595</v>
      </c>
      <c r="D10" s="291">
        <v>122</v>
      </c>
      <c r="E10" s="296">
        <f t="shared" si="1"/>
        <v>6.075697211155378</v>
      </c>
      <c r="F10" s="286">
        <f t="shared" si="2"/>
        <v>246</v>
      </c>
      <c r="G10" s="296">
        <f t="shared" si="3"/>
        <v>6.237322515212982</v>
      </c>
      <c r="H10" s="280">
        <v>212</v>
      </c>
      <c r="I10" s="296">
        <f t="shared" si="4"/>
        <v>11.187335092348286</v>
      </c>
    </row>
    <row r="11" spans="1:9" ht="32.25" customHeight="1">
      <c r="A11" s="96" t="s">
        <v>50</v>
      </c>
      <c r="B11" s="280">
        <v>764</v>
      </c>
      <c r="C11" s="296">
        <f t="shared" si="0"/>
        <v>39.46280991735537</v>
      </c>
      <c r="D11" s="291">
        <v>789</v>
      </c>
      <c r="E11" s="296">
        <f t="shared" si="1"/>
        <v>39.29282868525896</v>
      </c>
      <c r="F11" s="286">
        <f t="shared" si="2"/>
        <v>1553</v>
      </c>
      <c r="G11" s="296">
        <f t="shared" si="3"/>
        <v>39.376267748478696</v>
      </c>
      <c r="H11" s="280">
        <v>760</v>
      </c>
      <c r="I11" s="296">
        <f t="shared" si="4"/>
        <v>40.105540897097626</v>
      </c>
    </row>
    <row r="12" spans="1:9" ht="34.5" customHeight="1">
      <c r="A12" s="96" t="s">
        <v>51</v>
      </c>
      <c r="B12" s="280">
        <v>95</v>
      </c>
      <c r="C12" s="301">
        <f t="shared" si="0"/>
        <v>4.90702479338843</v>
      </c>
      <c r="D12" s="291">
        <v>90</v>
      </c>
      <c r="E12" s="97">
        <f t="shared" si="1"/>
        <v>4.482071713147411</v>
      </c>
      <c r="F12" s="286">
        <f t="shared" si="2"/>
        <v>185</v>
      </c>
      <c r="G12" s="296">
        <f t="shared" si="3"/>
        <v>4.690669371196755</v>
      </c>
      <c r="H12" s="280">
        <v>21</v>
      </c>
      <c r="I12" s="296">
        <f t="shared" si="4"/>
        <v>1.108179419525066</v>
      </c>
    </row>
    <row r="13" spans="1:9" s="100" customFormat="1" ht="34.5" customHeight="1">
      <c r="A13" s="98" t="s">
        <v>52</v>
      </c>
      <c r="B13" s="281">
        <f>SUM(B6:B12)</f>
        <v>1856</v>
      </c>
      <c r="C13" s="99">
        <f>SUM(C6:C12)</f>
        <v>95.86776859504131</v>
      </c>
      <c r="D13" s="287">
        <f>SUM(D6:D12)</f>
        <v>1900</v>
      </c>
      <c r="E13" s="99">
        <v>94.6</v>
      </c>
      <c r="F13" s="287">
        <f t="shared" si="2"/>
        <v>3756</v>
      </c>
      <c r="G13" s="99">
        <f>SUM(G6:G12)</f>
        <v>95.17525354969573</v>
      </c>
      <c r="H13" s="281">
        <f>SUM(H6:H12)</f>
        <v>1815</v>
      </c>
      <c r="I13" s="99">
        <f>SUM(I6:I12)</f>
        <v>95.77836411609499</v>
      </c>
    </row>
    <row r="14" spans="1:9" ht="32.25" customHeight="1">
      <c r="A14" s="96" t="s">
        <v>53</v>
      </c>
      <c r="B14" s="282">
        <v>80</v>
      </c>
      <c r="C14" s="97">
        <f>B14/1936*100</f>
        <v>4.132231404958678</v>
      </c>
      <c r="D14" s="286">
        <v>108</v>
      </c>
      <c r="E14" s="97">
        <f>D14/2008*100</f>
        <v>5.378486055776892</v>
      </c>
      <c r="F14" s="286">
        <f>SUM(B14,D14)</f>
        <v>188</v>
      </c>
      <c r="G14" s="296">
        <f>F14/3944*100</f>
        <v>4.766734279918864</v>
      </c>
      <c r="H14" s="282">
        <v>80</v>
      </c>
      <c r="I14" s="97">
        <f>H14/H16*100</f>
        <v>4.221635883905013</v>
      </c>
    </row>
    <row r="15" spans="1:9" ht="33" customHeight="1">
      <c r="A15" s="94" t="s">
        <v>54</v>
      </c>
      <c r="B15" s="245">
        <v>0</v>
      </c>
      <c r="C15" s="97">
        <f>B15/1936*100</f>
        <v>0</v>
      </c>
      <c r="D15" s="288">
        <v>0</v>
      </c>
      <c r="E15" s="97">
        <f>D15/2008*100</f>
        <v>0</v>
      </c>
      <c r="F15" s="288">
        <f>SUM(B15,D15)</f>
        <v>0</v>
      </c>
      <c r="G15" s="97">
        <f>F15/3944*100</f>
        <v>0</v>
      </c>
      <c r="H15" s="277">
        <v>0</v>
      </c>
      <c r="I15" s="97">
        <f>H15/H16*100</f>
        <v>0</v>
      </c>
    </row>
    <row r="16" spans="1:9" ht="32.25" customHeight="1">
      <c r="A16" s="101" t="s">
        <v>55</v>
      </c>
      <c r="B16" s="283">
        <f>SUM(B13,B14:B15)</f>
        <v>1936</v>
      </c>
      <c r="C16" s="99">
        <f>SUM(C13,C14:C15)</f>
        <v>99.99999999999999</v>
      </c>
      <c r="D16" s="292">
        <f>SUM(D13,D14:D15)</f>
        <v>2008</v>
      </c>
      <c r="E16" s="99">
        <v>100</v>
      </c>
      <c r="F16" s="287">
        <f>SUM(F13:F15)</f>
        <v>3944</v>
      </c>
      <c r="G16" s="99">
        <v>100</v>
      </c>
      <c r="H16" s="283">
        <f>SUM(H13,H14:H15)</f>
        <v>1895</v>
      </c>
      <c r="I16" s="99">
        <v>100</v>
      </c>
    </row>
    <row r="18" ht="12.75">
      <c r="A18" s="295" t="s">
        <v>162</v>
      </c>
    </row>
    <row r="19" ht="17.25" customHeight="1">
      <c r="A19" s="295" t="s">
        <v>163</v>
      </c>
    </row>
    <row r="20" ht="15.75">
      <c r="A20" s="295" t="s">
        <v>164</v>
      </c>
    </row>
    <row r="24" ht="12.75">
      <c r="E24" s="297"/>
    </row>
  </sheetData>
  <sheetProtection/>
  <mergeCells count="1">
    <mergeCell ref="B3:G3"/>
  </mergeCells>
  <printOptions/>
  <pageMargins left="0.75" right="0.02" top="0.75" bottom="0" header="0.5" footer="0"/>
  <pageSetup horizontalDpi="600" verticalDpi="600" orientation="landscape" paperSize="9" r:id="rId2"/>
  <ignoredErrors>
    <ignoredError sqref="C13:D13 F13:G13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1" sqref="A1"/>
    </sheetView>
  </sheetViews>
  <sheetFormatPr defaultColWidth="10.66015625" defaultRowHeight="12.75"/>
  <cols>
    <col min="1" max="1" width="28.33203125" style="105" customWidth="1"/>
    <col min="2" max="2" width="11" style="105" customWidth="1"/>
    <col min="3" max="3" width="9.16015625" style="105" customWidth="1"/>
    <col min="4" max="4" width="11.5" style="105" customWidth="1"/>
    <col min="5" max="5" width="10.83203125" style="105" customWidth="1"/>
    <col min="6" max="7" width="12.83203125" style="105" customWidth="1"/>
    <col min="8" max="8" width="5" style="105" customWidth="1"/>
    <col min="9" max="16384" width="10.66015625" style="105" customWidth="1"/>
  </cols>
  <sheetData>
    <row r="1" spans="1:7" ht="16.5" customHeight="1">
      <c r="A1" s="102" t="s">
        <v>135</v>
      </c>
      <c r="B1" s="103"/>
      <c r="C1" s="103"/>
      <c r="D1" s="104"/>
      <c r="E1" s="104"/>
      <c r="F1" s="104"/>
      <c r="G1" s="104"/>
    </row>
    <row r="2" spans="1:7" ht="4.5" customHeight="1">
      <c r="A2" s="106"/>
      <c r="B2" s="106"/>
      <c r="C2" s="106"/>
      <c r="D2" s="107"/>
      <c r="E2" s="107"/>
      <c r="F2" s="107"/>
      <c r="G2" s="107"/>
    </row>
    <row r="3" ht="15.75" customHeight="1">
      <c r="F3" s="108"/>
    </row>
    <row r="4" spans="1:7" ht="33.75" customHeight="1">
      <c r="A4" s="109" t="s">
        <v>56</v>
      </c>
      <c r="B4" s="343" t="s">
        <v>136</v>
      </c>
      <c r="C4" s="344"/>
      <c r="D4" s="344"/>
      <c r="E4" s="345"/>
      <c r="F4" s="110" t="s">
        <v>137</v>
      </c>
      <c r="G4" s="111"/>
    </row>
    <row r="5" spans="1:7" s="114" customFormat="1" ht="33.75" customHeight="1">
      <c r="A5" s="112" t="s">
        <v>57</v>
      </c>
      <c r="B5" s="343" t="s">
        <v>31</v>
      </c>
      <c r="C5" s="345"/>
      <c r="D5" s="343" t="s">
        <v>43</v>
      </c>
      <c r="E5" s="345"/>
      <c r="F5" s="344" t="s">
        <v>31</v>
      </c>
      <c r="G5" s="345"/>
    </row>
    <row r="6" spans="1:7" s="114" customFormat="1" ht="33.75" customHeight="1">
      <c r="A6" s="115"/>
      <c r="B6" s="262" t="s">
        <v>32</v>
      </c>
      <c r="C6" s="113" t="s">
        <v>45</v>
      </c>
      <c r="D6" s="262" t="s">
        <v>32</v>
      </c>
      <c r="E6" s="113" t="s">
        <v>45</v>
      </c>
      <c r="F6" s="262" t="s">
        <v>32</v>
      </c>
      <c r="G6" s="113" t="s">
        <v>45</v>
      </c>
    </row>
    <row r="7" spans="1:10" ht="43.5" customHeight="1">
      <c r="A7" s="233" t="s">
        <v>58</v>
      </c>
      <c r="B7" s="272">
        <v>334</v>
      </c>
      <c r="C7" s="117">
        <f aca="true" t="shared" si="0" ref="C7:C12">B7/1792*100</f>
        <v>18.638392857142858</v>
      </c>
      <c r="D7" s="272">
        <v>318</v>
      </c>
      <c r="E7" s="117">
        <f aca="true" t="shared" si="1" ref="E7:E12">D7/1861*100</f>
        <v>17.087587318645888</v>
      </c>
      <c r="F7" s="274">
        <v>292</v>
      </c>
      <c r="G7" s="117">
        <f>F7/F12*100</f>
        <v>16.62870159453303</v>
      </c>
      <c r="J7" s="328"/>
    </row>
    <row r="8" spans="1:10" ht="43.5" customHeight="1">
      <c r="A8" s="116" t="s">
        <v>59</v>
      </c>
      <c r="B8" s="272">
        <v>401</v>
      </c>
      <c r="C8" s="117">
        <f t="shared" si="0"/>
        <v>22.377232142857142</v>
      </c>
      <c r="D8" s="272">
        <v>453</v>
      </c>
      <c r="E8" s="117">
        <f t="shared" si="1"/>
        <v>24.341751746372918</v>
      </c>
      <c r="F8" s="274">
        <v>406</v>
      </c>
      <c r="G8" s="117">
        <f>F8/F12*100</f>
        <v>23.120728929384963</v>
      </c>
      <c r="J8" s="328"/>
    </row>
    <row r="9" spans="1:10" ht="43.5" customHeight="1">
      <c r="A9" s="116" t="s">
        <v>60</v>
      </c>
      <c r="B9" s="272">
        <v>293</v>
      </c>
      <c r="C9" s="117">
        <f t="shared" si="0"/>
        <v>16.350446428571427</v>
      </c>
      <c r="D9" s="272">
        <v>277</v>
      </c>
      <c r="E9" s="117">
        <f t="shared" si="1"/>
        <v>14.884470714669531</v>
      </c>
      <c r="F9" s="274">
        <v>260</v>
      </c>
      <c r="G9" s="117">
        <f>F9/F12*100</f>
        <v>14.80637813211845</v>
      </c>
      <c r="J9" s="328"/>
    </row>
    <row r="10" spans="1:10" ht="43.5" customHeight="1">
      <c r="A10" s="118" t="s">
        <v>61</v>
      </c>
      <c r="B10" s="272">
        <v>686</v>
      </c>
      <c r="C10" s="117">
        <f t="shared" si="0"/>
        <v>38.28125</v>
      </c>
      <c r="D10" s="272">
        <v>708</v>
      </c>
      <c r="E10" s="117">
        <v>38.1</v>
      </c>
      <c r="F10" s="274">
        <v>714</v>
      </c>
      <c r="G10" s="117">
        <f>F10/F12*100</f>
        <v>40.66059225512528</v>
      </c>
      <c r="J10" s="328"/>
    </row>
    <row r="11" spans="1:10" ht="43.5" customHeight="1">
      <c r="A11" s="116" t="s">
        <v>62</v>
      </c>
      <c r="B11" s="272">
        <v>78</v>
      </c>
      <c r="C11" s="117">
        <f t="shared" si="0"/>
        <v>4.352678571428571</v>
      </c>
      <c r="D11" s="272">
        <v>105</v>
      </c>
      <c r="E11" s="117">
        <f t="shared" si="1"/>
        <v>5.6421278882321335</v>
      </c>
      <c r="F11" s="274">
        <v>84</v>
      </c>
      <c r="G11" s="117">
        <f>F11/F12*100</f>
        <v>4.783599088838269</v>
      </c>
      <c r="J11" s="328"/>
    </row>
    <row r="12" spans="1:10" s="120" customFormat="1" ht="43.5" customHeight="1">
      <c r="A12" s="119" t="s">
        <v>63</v>
      </c>
      <c r="B12" s="273">
        <f>SUM(B7:B11)</f>
        <v>1792</v>
      </c>
      <c r="C12" s="276">
        <f t="shared" si="0"/>
        <v>100</v>
      </c>
      <c r="D12" s="273">
        <f>SUM(D7:D11)</f>
        <v>1861</v>
      </c>
      <c r="E12" s="276">
        <f t="shared" si="1"/>
        <v>100</v>
      </c>
      <c r="F12" s="275">
        <f>SUM(F7:F11)</f>
        <v>1756</v>
      </c>
      <c r="G12" s="276">
        <f>F12/F12*100</f>
        <v>100</v>
      </c>
      <c r="I12" s="105"/>
      <c r="J12" s="328"/>
    </row>
    <row r="13" spans="2:3" ht="12.75">
      <c r="B13" s="121"/>
      <c r="C13" s="121"/>
    </row>
    <row r="14" spans="1:9" ht="22.5" customHeight="1">
      <c r="A14" s="295" t="s">
        <v>165</v>
      </c>
      <c r="B14" s="299" t="s">
        <v>166</v>
      </c>
      <c r="C14" s="121"/>
      <c r="E14" s="325"/>
      <c r="I14" s="326"/>
    </row>
    <row r="15" spans="2:3" ht="12.75">
      <c r="B15" s="121"/>
      <c r="C15" s="121"/>
    </row>
    <row r="16" spans="1:3" s="236" customFormat="1" ht="15.75" customHeight="1">
      <c r="A16" s="234" t="s">
        <v>138</v>
      </c>
      <c r="B16" s="235"/>
      <c r="C16" s="235"/>
    </row>
    <row r="17" spans="1:3" ht="4.5" customHeight="1">
      <c r="A17" s="123"/>
      <c r="B17" s="121"/>
      <c r="C17" s="121"/>
    </row>
    <row r="18" spans="1:3" ht="4.5" customHeight="1">
      <c r="A18" s="123"/>
      <c r="B18" s="121"/>
      <c r="C18" s="121"/>
    </row>
    <row r="19" spans="2:3" ht="9" customHeight="1">
      <c r="B19" s="121"/>
      <c r="C19" s="121"/>
    </row>
    <row r="20" spans="1:7" s="125" customFormat="1" ht="41.25" customHeight="1">
      <c r="A20" s="124"/>
      <c r="B20" s="343" t="s">
        <v>136</v>
      </c>
      <c r="C20" s="344"/>
      <c r="D20" s="344"/>
      <c r="E20" s="345"/>
      <c r="F20" s="343" t="s">
        <v>137</v>
      </c>
      <c r="G20" s="345"/>
    </row>
    <row r="21" spans="1:7" s="120" customFormat="1" ht="6.75" customHeight="1" hidden="1">
      <c r="A21" s="126"/>
      <c r="B21" s="126"/>
      <c r="C21" s="122"/>
      <c r="D21" s="122"/>
      <c r="E21" s="270"/>
      <c r="F21" s="122"/>
      <c r="G21" s="127"/>
    </row>
    <row r="22" spans="1:7" s="114" customFormat="1" ht="35.25" customHeight="1">
      <c r="A22" s="112" t="s">
        <v>65</v>
      </c>
      <c r="B22" s="343" t="s">
        <v>31</v>
      </c>
      <c r="C22" s="345"/>
      <c r="D22" s="343" t="s">
        <v>43</v>
      </c>
      <c r="E22" s="345"/>
      <c r="F22" s="343" t="s">
        <v>31</v>
      </c>
      <c r="G22" s="345"/>
    </row>
    <row r="23" spans="1:7" s="114" customFormat="1" ht="31.5" customHeight="1">
      <c r="A23" s="128"/>
      <c r="B23" s="262" t="s">
        <v>32</v>
      </c>
      <c r="C23" s="113" t="s">
        <v>45</v>
      </c>
      <c r="D23" s="262" t="s">
        <v>32</v>
      </c>
      <c r="E23" s="113" t="s">
        <v>45</v>
      </c>
      <c r="F23" s="113" t="s">
        <v>32</v>
      </c>
      <c r="G23" s="113" t="s">
        <v>45</v>
      </c>
    </row>
    <row r="24" spans="1:7" ht="15.75">
      <c r="A24" s="129"/>
      <c r="B24" s="263"/>
      <c r="C24" s="130"/>
      <c r="D24" s="263"/>
      <c r="E24" s="131"/>
      <c r="F24" s="131"/>
      <c r="G24" s="131"/>
    </row>
    <row r="25" spans="1:7" ht="37.5" customHeight="1">
      <c r="A25" s="232" t="s">
        <v>66</v>
      </c>
      <c r="B25" s="264">
        <v>38</v>
      </c>
      <c r="C25" s="133">
        <f>B25/B28*100</f>
        <v>43.18181818181818</v>
      </c>
      <c r="D25" s="264">
        <v>55</v>
      </c>
      <c r="E25" s="133">
        <f>D25/D28*100</f>
        <v>50.92592592592593</v>
      </c>
      <c r="F25" s="267">
        <v>38</v>
      </c>
      <c r="G25" s="133">
        <f>F25/F28*100</f>
        <v>42.22222222222222</v>
      </c>
    </row>
    <row r="26" spans="1:7" ht="34.5" customHeight="1">
      <c r="A26" s="232" t="s">
        <v>67</v>
      </c>
      <c r="B26" s="264">
        <v>50</v>
      </c>
      <c r="C26" s="133">
        <f>B26/B28*100</f>
        <v>56.81818181818182</v>
      </c>
      <c r="D26" s="264">
        <v>53</v>
      </c>
      <c r="E26" s="133">
        <f>D26/D28*100</f>
        <v>49.074074074074076</v>
      </c>
      <c r="F26" s="267">
        <v>52</v>
      </c>
      <c r="G26" s="133">
        <f>F26/F28*100</f>
        <v>57.77777777777777</v>
      </c>
    </row>
    <row r="27" spans="1:7" ht="15.75">
      <c r="A27" s="132"/>
      <c r="B27" s="264"/>
      <c r="C27" s="134"/>
      <c r="D27" s="264"/>
      <c r="E27" s="267"/>
      <c r="F27" s="267"/>
      <c r="G27" s="271"/>
    </row>
    <row r="28" spans="1:7" s="120" customFormat="1" ht="32.25" customHeight="1">
      <c r="A28" s="135" t="s">
        <v>68</v>
      </c>
      <c r="B28" s="265">
        <f>SUM(B25:B27)</f>
        <v>88</v>
      </c>
      <c r="C28" s="136" t="s">
        <v>64</v>
      </c>
      <c r="D28" s="265">
        <f>SUM(D25:D27)</f>
        <v>108</v>
      </c>
      <c r="E28" s="137">
        <f>SUM(E25:E27)</f>
        <v>100</v>
      </c>
      <c r="F28" s="268">
        <f>SUM(F25:F26)</f>
        <v>90</v>
      </c>
      <c r="G28" s="137">
        <f>SUM(G25:G27)</f>
        <v>100</v>
      </c>
    </row>
    <row r="29" spans="1:7" ht="9.75" customHeight="1">
      <c r="A29" s="138"/>
      <c r="B29" s="266"/>
      <c r="C29" s="139"/>
      <c r="D29" s="266"/>
      <c r="E29" s="140"/>
      <c r="F29" s="269"/>
      <c r="G29" s="140"/>
    </row>
    <row r="30" spans="1:6" ht="22.5" customHeight="1">
      <c r="A30" s="295" t="s">
        <v>165</v>
      </c>
      <c r="B30" s="299" t="s">
        <v>166</v>
      </c>
      <c r="F30" s="141"/>
    </row>
    <row r="31" ht="12.75">
      <c r="F31" s="142"/>
    </row>
    <row r="33" ht="12.75">
      <c r="F33" s="298"/>
    </row>
  </sheetData>
  <sheetProtection/>
  <mergeCells count="9">
    <mergeCell ref="F22:G22"/>
    <mergeCell ref="B4:E4"/>
    <mergeCell ref="B22:C22"/>
    <mergeCell ref="D22:E22"/>
    <mergeCell ref="F5:G5"/>
    <mergeCell ref="B20:E20"/>
    <mergeCell ref="F20:G20"/>
    <mergeCell ref="B5:C5"/>
    <mergeCell ref="D5:E5"/>
  </mergeCells>
  <printOptions/>
  <pageMargins left="1.06" right="0" top="0.748031496062992" bottom="0.41" header="0.39" footer="0.34"/>
  <pageSetup fitToHeight="1" fitToWidth="1" horizontalDpi="300" verticalDpi="300" orientation="portrait" paperSize="9" r:id="rId1"/>
  <headerFooter alignWithMargins="0">
    <oddHeader>&amp;C&amp;12- 12 -</oddHeader>
  </headerFooter>
  <ignoredErrors>
    <ignoredError sqref="G7 G9:G12" evalError="1"/>
    <ignoredError sqref="C28:F2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B1">
      <selection activeCell="J6" sqref="J6"/>
    </sheetView>
  </sheetViews>
  <sheetFormatPr defaultColWidth="9.33203125" defaultRowHeight="12.75"/>
  <cols>
    <col min="1" max="1" width="31.83203125" style="0" customWidth="1"/>
    <col min="2" max="2" width="16.83203125" style="0" customWidth="1"/>
    <col min="3" max="4" width="17.83203125" style="0" customWidth="1"/>
    <col min="5" max="5" width="16.66015625" style="0" customWidth="1"/>
    <col min="6" max="6" width="17.83203125" style="0" customWidth="1"/>
    <col min="7" max="7" width="16.66015625" style="0" customWidth="1"/>
  </cols>
  <sheetData>
    <row r="1" ht="40.5" customHeight="1">
      <c r="A1" s="303" t="s">
        <v>121</v>
      </c>
    </row>
    <row r="2" spans="1:7" ht="45" customHeight="1">
      <c r="A2" s="311" t="s">
        <v>124</v>
      </c>
      <c r="B2" s="346" t="s">
        <v>98</v>
      </c>
      <c r="C2" s="346" t="s">
        <v>99</v>
      </c>
      <c r="D2" s="346" t="s">
        <v>100</v>
      </c>
      <c r="E2" s="346" t="s">
        <v>101</v>
      </c>
      <c r="F2" s="346" t="s">
        <v>102</v>
      </c>
      <c r="G2" s="348" t="s">
        <v>68</v>
      </c>
    </row>
    <row r="3" spans="1:7" ht="39.75" customHeight="1">
      <c r="A3" s="324" t="s">
        <v>123</v>
      </c>
      <c r="B3" s="347"/>
      <c r="C3" s="347"/>
      <c r="D3" s="347"/>
      <c r="E3" s="347"/>
      <c r="F3" s="347"/>
      <c r="G3" s="349"/>
    </row>
    <row r="4" spans="1:7" ht="42" customHeight="1">
      <c r="A4" s="312" t="s">
        <v>125</v>
      </c>
      <c r="B4" s="315" t="s">
        <v>103</v>
      </c>
      <c r="C4" s="315" t="s">
        <v>103</v>
      </c>
      <c r="D4" s="316">
        <v>1</v>
      </c>
      <c r="E4" s="315" t="s">
        <v>103</v>
      </c>
      <c r="F4" s="315" t="s">
        <v>103</v>
      </c>
      <c r="G4" s="317">
        <f>SUM(B4:F4)</f>
        <v>1</v>
      </c>
    </row>
    <row r="5" spans="1:7" ht="42" customHeight="1">
      <c r="A5" s="313" t="s">
        <v>126</v>
      </c>
      <c r="B5" s="321" t="s">
        <v>103</v>
      </c>
      <c r="C5" s="321" t="s">
        <v>103</v>
      </c>
      <c r="D5" s="322">
        <v>1</v>
      </c>
      <c r="E5" s="321" t="s">
        <v>103</v>
      </c>
      <c r="F5" s="322">
        <v>1</v>
      </c>
      <c r="G5" s="323">
        <f>SUM(B5:F5)</f>
        <v>2</v>
      </c>
    </row>
    <row r="6" spans="1:7" ht="42" customHeight="1">
      <c r="A6" s="313" t="s">
        <v>127</v>
      </c>
      <c r="B6" s="321" t="s">
        <v>103</v>
      </c>
      <c r="C6" s="321" t="s">
        <v>103</v>
      </c>
      <c r="D6" s="322">
        <v>1</v>
      </c>
      <c r="E6" s="321" t="s">
        <v>103</v>
      </c>
      <c r="F6" s="322">
        <v>4</v>
      </c>
      <c r="G6" s="323">
        <f aca="true" t="shared" si="0" ref="G6:G11">SUM(B6:F6)</f>
        <v>5</v>
      </c>
    </row>
    <row r="7" spans="1:7" ht="42" customHeight="1">
      <c r="A7" s="313" t="s">
        <v>128</v>
      </c>
      <c r="B7" s="322">
        <v>4</v>
      </c>
      <c r="C7" s="322">
        <v>3</v>
      </c>
      <c r="D7" s="322">
        <v>9</v>
      </c>
      <c r="E7" s="322">
        <v>2</v>
      </c>
      <c r="F7" s="322">
        <v>9</v>
      </c>
      <c r="G7" s="323">
        <f t="shared" si="0"/>
        <v>27</v>
      </c>
    </row>
    <row r="8" spans="1:7" ht="42" customHeight="1">
      <c r="A8" s="313" t="s">
        <v>129</v>
      </c>
      <c r="B8" s="321" t="s">
        <v>103</v>
      </c>
      <c r="C8" s="322">
        <v>1</v>
      </c>
      <c r="D8" s="322">
        <v>8</v>
      </c>
      <c r="E8" s="322">
        <v>2</v>
      </c>
      <c r="F8" s="322">
        <v>5</v>
      </c>
      <c r="G8" s="323">
        <f t="shared" si="0"/>
        <v>16</v>
      </c>
    </row>
    <row r="9" spans="1:7" ht="42" customHeight="1">
      <c r="A9" s="313" t="s">
        <v>130</v>
      </c>
      <c r="B9" s="322">
        <v>1</v>
      </c>
      <c r="C9" s="321" t="s">
        <v>103</v>
      </c>
      <c r="D9" s="322">
        <v>4</v>
      </c>
      <c r="E9" s="322">
        <v>4</v>
      </c>
      <c r="F9" s="322">
        <v>1</v>
      </c>
      <c r="G9" s="323">
        <f t="shared" si="0"/>
        <v>10</v>
      </c>
    </row>
    <row r="10" spans="1:7" ht="42" customHeight="1">
      <c r="A10" s="314" t="s">
        <v>131</v>
      </c>
      <c r="B10" s="318">
        <v>1</v>
      </c>
      <c r="C10" s="319" t="s">
        <v>103</v>
      </c>
      <c r="D10" s="318">
        <v>1</v>
      </c>
      <c r="E10" s="318">
        <v>17</v>
      </c>
      <c r="F10" s="318">
        <v>2</v>
      </c>
      <c r="G10" s="320">
        <f t="shared" si="0"/>
        <v>21</v>
      </c>
    </row>
    <row r="11" spans="1:10" ht="42" customHeight="1">
      <c r="A11" s="10" t="s">
        <v>122</v>
      </c>
      <c r="B11" s="304">
        <f>SUM(B4:B10)</f>
        <v>6</v>
      </c>
      <c r="C11" s="304">
        <f>SUM(C4:C10)</f>
        <v>4</v>
      </c>
      <c r="D11" s="304">
        <f>SUM(D4:D10)</f>
        <v>25</v>
      </c>
      <c r="E11" s="304">
        <f>SUM(E4:E10)</f>
        <v>25</v>
      </c>
      <c r="F11" s="304">
        <f>SUM(F4:F10)</f>
        <v>22</v>
      </c>
      <c r="G11" s="304">
        <f t="shared" si="0"/>
        <v>82</v>
      </c>
      <c r="J11" s="310"/>
    </row>
  </sheetData>
  <sheetProtection/>
  <mergeCells count="6">
    <mergeCell ref="B2:B3"/>
    <mergeCell ref="C2:C3"/>
    <mergeCell ref="D2:D3"/>
    <mergeCell ref="E2:E3"/>
    <mergeCell ref="F2:F3"/>
    <mergeCell ref="G2:G3"/>
  </mergeCells>
  <printOptions/>
  <pageMargins left="0.95" right="0.4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N.T.A</dc:creator>
  <cp:keywords/>
  <dc:description/>
  <cp:lastModifiedBy>anirood</cp:lastModifiedBy>
  <cp:lastPrinted>2013-08-26T09:22:16Z</cp:lastPrinted>
  <dcterms:created xsi:type="dcterms:W3CDTF">2001-05-14T10:05:21Z</dcterms:created>
  <dcterms:modified xsi:type="dcterms:W3CDTF">2013-08-26T10:33:00Z</dcterms:modified>
  <cp:category/>
  <cp:version/>
  <cp:contentType/>
  <cp:contentStatus/>
</cp:coreProperties>
</file>