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8265" activeTab="0"/>
  </bookViews>
  <sheets>
    <sheet name="Table-1" sheetId="1" r:id="rId1"/>
    <sheet name="Table4" sheetId="2" r:id="rId2"/>
    <sheet name="Table-5" sheetId="3" r:id="rId3"/>
    <sheet name="Table-5cont'd" sheetId="4" r:id="rId4"/>
    <sheet name="Table-6" sheetId="5" r:id="rId5"/>
    <sheet name="Table-7" sheetId="6" r:id="rId6"/>
    <sheet name="Table-7 cont'd" sheetId="7" r:id="rId7"/>
    <sheet name="Table-8" sheetId="8" r:id="rId8"/>
    <sheet name="Table-9" sheetId="9" r:id="rId9"/>
    <sheet name="Table-10" sheetId="10" r:id="rId10"/>
    <sheet name="Table-11" sheetId="11" r:id="rId11"/>
    <sheet name="Table-11cont'd a" sheetId="12" r:id="rId12"/>
    <sheet name="Table-11 cont'd b" sheetId="13" r:id="rId13"/>
    <sheet name="Table-11 cont'd  (c)" sheetId="14" r:id="rId14"/>
    <sheet name="Table-12" sheetId="15" r:id="rId15"/>
    <sheet name="Table-13" sheetId="16" r:id="rId16"/>
    <sheet name="Table-13cont'da" sheetId="17" r:id="rId17"/>
    <sheet name="Table-13 cont'db" sheetId="18" r:id="rId18"/>
    <sheet name="Table-13 cont'dc" sheetId="19" r:id="rId19"/>
    <sheet name="Table 14" sheetId="20" r:id="rId20"/>
    <sheet name="Table 15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1" hidden="1">'Table4'!$O$7:$O$21</definedName>
    <definedName name="_xlnm.Print_Area" localSheetId="0">'Table-1'!$A$1:$I$63</definedName>
    <definedName name="_xlnm.Print_Area" localSheetId="10">'Table-11'!$A$1:$AA$29</definedName>
    <definedName name="_xlnm.Print_Area" localSheetId="13">'Table-11 cont''d  (c)'!$A$1:$AA$24</definedName>
    <definedName name="_xlnm.Print_Area" localSheetId="12">'Table-11 cont''d b'!$A$1:$AA$26</definedName>
    <definedName name="_xlnm.Print_Area" localSheetId="11">'Table-11cont''d a'!$A$1:$AA$20</definedName>
    <definedName name="_xlnm.Print_Area" localSheetId="14">'Table-12'!$A$1:$AJ$19</definedName>
    <definedName name="_xlnm.Print_Area" localSheetId="18">'Table-13 cont''dc'!$A$1:$AJ$23</definedName>
    <definedName name="_xlnm.Print_Area" localSheetId="16">'Table-13cont''da'!$A$1:$AJ$20</definedName>
    <definedName name="_xlnm.Print_Area" localSheetId="2">'Table-5'!$A$1:$Z$26</definedName>
    <definedName name="_xlnm.Print_Area" localSheetId="4">'Table-6'!$A$1:$AI$18</definedName>
    <definedName name="_xlnm.Print_Area" localSheetId="5">'Table-7'!$A$1:$AF$27</definedName>
  </definedNames>
  <calcPr fullCalcOnLoad="1"/>
</workbook>
</file>

<file path=xl/comments1.xml><?xml version="1.0" encoding="utf-8"?>
<comments xmlns="http://schemas.openxmlformats.org/spreadsheetml/2006/main">
  <authors>
    <author>CSO</author>
  </authors>
  <commentList>
    <comment ref="I33" authorId="0">
      <text>
        <r>
          <rPr>
            <b/>
            <sz val="8"/>
            <rFont val="Tahoma"/>
            <family val="2"/>
          </rPr>
          <t>CSO:</t>
        </r>
        <r>
          <rPr>
            <sz val="8"/>
            <rFont val="Tahoma"/>
            <family val="2"/>
          </rPr>
          <t xml:space="preserve">
(value/100)*100-100
</t>
        </r>
      </text>
    </comment>
  </commentList>
</comments>
</file>

<file path=xl/sharedStrings.xml><?xml version="1.0" encoding="utf-8"?>
<sst xmlns="http://schemas.openxmlformats.org/spreadsheetml/2006/main" count="1190" uniqueCount="363">
  <si>
    <t>1st Qr</t>
  </si>
  <si>
    <t>2nd Qr</t>
  </si>
  <si>
    <t>3rd Qr</t>
  </si>
  <si>
    <t>4th Qr</t>
  </si>
  <si>
    <t>Weight</t>
  </si>
  <si>
    <t>Year</t>
  </si>
  <si>
    <t xml:space="preserve">      of which:</t>
  </si>
  <si>
    <t xml:space="preserve">               Sugar</t>
  </si>
  <si>
    <t>SITC¹</t>
  </si>
  <si>
    <t xml:space="preserve"> Section</t>
  </si>
  <si>
    <t xml:space="preserve"> Description</t>
  </si>
  <si>
    <t>Average</t>
  </si>
  <si>
    <t>Food and live animals</t>
  </si>
  <si>
    <t>Cereals and cereal preparations</t>
  </si>
  <si>
    <t>Feeding stuff for animals</t>
  </si>
  <si>
    <t>Crude materials, inedible, except fuels</t>
  </si>
  <si>
    <t>Manufactured goods classified chiefly by material</t>
  </si>
  <si>
    <t>¹ The Standard International Trade Classification Revision 3 (SITC Rev 3)</t>
  </si>
  <si>
    <t>Miscellaneous manufactured articles</t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</si>
  <si>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</si>
  <si>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</si>
  <si>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</si>
  <si>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</si>
  <si>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</si>
  <si>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</si>
  <si>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>Watches and clocks</t>
  </si>
  <si>
    <t xml:space="preserve">Overall </t>
  </si>
  <si>
    <t>to</t>
  </si>
  <si>
    <t>Qr 1</t>
  </si>
  <si>
    <t>Qr 2</t>
  </si>
  <si>
    <t>Qr 3</t>
  </si>
  <si>
    <t>Qr 4</t>
  </si>
  <si>
    <t>Section</t>
  </si>
  <si>
    <t>Animal and vegetable oils, fats and waxes</t>
  </si>
  <si>
    <t xml:space="preserve"> Reference year 2003=100</t>
  </si>
  <si>
    <t>Percentage change from</t>
  </si>
  <si>
    <t>% change</t>
  </si>
  <si>
    <t>Price</t>
  </si>
  <si>
    <t>Overall</t>
  </si>
  <si>
    <t>Value</t>
  </si>
  <si>
    <t xml:space="preserve">1st Qr </t>
  </si>
  <si>
    <t xml:space="preserve">3rd Qr </t>
  </si>
  <si>
    <t>F.O.B Value (Rs Mn)</t>
  </si>
  <si>
    <t>C.I.F Value (Rs Mn)</t>
  </si>
  <si>
    <t>Chemicals and related products, n.e.s</t>
  </si>
  <si>
    <r>
      <t>2nd Qr</t>
    </r>
  </si>
  <si>
    <t>Description</t>
  </si>
  <si>
    <t xml:space="preserve">Food and live animals </t>
  </si>
  <si>
    <t xml:space="preserve">Crude materials, inedible except fuels </t>
  </si>
  <si>
    <t>Chemicals &amp; related products, n.e.s</t>
  </si>
  <si>
    <t xml:space="preserve">Miscellaneous manufactured articles </t>
  </si>
  <si>
    <t>Crude materials, inedible except fuels</t>
  </si>
  <si>
    <t>Mineral fuels, lubricants &amp; related materials</t>
  </si>
  <si>
    <t>Animals and vegetables oils &amp; fats</t>
  </si>
  <si>
    <t>Machinery &amp; transport equipment (excluding aircraft)</t>
  </si>
  <si>
    <t xml:space="preserve"> Reference year 1997=100</t>
  </si>
  <si>
    <t xml:space="preserve">4th Qr </t>
  </si>
  <si>
    <r>
      <t>4th Qr</t>
    </r>
  </si>
  <si>
    <t>2nd Qr 07</t>
  </si>
  <si>
    <t>3rd Qr 07</t>
  </si>
  <si>
    <t>4th Qr 07</t>
  </si>
  <si>
    <t>1st Qr 08</t>
  </si>
  <si>
    <t>2nd Qr 08</t>
  </si>
  <si>
    <t>3rd Qr 08</t>
  </si>
  <si>
    <t>4th Qr 08</t>
  </si>
  <si>
    <t xml:space="preserve"> Reference year 1993=100</t>
  </si>
  <si>
    <t>Reference year  :  2007 = 1 0 0</t>
  </si>
  <si>
    <t>Beverages &amp; tobacco</t>
  </si>
  <si>
    <t xml:space="preserve"> Reference year 2007=100</t>
  </si>
  <si>
    <t>Fish, crustaceans, molluscs, and aquatic invertebrates and preparations thereof</t>
  </si>
  <si>
    <t>Sugars, sugar preparations and honey</t>
  </si>
  <si>
    <t xml:space="preserve">Live animals </t>
  </si>
  <si>
    <t>Fixed vegetable fats and oils, crude, refined or fractionated</t>
  </si>
  <si>
    <t>Organic chemicals</t>
  </si>
  <si>
    <t>Medicinal and pharmaceutical products</t>
  </si>
  <si>
    <t>Textile yarn, fabrics, made-up articles, n.e.s.,  &amp; related products</t>
  </si>
  <si>
    <t>Non-metallic mineral manufactures, n.e.s</t>
  </si>
  <si>
    <t>Manufactures of metal, n.e.s.</t>
  </si>
  <si>
    <t xml:space="preserve"> Photographic apparatus, equipment and supplies and optical goods, n.e.s.; watches &amp; clocks</t>
  </si>
  <si>
    <t xml:space="preserve"> Optical goods,n.e.s</t>
  </si>
  <si>
    <t>Miscellaneous manufactured articles, n.e.s</t>
  </si>
  <si>
    <t>1st Qr 09</t>
  </si>
  <si>
    <t>Period</t>
  </si>
  <si>
    <t>Export</t>
  </si>
  <si>
    <t>Import</t>
  </si>
  <si>
    <t>Price indices</t>
  </si>
  <si>
    <t>Terms of trade</t>
  </si>
  <si>
    <t>¹ Excluding sections 1,3,7 and 9 not covered by the EPI</t>
  </si>
  <si>
    <t>¹ Excluding section 9 not covered by the IPI</t>
  </si>
  <si>
    <t>2nd Qr 09</t>
  </si>
  <si>
    <t>3rd Qr 09</t>
  </si>
  <si>
    <r>
      <t>1</t>
    </r>
    <r>
      <rPr>
        <sz val="10"/>
        <rFont val="Times New Roman"/>
        <family val="1"/>
      </rPr>
      <t xml:space="preserve">  Provisional</t>
    </r>
  </si>
  <si>
    <t>SITC-section</t>
  </si>
  <si>
    <r>
      <t xml:space="preserve">Volume </t>
    </r>
    <r>
      <rPr>
        <vertAlign val="superscript"/>
        <sz val="10"/>
        <rFont val="Times New Roman"/>
        <family val="1"/>
      </rPr>
      <t>3</t>
    </r>
  </si>
  <si>
    <r>
      <t xml:space="preserve">2 </t>
    </r>
    <r>
      <rPr>
        <sz val="10"/>
        <rFont val="Times New Roman"/>
        <family val="1"/>
      </rPr>
      <t xml:space="preserve">Provisional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Volume change has been derived as the ratio of value to price change</t>
    </r>
  </si>
  <si>
    <r>
      <t>1</t>
    </r>
    <r>
      <rPr>
        <sz val="10"/>
        <rFont val="Times New Roman"/>
        <family val="1"/>
      </rPr>
      <t xml:space="preserve"> The Standard International Trade Classification Revision 3 (SITC Rev 3)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</si>
  <si>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</si>
  <si>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4th Qr 09</t>
  </si>
  <si>
    <t>1st Qr 10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</si>
  <si>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</si>
  <si>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10"/>
        <rFont val="CG Times"/>
        <family val="1"/>
      </rPr>
      <t>1</t>
    </r>
    <r>
      <rPr>
        <sz val="10"/>
        <rFont val="CG Times"/>
        <family val="0"/>
      </rPr>
      <t xml:space="preserve"> Provisional</t>
    </r>
  </si>
  <si>
    <t xml:space="preserve">2nd Qr </t>
  </si>
  <si>
    <t>2nd Qr 10</t>
  </si>
  <si>
    <t>3rd Qr 10</t>
  </si>
  <si>
    <r>
      <t>2</t>
    </r>
    <r>
      <rPr>
        <sz val="10"/>
        <rFont val="Times New Roman"/>
        <family val="1"/>
      </rPr>
      <t xml:space="preserve"> Provisional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Volume change has been derived as the ratio of value to price change</t>
    </r>
  </si>
  <si>
    <t>4th Qr 10</t>
  </si>
  <si>
    <t xml:space="preserve">Crude materials, inedible, except fuels                     </t>
  </si>
  <si>
    <t>Crude animal and vegetable materials  (Fresh cut flowers)</t>
  </si>
  <si>
    <r>
      <t xml:space="preserve">2011 </t>
    </r>
    <r>
      <rPr>
        <b/>
        <vertAlign val="superscript"/>
        <sz val="10"/>
        <rFont val="Times New Roman"/>
        <family val="1"/>
      </rPr>
      <t>1</t>
    </r>
  </si>
  <si>
    <t>1st Qr 11</t>
  </si>
  <si>
    <t>2nd Qr 11</t>
  </si>
  <si>
    <t>Table 1- Price indices of exports and imports and terms of trade,  3rd quarter 2009 - 3rd quarter 2011</t>
  </si>
  <si>
    <r>
      <t>Table 2-Percentage change in the price and volume of exports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3rd quarter 2010 - 3rd quarter 2011</t>
    </r>
  </si>
  <si>
    <r>
      <t>Table 3 -Percentage change in the price and volume of  total imports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3rd quarter 2010 -3rd quarter 2011</t>
    </r>
  </si>
  <si>
    <t>Jul-Sep 2010</t>
  </si>
  <si>
    <r>
      <t>Jul-Sep 2011</t>
    </r>
    <r>
      <rPr>
        <vertAlign val="superscript"/>
        <sz val="10"/>
        <rFont val="Times New Roman"/>
        <family val="1"/>
      </rPr>
      <t>2</t>
    </r>
  </si>
  <si>
    <r>
      <t xml:space="preserve">Table 4 - Quarterly Export Price Index by SITC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section, 3rd quarter 2009 - 3rd quarter 2011</t>
    </r>
  </si>
  <si>
    <r>
      <t xml:space="preserve">Table 5 - Quarterly Export Price Index by SITC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 3rd quarter 2009 - 3rd quarter 2011</t>
    </r>
  </si>
  <si>
    <r>
      <t>Table 5 (cont'd) -  Quarterly Export Price Index by SITC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 3rd quarter 2009 - 3rd quarter 2011</t>
    </r>
  </si>
  <si>
    <r>
      <t>Table 6 - Export Price Index: Percentage change by SITC</t>
    </r>
    <r>
      <rPr>
        <b/>
        <vertAlign val="superscript"/>
        <sz val="12"/>
        <rFont val="CG Times"/>
        <family val="1"/>
      </rPr>
      <t xml:space="preserve">1 </t>
    </r>
    <r>
      <rPr>
        <b/>
        <sz val="12"/>
        <rFont val="CG Times"/>
        <family val="1"/>
      </rPr>
      <t>section</t>
    </r>
    <r>
      <rPr>
        <b/>
        <sz val="12"/>
        <rFont val="CG Times"/>
        <family val="1"/>
      </rPr>
      <t>,  3rd quarter 2010 - 3rd quarter 2011</t>
    </r>
  </si>
  <si>
    <r>
      <t>Table 7  -  Export Price Index: Percentage change by SITC</t>
    </r>
    <r>
      <rPr>
        <b/>
        <vertAlign val="superscript"/>
        <sz val="12"/>
        <rFont val="CG Times"/>
        <family val="1"/>
      </rPr>
      <t>1</t>
    </r>
    <r>
      <rPr>
        <b/>
        <sz val="12"/>
        <rFont val="CG Times"/>
        <family val="1"/>
      </rPr>
      <t>,  3rd quarter 2010  -  3rd quarter Qr 2011</t>
    </r>
  </si>
  <si>
    <r>
      <t>Table 7 (cont'd) -  Export Price Index: Percentage change by SITC</t>
    </r>
    <r>
      <rPr>
        <b/>
        <vertAlign val="superscript"/>
        <sz val="12"/>
        <rFont val="Times New Roman"/>
        <family val="1"/>
      </rPr>
      <t xml:space="preserve"> 1</t>
    </r>
    <r>
      <rPr>
        <b/>
        <sz val="12"/>
        <rFont val="Times New Roman"/>
        <family val="1"/>
      </rPr>
      <t xml:space="preserve"> 3rd quarter 2010  -  3rd quarter 2011</t>
    </r>
  </si>
  <si>
    <t>Table 8 - Quarterly Export Price Index, 1st Qr 1994 - 3rd  Qr 2011 (multiple base)</t>
  </si>
  <si>
    <t>Table 9 - Quarterly Export Price Index, 1st Qr 1994 - 3rd  Qr 2011 (single base)</t>
  </si>
  <si>
    <r>
      <t>3rd Qr</t>
    </r>
    <r>
      <rPr>
        <b/>
        <vertAlign val="superscript"/>
        <sz val="10"/>
        <rFont val="Times New Roman"/>
        <family val="1"/>
      </rPr>
      <t>2</t>
    </r>
  </si>
  <si>
    <t>3rd Qr 11</t>
  </si>
  <si>
    <t>Year Average</t>
  </si>
  <si>
    <r>
      <t>2</t>
    </r>
    <r>
      <rPr>
        <sz val="10"/>
        <rFont val="CG Times"/>
        <family val="1"/>
      </rPr>
      <t xml:space="preserve"> Provisional</t>
    </r>
  </si>
  <si>
    <t>¹ The Standard International Trade Classification Revision 3 (SITC Rev. 3)</t>
  </si>
  <si>
    <t>Machinery and transport equipment</t>
  </si>
  <si>
    <t>Chemical materials &amp; related products, n.e.s</t>
  </si>
  <si>
    <t>Mineral fuels, lubricants and related materials</t>
  </si>
  <si>
    <t>Beverages and tobacco</t>
  </si>
  <si>
    <t>Overall Index</t>
  </si>
  <si>
    <r>
      <t>3rd Qr</t>
    </r>
    <r>
      <rPr>
        <b/>
        <vertAlign val="superscript"/>
        <sz val="10"/>
        <rFont val="CG Times"/>
        <family val="1"/>
      </rPr>
      <t>2</t>
    </r>
  </si>
  <si>
    <r>
      <t>2nd Qr</t>
    </r>
    <r>
      <rPr>
        <b/>
        <vertAlign val="superscript"/>
        <sz val="10"/>
        <rFont val="CG Times"/>
        <family val="1"/>
      </rPr>
      <t xml:space="preserve"> </t>
    </r>
  </si>
  <si>
    <r>
      <t>1st Qr</t>
    </r>
    <r>
      <rPr>
        <b/>
        <vertAlign val="superscript"/>
        <sz val="10"/>
        <rFont val="CG Times"/>
        <family val="1"/>
      </rPr>
      <t xml:space="preserve"> </t>
    </r>
  </si>
  <si>
    <t>Reference year 2007=100</t>
  </si>
  <si>
    <r>
      <t>Table 10 -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 3rd quarter 2009  -  3rd quarter 2011</t>
    </r>
  </si>
  <si>
    <t>Crude fertilisers  and crude minerals (excluding coal, petroleum and precious stones)</t>
  </si>
  <si>
    <t>Div 27</t>
  </si>
  <si>
    <t>Textile fibres and their wastes (not manufactured  into yarn or fabric)</t>
  </si>
  <si>
    <t>Div 26</t>
  </si>
  <si>
    <t>Cork and wood</t>
  </si>
  <si>
    <t>Div 24</t>
  </si>
  <si>
    <t>Section 2</t>
  </si>
  <si>
    <t>Tobacco and tobacco manufactures</t>
  </si>
  <si>
    <t>Div 12</t>
  </si>
  <si>
    <t>Beverages</t>
  </si>
  <si>
    <t>Div 11</t>
  </si>
  <si>
    <t>Beverages and Tobacco</t>
  </si>
  <si>
    <t>Section 1</t>
  </si>
  <si>
    <t xml:space="preserve">Miscellaneous edible products and preparations </t>
  </si>
  <si>
    <t>Div 09</t>
  </si>
  <si>
    <t>Div 08</t>
  </si>
  <si>
    <t>Coffee, tea, cocoa, spices and manufactures thereof</t>
  </si>
  <si>
    <t>Div 07</t>
  </si>
  <si>
    <t>Div 06</t>
  </si>
  <si>
    <t>Vegetables and fruit</t>
  </si>
  <si>
    <t>Div 05</t>
  </si>
  <si>
    <t>of which wheat</t>
  </si>
  <si>
    <t>Div 04</t>
  </si>
  <si>
    <t>Fish, crustaceans, etc, and preparations thereof</t>
  </si>
  <si>
    <t>Div 03</t>
  </si>
  <si>
    <t>Dairy products and birds' eggs</t>
  </si>
  <si>
    <t>Div 02</t>
  </si>
  <si>
    <t>Meat and meat preparations</t>
  </si>
  <si>
    <t>Div 01</t>
  </si>
  <si>
    <t xml:space="preserve"> Live animals </t>
  </si>
  <si>
    <t>Div 00</t>
  </si>
  <si>
    <t>Section 0</t>
  </si>
  <si>
    <t xml:space="preserve">Average </t>
  </si>
  <si>
    <t xml:space="preserve">2nd Qr  </t>
  </si>
  <si>
    <t xml:space="preserve">1st Qr  </t>
  </si>
  <si>
    <t>Section/  Division</t>
  </si>
  <si>
    <r>
      <t>Table 11 -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3rd quarter 2009  -  3rd quarter 2011</t>
    </r>
  </si>
  <si>
    <r>
      <t>3</t>
    </r>
    <r>
      <rPr>
        <sz val="10"/>
        <rFont val="CG Times"/>
        <family val="1"/>
      </rPr>
      <t xml:space="preserve"> Provisional</t>
    </r>
  </si>
  <si>
    <r>
      <t>2</t>
    </r>
    <r>
      <rPr>
        <sz val="10"/>
        <rFont val="CG Times"/>
        <family val="1"/>
      </rPr>
      <t xml:space="preserve"> Revised</t>
    </r>
  </si>
  <si>
    <t>Chemical materials &amp; products, n.e.s</t>
  </si>
  <si>
    <t>Div 59</t>
  </si>
  <si>
    <t>Plastics in non-primary forms</t>
  </si>
  <si>
    <t>Div 58</t>
  </si>
  <si>
    <t>Plastics in primary forms</t>
  </si>
  <si>
    <t>Div 57</t>
  </si>
  <si>
    <t>Fertilizers (other than those of group 272)</t>
  </si>
  <si>
    <t>Div 56</t>
  </si>
  <si>
    <t xml:space="preserve"> Essential oils and resinoids &amp; perfume materials;toilet, etc.</t>
  </si>
  <si>
    <t>Div 55</t>
  </si>
  <si>
    <t>Div 54</t>
  </si>
  <si>
    <t>Div 51</t>
  </si>
  <si>
    <t>Section 5</t>
  </si>
  <si>
    <t>Fixed vegetable fats and oils, crude, refined or  fractionated</t>
  </si>
  <si>
    <t>Div 42</t>
  </si>
  <si>
    <t>Section 4</t>
  </si>
  <si>
    <t>Gas, natural and manufactured</t>
  </si>
  <si>
    <t>Div 34</t>
  </si>
  <si>
    <t>Petroleum, petroleum products and related materials</t>
  </si>
  <si>
    <t>Div 33</t>
  </si>
  <si>
    <t>Coal, coke and briquettes</t>
  </si>
  <si>
    <t>Div 32</t>
  </si>
  <si>
    <t>Section 3</t>
  </si>
  <si>
    <r>
      <t>4th Qr</t>
    </r>
    <r>
      <rPr>
        <b/>
        <vertAlign val="superscript"/>
        <sz val="10"/>
        <color indexed="8"/>
        <rFont val="CG Times"/>
        <family val="1"/>
      </rPr>
      <t xml:space="preserve"> </t>
    </r>
  </si>
  <si>
    <r>
      <t>Table 11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3rd quarter 2009  -  3rd quarter 2011</t>
    </r>
  </si>
  <si>
    <t>Manufactures of metals, n.e.s.</t>
  </si>
  <si>
    <t>Div 69</t>
  </si>
  <si>
    <t>Non-ferrous metals</t>
  </si>
  <si>
    <t>Div 68</t>
  </si>
  <si>
    <t>Iron and steel</t>
  </si>
  <si>
    <t>Div 67</t>
  </si>
  <si>
    <t xml:space="preserve">     Pearls, precious and semi-precious stones, unworked or worked</t>
  </si>
  <si>
    <t xml:space="preserve">     Clay construction materials &amp; refractory construction materials</t>
  </si>
  <si>
    <t xml:space="preserve">     Lime, cement &amp; fab. const. materials (except glass &amp; clay mats.)</t>
  </si>
  <si>
    <t xml:space="preserve">of which  </t>
  </si>
  <si>
    <t>Non-metallic mineral manufactures, n.e.s.</t>
  </si>
  <si>
    <t>Div 66</t>
  </si>
  <si>
    <t xml:space="preserve">     Knitted/crocheted fabric including tubular knit,  fabrics, n.e.s</t>
  </si>
  <si>
    <t xml:space="preserve">     Fabrics, woven, of man-made textile materials </t>
  </si>
  <si>
    <t xml:space="preserve">     Cotton fabrics, woven (not including narrow or  special fabrics)</t>
  </si>
  <si>
    <t xml:space="preserve">      Textile yarn </t>
  </si>
  <si>
    <t xml:space="preserve"> of which </t>
  </si>
  <si>
    <t>Textile yarn, fabrics, made-up articles, n.e.s</t>
  </si>
  <si>
    <t>Div 65</t>
  </si>
  <si>
    <t>Paper, paperboard and articles of paper pulp</t>
  </si>
  <si>
    <t>Div 64</t>
  </si>
  <si>
    <t>Cork and wood manufactures (excluding furniture)</t>
  </si>
  <si>
    <t>Div 63</t>
  </si>
  <si>
    <t>Rubber manufactures, n.e.s.</t>
  </si>
  <si>
    <t>Div 62</t>
  </si>
  <si>
    <t>Leather, leather manufactures, n.e.s., &amp; dressed furskins</t>
  </si>
  <si>
    <t>Div 61</t>
  </si>
  <si>
    <t>Section 6</t>
  </si>
  <si>
    <t>Jewellery, goldsmiths' &amp; silversmiths' wares of precious/semi-precious, n.e.s.</t>
  </si>
  <si>
    <t>of which Articles, n.e.s. of plastics</t>
  </si>
  <si>
    <t>Miscellaneous manufactured articles, n.e.s.</t>
  </si>
  <si>
    <t>Div 89</t>
  </si>
  <si>
    <t>Photographic apparatus, equipment and supplies and optical goods, n.e.s.; watches &amp; clocks</t>
  </si>
  <si>
    <t>Div 88</t>
  </si>
  <si>
    <t>Professional, scientific and controlling inst. and app.</t>
  </si>
  <si>
    <t>Div 87</t>
  </si>
  <si>
    <t>Furniture &amp; parts thereof; bedding, mattresses, mattress support, cushions &amp; similar stuffed furnishings</t>
  </si>
  <si>
    <t>Div 82</t>
  </si>
  <si>
    <t>Prefabricated buildings; sanitary plumbing, heating &amp; lighting fixtures and fittings, n.e.s.</t>
  </si>
  <si>
    <t>Div 81</t>
  </si>
  <si>
    <t>Section 8</t>
  </si>
  <si>
    <t>of which Motor cars &amp; other motor vehicles principally designed for the transport of persons, including station wagons &amp; racing cars</t>
  </si>
  <si>
    <t>Road vehicles (including air-cushion vehicles)</t>
  </si>
  <si>
    <t>Div 78</t>
  </si>
  <si>
    <t xml:space="preserve">Electrical machinery, apparatus and appliances, n.e.s., &amp; parts thereof reproducing apparatus </t>
  </si>
  <si>
    <t>Div 77</t>
  </si>
  <si>
    <t>Telecommunications and sound recording and</t>
  </si>
  <si>
    <t>Div 76</t>
  </si>
  <si>
    <t>Office machines and automatic data processing machines</t>
  </si>
  <si>
    <t>Div 75</t>
  </si>
  <si>
    <t>General industrial machinery &amp; equipment, n.e.s.</t>
  </si>
  <si>
    <t>Div 74</t>
  </si>
  <si>
    <t>Machinery specialized for particular industries</t>
  </si>
  <si>
    <t>Div 72</t>
  </si>
  <si>
    <t>Power generating machinery and equipment</t>
  </si>
  <si>
    <t>Div 71</t>
  </si>
  <si>
    <t>Section 7</t>
  </si>
  <si>
    <t>3rd Qr 10        to             3rd Qr 11</t>
  </si>
  <si>
    <t>2nd Qr 10        to             2nd Qr 11</t>
  </si>
  <si>
    <t>1st Qr 10        to             1st Qr 11</t>
  </si>
  <si>
    <t>4th Qr 09        to             4th Qr 10</t>
  </si>
  <si>
    <t>3rd Qr 09        to             3rd Qr 10</t>
  </si>
  <si>
    <t>2nd Qr 11          to             3rd Qr 11</t>
  </si>
  <si>
    <t>2nd Qr 09        to             2nd Qr 10</t>
  </si>
  <si>
    <t>1st Qr 11          to             2nd Qr 11</t>
  </si>
  <si>
    <t>1st Qr 09        to             1st Qr 10</t>
  </si>
  <si>
    <t>4th Qr 10          to             1st Qr 11</t>
  </si>
  <si>
    <t>4th Qr 08        to             4th Qr 09</t>
  </si>
  <si>
    <t>3rd Qr 10          to             4th Qr 10</t>
  </si>
  <si>
    <t>3rd Qr 08        to             3rd Qr 09</t>
  </si>
  <si>
    <t>2nd Qr 10      to               3rd Qr 10</t>
  </si>
  <si>
    <t>1st Qr 10        to              2nd Qr 10</t>
  </si>
  <si>
    <t>2nd Qr 08        to             2nd Qr 09</t>
  </si>
  <si>
    <t>1st Qr 08        to             1st Qr 09</t>
  </si>
  <si>
    <t>4th Qr 09       to               1st Qr 10</t>
  </si>
  <si>
    <t>3rd Qr 09      to              4th Qr 09</t>
  </si>
  <si>
    <t>2nd Qr 09      to               3rd Qr 09</t>
  </si>
  <si>
    <t>5th Qr 09      to               2nd Qr 09</t>
  </si>
  <si>
    <t>4th Qr 09      to               2nd Qr 09</t>
  </si>
  <si>
    <t>3rd Qr 09      to               2nd Qr 09</t>
  </si>
  <si>
    <t>2nd Qr 09      to               2nd Qr 09</t>
  </si>
  <si>
    <t>1st Qr 09      to               2nd Qr 09</t>
  </si>
  <si>
    <t>4th Qr 08       to               1st Qr 09</t>
  </si>
  <si>
    <t>3rd Qr 08         to               4th Qr 08</t>
  </si>
  <si>
    <t>2nd Qr 08        to               3rd Qr 08</t>
  </si>
  <si>
    <t>1st Qr 08        to               2nd Qr 08</t>
  </si>
  <si>
    <t>4th Qr 07        to               1st Qr 08</t>
  </si>
  <si>
    <t>3rd Qr 07          to             4th Qr 07</t>
  </si>
  <si>
    <t>2nd Qr 07          to             3rd Qr 07</t>
  </si>
  <si>
    <t xml:space="preserve">Weight </t>
  </si>
  <si>
    <t>Table 12 - Import Price Index : Percentage change by SITC¹ section,  3rd quarter 2010  -  3rd quarter 2011</t>
  </si>
  <si>
    <t xml:space="preserve"> Beverages</t>
  </si>
  <si>
    <t>Miscellaneous edible products and preparations</t>
  </si>
  <si>
    <t>3rd Qr 09        to             3rdQr 10</t>
  </si>
  <si>
    <t>2nd Qr 09      to             2nd Qr 10</t>
  </si>
  <si>
    <t>1st Qr 09      to             1st Qr 10</t>
  </si>
  <si>
    <t>3rd Qr 08        to             3rdQr 09</t>
  </si>
  <si>
    <t>2nd Qr 08        to             2ndQr 09</t>
  </si>
  <si>
    <t>1st Qr 10      to             2nd Qr 10</t>
  </si>
  <si>
    <t>4th Qr 09      to               1st Qr 10</t>
  </si>
  <si>
    <t>4th Qr 07          to             4th Qr 08</t>
  </si>
  <si>
    <t>3rd Qr 07          to             3rd Qr 08</t>
  </si>
  <si>
    <t>2nd Qr 07          to             2nd Qr 08</t>
  </si>
  <si>
    <t>1st Qr 07          to             1st Qr 08</t>
  </si>
  <si>
    <t>1st Qr 09        to               2nd Qr 09</t>
  </si>
  <si>
    <r>
      <t>Table 13 -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3rd quarter 2010  -  3rd quarter 2011</t>
    </r>
  </si>
  <si>
    <t>Essential oils and resinoids &amp; perfume materials;toilet, etc.</t>
  </si>
  <si>
    <t>Fixed vegetable fats and oils, crude, refined or   fractionated</t>
  </si>
  <si>
    <t>2nd Qr 10          to             3rd Qr 10</t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</si>
  <si>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08           to                 2nd Qr 09</t>
    </r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</si>
  <si>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           to    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</si>
  <si>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t>3rd Qr 09           to            4th Qr 09</t>
  </si>
  <si>
    <t>6th Qr 09          to             3rd Qr 09</t>
  </si>
  <si>
    <t>5th Qr 09          to             3rd Qr 09</t>
  </si>
  <si>
    <t>4th Qr 09          to             3rd Qr 09</t>
  </si>
  <si>
    <t>2nd Qr 09          to             3rd Qr 09</t>
  </si>
  <si>
    <t>4th Qr 09        to               1st Qr 09</t>
  </si>
  <si>
    <t>3rd Qr 08            to            4th Qr 08</t>
  </si>
  <si>
    <t>2nd Qr 08            to             3rd Qr 08</t>
  </si>
  <si>
    <r>
      <t>1st Qr 08            to             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08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</si>
  <si>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 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</t>
    </r>
  </si>
  <si>
    <r>
      <t>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            to             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</si>
  <si>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07            to 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</t>
    </r>
  </si>
  <si>
    <r>
      <t>Table 13 cont'd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3rd quarter 2010  -  3rd quarter 2011</t>
    </r>
  </si>
  <si>
    <t>Pearls, precious and semi-precious stones, unworked or worked</t>
  </si>
  <si>
    <t>Clay construction materials &amp; refractory construction materials</t>
  </si>
  <si>
    <t>Lime, cement &amp; fab. const. materials (except glass &amp; clay mats.)</t>
  </si>
  <si>
    <t xml:space="preserve">of which </t>
  </si>
  <si>
    <t>Knitted/crocheted fabric including tubular knit,  fabrics, n.e.s</t>
  </si>
  <si>
    <t xml:space="preserve">Fabrics, woven, of man-made textile materials </t>
  </si>
  <si>
    <t>Cotton fabrics, woven (not including narrow or  special fabrics)</t>
  </si>
  <si>
    <t>1st Qr 08           to             1st Qr 09</t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</si>
  <si>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07            to             4th Qr 08</t>
    </r>
  </si>
  <si>
    <r>
      <t>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07            to 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</si>
  <si>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07            to             2nd Qr 08</t>
    </r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</si>
  <si>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07 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</t>
    </r>
  </si>
  <si>
    <t>4th  Qr 09 to                1st Qr 10</t>
  </si>
  <si>
    <t>3rd Qr 09           to                4th Qr 09</t>
  </si>
  <si>
    <t>4th Qr 08          to             1st Qr 09</t>
  </si>
  <si>
    <r>
      <t>2nd Qr 08            to            3</t>
    </r>
    <r>
      <rPr>
        <b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</t>
    </r>
  </si>
  <si>
    <r>
      <t>1st Qr 08            to             2</t>
    </r>
    <r>
      <rPr>
        <b/>
        <sz val="9"/>
        <color indexed="8"/>
        <rFont val="CG Times"/>
        <family val="1"/>
      </rPr>
      <t xml:space="preserve">nd </t>
    </r>
    <r>
      <rPr>
        <b/>
        <sz val="9"/>
        <color indexed="8"/>
        <rFont val="CG Times"/>
        <family val="1"/>
      </rPr>
      <t>Qr 08</t>
    </r>
  </si>
  <si>
    <t>Jewellery, goldsmiths' &amp; silversmiths' wares of precious/semi-precious, n.e.s</t>
  </si>
  <si>
    <t>of which  Articles, n.e.s. of plastics</t>
  </si>
  <si>
    <t>of which Motor cars &amp; other motor vehicles for the transport of persons</t>
  </si>
  <si>
    <t>3rd Qr 10           to           4th  Qr 10</t>
  </si>
  <si>
    <t>2nd Qr 10           to           3rd  Qr 10</t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</si>
  <si>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08           to           2nd Qr 09</t>
    </r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</si>
  <si>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</si>
  <si>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t>7th Qr 09           to           4th  Qr 09</t>
  </si>
  <si>
    <t>6th Qr 09           to           4th  Qr 09</t>
  </si>
  <si>
    <t>5th Qr 09           to           4th  Qr 09</t>
  </si>
  <si>
    <t>4th Qr 09           to           4th  Qr 09</t>
  </si>
  <si>
    <t>3rd Qr 09           to           4th  Qr 09</t>
  </si>
  <si>
    <t>2nd Qr 09           to           3rd  Qr 09</t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</si>
  <si>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08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</si>
  <si>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r>
      <t>2nd Qr 08            to            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</t>
    </r>
  </si>
  <si>
    <r>
      <rPr>
        <vertAlign val="superscript"/>
        <sz val="11"/>
        <rFont val="CG Times"/>
        <family val="1"/>
      </rPr>
      <t>1</t>
    </r>
    <r>
      <rPr>
        <sz val="11"/>
        <rFont val="CG Times"/>
        <family val="1"/>
      </rPr>
      <t xml:space="preserve"> Provisional</t>
    </r>
  </si>
  <si>
    <r>
      <t xml:space="preserve">2011 </t>
    </r>
    <r>
      <rPr>
        <b/>
        <vertAlign val="superscript"/>
        <sz val="10"/>
        <rFont val="CG Times"/>
        <family val="1"/>
      </rPr>
      <t>1</t>
    </r>
  </si>
  <si>
    <r>
      <t>Table 14 - Quarterly Import Price Index, 1</t>
    </r>
    <r>
      <rPr>
        <b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2004 - 2nd Qr 2011 (multiple base)</t>
    </r>
  </si>
  <si>
    <r>
      <t>Table 15 - Quarterly Import Price Index, 1</t>
    </r>
    <r>
      <rPr>
        <b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2004 - 2nd  Qr 2011(single base)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</si>
</sst>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\+0"/>
    <numFmt numFmtId="185" formatCode="\+#,##0"/>
    <numFmt numFmtId="186" formatCode="0.0"/>
    <numFmt numFmtId="187" formatCode="0\ \ \ \ \ "/>
    <numFmt numFmtId="188" formatCode="0.000"/>
    <numFmt numFmtId="189" formatCode="\+\ \5\ \ \ \ \ \ \ "/>
    <numFmt numFmtId="190" formatCode="\+\ \5\ \ \ \ \ \ \ \ "/>
    <numFmt numFmtId="191" formatCode="0\ "/>
    <numFmt numFmtId="192" formatCode="0.00\ "/>
    <numFmt numFmtId="193" formatCode="#,##0.0\ "/>
    <numFmt numFmtId="194" formatCode="0.000\ \ "/>
    <numFmt numFmtId="195" formatCode="0.00000"/>
    <numFmt numFmtId="196" formatCode="0.0000"/>
    <numFmt numFmtId="197" formatCode="\+\ #,##0.0\ \ \ ;\-\ #,##0.0\ \ \ "/>
    <numFmt numFmtId="198" formatCode="\+\ #,##0.00\ \ \ ;\-\ #,##0.00\ \ \ "/>
    <numFmt numFmtId="199" formatCode="#,##0.0\ \ "/>
    <numFmt numFmtId="200" formatCode="#,##0.000\ \ "/>
    <numFmt numFmtId="201" formatCode="#,##0.0\ \ \ "/>
    <numFmt numFmtId="202" formatCode="#,##0.00\ \ \ "/>
    <numFmt numFmtId="203" formatCode="#,##0.000"/>
    <numFmt numFmtId="204" formatCode="0.0000\ \ "/>
    <numFmt numFmtId="205" formatCode="0.00000\ \ "/>
    <numFmt numFmtId="206" formatCode="\+\ #,##0.0;\-\ #,##0.0"/>
    <numFmt numFmtId="207" formatCode="\+\ #,##0.00;\-\ #,##0.00"/>
    <numFmt numFmtId="208" formatCode="\ #,##0\ \ \ ;\-\ #,##0\ \ \ "/>
  </numFmts>
  <fonts count="81">
    <font>
      <sz val="10"/>
      <name val="CG Times"/>
      <family val="0"/>
    </font>
    <font>
      <b/>
      <sz val="12"/>
      <name val="CG Times"/>
      <family val="1"/>
    </font>
    <font>
      <b/>
      <vertAlign val="superscript"/>
      <sz val="12"/>
      <name val="CG Times"/>
      <family val="1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vertAlign val="superscript"/>
      <sz val="10"/>
      <name val="CG Times"/>
      <family val="1"/>
    </font>
    <font>
      <sz val="10"/>
      <color indexed="8"/>
      <name val="CG Times"/>
      <family val="1"/>
    </font>
    <font>
      <b/>
      <vertAlign val="superscript"/>
      <sz val="10"/>
      <name val="CG Times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CG Times"/>
      <family val="1"/>
    </font>
    <font>
      <u val="single"/>
      <sz val="10"/>
      <color indexed="36"/>
      <name val="CG Times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6"/>
      <name val="Times New Roman"/>
      <family val="1"/>
    </font>
    <font>
      <b/>
      <sz val="9"/>
      <name val="CG Times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G Times"/>
      <family val="1"/>
    </font>
    <font>
      <b/>
      <sz val="10"/>
      <color indexed="8"/>
      <name val="CG Times"/>
      <family val="1"/>
    </font>
    <font>
      <b/>
      <sz val="12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i/>
      <sz val="10"/>
      <name val="CG Times"/>
      <family val="1"/>
    </font>
    <font>
      <b/>
      <i/>
      <sz val="10"/>
      <name val="CG Times"/>
      <family val="1"/>
    </font>
    <font>
      <b/>
      <vertAlign val="superscript"/>
      <sz val="10"/>
      <color indexed="8"/>
      <name val="CG Times"/>
      <family val="1"/>
    </font>
    <font>
      <i/>
      <sz val="10"/>
      <color indexed="8"/>
      <name val="CG Times"/>
      <family val="1"/>
    </font>
    <font>
      <b/>
      <sz val="9"/>
      <color indexed="8"/>
      <name val="CG Times"/>
      <family val="1"/>
    </font>
    <font>
      <b/>
      <sz val="8"/>
      <color indexed="8"/>
      <name val="CG Times"/>
      <family val="1"/>
    </font>
    <font>
      <b/>
      <vertAlign val="superscript"/>
      <sz val="9"/>
      <color indexed="8"/>
      <name val="CG Times"/>
      <family val="1"/>
    </font>
    <font>
      <sz val="11"/>
      <name val="CG Times"/>
      <family val="1"/>
    </font>
    <font>
      <vertAlign val="superscript"/>
      <sz val="11"/>
      <name val="CG Times"/>
      <family val="1"/>
    </font>
    <font>
      <b/>
      <sz val="11"/>
      <name val="CG Times"/>
      <family val="1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071">
    <xf numFmtId="0" fontId="0" fillId="0" borderId="0" xfId="0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 textRotation="18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166" fontId="4" fillId="0" borderId="12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right"/>
    </xf>
    <xf numFmtId="175" fontId="7" fillId="0" borderId="0" xfId="0" applyNumberFormat="1" applyFont="1" applyAlignment="1">
      <alignment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 textRotation="18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center" vertical="center" textRotation="180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2" fontId="10" fillId="0" borderId="0" xfId="0" applyNumberFormat="1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top"/>
    </xf>
    <xf numFmtId="168" fontId="4" fillId="0" borderId="14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5" fontId="7" fillId="0" borderId="0" xfId="0" applyNumberFormat="1" applyFont="1" applyAlignment="1">
      <alignment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168" fontId="5" fillId="0" borderId="15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13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13" xfId="0" applyNumberFormat="1" applyFont="1" applyBorder="1" applyAlignment="1">
      <alignment horizontal="center" vertical="center" wrapText="1"/>
    </xf>
    <xf numFmtId="168" fontId="11" fillId="0" borderId="13" xfId="0" applyNumberFormat="1" applyFont="1" applyBorder="1" applyAlignment="1">
      <alignment horizontal="center" vertical="center" wrapText="1"/>
    </xf>
    <xf numFmtId="168" fontId="11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8" fontId="1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8" fontId="16" fillId="0" borderId="18" xfId="0" applyNumberFormat="1" applyFont="1" applyBorder="1" applyAlignment="1">
      <alignment horizontal="center" vertical="center"/>
    </xf>
    <xf numFmtId="168" fontId="16" fillId="0" borderId="10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8" fontId="11" fillId="0" borderId="11" xfId="0" applyNumberFormat="1" applyFont="1" applyBorder="1" applyAlignment="1">
      <alignment horizontal="center" vertical="center"/>
    </xf>
    <xf numFmtId="168" fontId="11" fillId="0" borderId="18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vertical="center"/>
    </xf>
    <xf numFmtId="172" fontId="11" fillId="0" borderId="14" xfId="0" applyNumberFormat="1" applyFont="1" applyBorder="1" applyAlignment="1">
      <alignment horizontal="right" vertical="center"/>
    </xf>
    <xf numFmtId="172" fontId="11" fillId="0" borderId="1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2" fontId="11" fillId="0" borderId="17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13" xfId="0" applyNumberFormat="1" applyFont="1" applyBorder="1" applyAlignment="1">
      <alignment vertical="center"/>
    </xf>
    <xf numFmtId="172" fontId="10" fillId="0" borderId="14" xfId="0" applyNumberFormat="1" applyFont="1" applyBorder="1" applyAlignment="1">
      <alignment horizontal="right" vertical="center"/>
    </xf>
    <xf numFmtId="172" fontId="10" fillId="0" borderId="17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164" fontId="10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4" fontId="11" fillId="0" borderId="13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172" fontId="10" fillId="0" borderId="11" xfId="0" applyNumberFormat="1" applyFont="1" applyBorder="1" applyAlignment="1">
      <alignment horizontal="right" vertical="center"/>
    </xf>
    <xf numFmtId="172" fontId="10" fillId="0" borderId="18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166" fontId="18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 textRotation="180"/>
    </xf>
    <xf numFmtId="2" fontId="10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0" fillId="0" borderId="0" xfId="0" applyFont="1" applyAlignment="1">
      <alignment horizontal="center" vertical="center" textRotation="180"/>
    </xf>
    <xf numFmtId="0" fontId="10" fillId="0" borderId="0" xfId="0" applyFont="1" applyAlignment="1">
      <alignment horizontal="right"/>
    </xf>
    <xf numFmtId="0" fontId="2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/>
    </xf>
    <xf numFmtId="167" fontId="10" fillId="0" borderId="15" xfId="0" applyNumberFormat="1" applyFont="1" applyBorder="1" applyAlignment="1">
      <alignment vertical="center"/>
    </xf>
    <xf numFmtId="1" fontId="10" fillId="0" borderId="15" xfId="0" applyNumberFormat="1" applyFont="1" applyBorder="1" applyAlignment="1">
      <alignment horizontal="center"/>
    </xf>
    <xf numFmtId="167" fontId="10" fillId="0" borderId="13" xfId="0" applyNumberFormat="1" applyFont="1" applyBorder="1" applyAlignment="1">
      <alignment vertical="center"/>
    </xf>
    <xf numFmtId="1" fontId="10" fillId="0" borderId="13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67" fontId="10" fillId="0" borderId="10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7" fontId="11" fillId="0" borderId="13" xfId="0" applyNumberFormat="1" applyFont="1" applyBorder="1" applyAlignment="1">
      <alignment horizontal="right" vertical="center"/>
    </xf>
    <xf numFmtId="165" fontId="11" fillId="0" borderId="15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165" fontId="10" fillId="0" borderId="13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65" fontId="11" fillId="0" borderId="13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7" fontId="11" fillId="0" borderId="13" xfId="0" applyNumberFormat="1" applyFont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81" fontId="10" fillId="0" borderId="10" xfId="0" applyNumberFormat="1" applyFont="1" applyBorder="1" applyAlignment="1">
      <alignment/>
    </xf>
    <xf numFmtId="182" fontId="10" fillId="0" borderId="18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181" fontId="10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65" fontId="11" fillId="0" borderId="13" xfId="0" applyNumberFormat="1" applyFont="1" applyBorder="1" applyAlignment="1">
      <alignment vertical="center"/>
    </xf>
    <xf numFmtId="165" fontId="11" fillId="0" borderId="15" xfId="0" applyNumberFormat="1" applyFont="1" applyBorder="1" applyAlignment="1">
      <alignment horizontal="right"/>
    </xf>
    <xf numFmtId="181" fontId="11" fillId="0" borderId="17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/>
    </xf>
    <xf numFmtId="181" fontId="10" fillId="0" borderId="17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205" fontId="27" fillId="0" borderId="0" xfId="0" applyNumberFormat="1" applyFont="1" applyAlignment="1">
      <alignment/>
    </xf>
    <xf numFmtId="175" fontId="28" fillId="0" borderId="0" xfId="0" applyNumberFormat="1" applyFont="1" applyAlignment="1">
      <alignment/>
    </xf>
    <xf numFmtId="0" fontId="10" fillId="0" borderId="0" xfId="0" applyFont="1" applyBorder="1" applyAlignment="1" quotePrefix="1">
      <alignment horizontal="left"/>
    </xf>
    <xf numFmtId="166" fontId="27" fillId="0" borderId="0" xfId="0" applyNumberFormat="1" applyFont="1" applyBorder="1" applyAlignment="1">
      <alignment/>
    </xf>
    <xf numFmtId="168" fontId="18" fillId="0" borderId="0" xfId="0" applyNumberFormat="1" applyFont="1" applyAlignment="1">
      <alignment/>
    </xf>
    <xf numFmtId="0" fontId="11" fillId="0" borderId="15" xfId="0" applyFont="1" applyBorder="1" applyAlignment="1" quotePrefix="1">
      <alignment horizontal="center"/>
    </xf>
    <xf numFmtId="0" fontId="11" fillId="0" borderId="23" xfId="0" applyFont="1" applyBorder="1" applyAlignment="1" quotePrefix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 quotePrefix="1">
      <alignment horizontal="center" vertical="center"/>
    </xf>
    <xf numFmtId="166" fontId="11" fillId="0" borderId="24" xfId="0" applyNumberFormat="1" applyFont="1" applyBorder="1" applyAlignment="1">
      <alignment horizontal="center" vertical="center"/>
    </xf>
    <xf numFmtId="168" fontId="11" fillId="0" borderId="25" xfId="0" applyNumberFormat="1" applyFont="1" applyBorder="1" applyAlignment="1">
      <alignment horizontal="center" vertical="center"/>
    </xf>
    <xf numFmtId="186" fontId="11" fillId="0" borderId="15" xfId="0" applyNumberFormat="1" applyFont="1" applyBorder="1" applyAlignment="1">
      <alignment horizontal="center" vertical="center"/>
    </xf>
    <xf numFmtId="186" fontId="11" fillId="0" borderId="26" xfId="0" applyNumberFormat="1" applyFont="1" applyBorder="1" applyAlignment="1">
      <alignment horizontal="center" vertical="center"/>
    </xf>
    <xf numFmtId="186" fontId="11" fillId="0" borderId="27" xfId="0" applyNumberFormat="1" applyFont="1" applyBorder="1" applyAlignment="1">
      <alignment horizontal="center" vertical="center"/>
    </xf>
    <xf numFmtId="186" fontId="11" fillId="0" borderId="16" xfId="0" applyNumberFormat="1" applyFont="1" applyBorder="1" applyAlignment="1">
      <alignment horizontal="center" vertical="center"/>
    </xf>
    <xf numFmtId="171" fontId="11" fillId="0" borderId="13" xfId="0" applyNumberFormat="1" applyFont="1" applyBorder="1" applyAlignment="1">
      <alignment horizontal="center" vertical="center"/>
    </xf>
    <xf numFmtId="171" fontId="11" fillId="0" borderId="28" xfId="0" applyNumberFormat="1" applyFont="1" applyBorder="1" applyAlignment="1">
      <alignment horizontal="center" vertical="center"/>
    </xf>
    <xf numFmtId="171" fontId="11" fillId="0" borderId="29" xfId="0" applyNumberFormat="1" applyFont="1" applyBorder="1" applyAlignment="1">
      <alignment horizontal="center" vertical="center"/>
    </xf>
    <xf numFmtId="171" fontId="11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12" xfId="0" applyFont="1" applyBorder="1" applyAlignment="1" quotePrefix="1">
      <alignment horizontal="left"/>
    </xf>
    <xf numFmtId="0" fontId="24" fillId="0" borderId="18" xfId="0" applyFont="1" applyBorder="1" applyAlignment="1" quotePrefix="1">
      <alignment horizontal="left"/>
    </xf>
    <xf numFmtId="164" fontId="24" fillId="0" borderId="10" xfId="0" applyNumberFormat="1" applyFont="1" applyBorder="1" applyAlignment="1">
      <alignment/>
    </xf>
    <xf numFmtId="171" fontId="24" fillId="0" borderId="10" xfId="0" applyNumberFormat="1" applyFont="1" applyBorder="1" applyAlignment="1">
      <alignment/>
    </xf>
    <xf numFmtId="171" fontId="24" fillId="0" borderId="30" xfId="0" applyNumberFormat="1" applyFont="1" applyBorder="1" applyAlignment="1">
      <alignment/>
    </xf>
    <xf numFmtId="171" fontId="24" fillId="0" borderId="25" xfId="0" applyNumberFormat="1" applyFont="1" applyBorder="1" applyAlignment="1">
      <alignment/>
    </xf>
    <xf numFmtId="171" fontId="24" fillId="0" borderId="18" xfId="0" applyNumberFormat="1" applyFont="1" applyBorder="1" applyAlignment="1">
      <alignment/>
    </xf>
    <xf numFmtId="0" fontId="24" fillId="0" borderId="0" xfId="0" applyFont="1" applyBorder="1" applyAlignment="1" quotePrefix="1">
      <alignment horizontal="left"/>
    </xf>
    <xf numFmtId="164" fontId="24" fillId="0" borderId="0" xfId="0" applyNumberFormat="1" applyFont="1" applyBorder="1" applyAlignment="1">
      <alignment/>
    </xf>
    <xf numFmtId="171" fontId="24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 horizontal="left"/>
    </xf>
    <xf numFmtId="171" fontId="10" fillId="0" borderId="13" xfId="0" applyNumberFormat="1" applyFont="1" applyBorder="1" applyAlignment="1">
      <alignment horizontal="center" vertical="center"/>
    </xf>
    <xf numFmtId="171" fontId="10" fillId="0" borderId="28" xfId="0" applyNumberFormat="1" applyFont="1" applyBorder="1" applyAlignment="1">
      <alignment horizontal="center" vertical="center"/>
    </xf>
    <xf numFmtId="171" fontId="10" fillId="0" borderId="29" xfId="0" applyNumberFormat="1" applyFont="1" applyBorder="1" applyAlignment="1">
      <alignment horizontal="center" vertical="center"/>
    </xf>
    <xf numFmtId="171" fontId="10" fillId="0" borderId="17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171" fontId="10" fillId="0" borderId="10" xfId="0" applyNumberFormat="1" applyFont="1" applyBorder="1" applyAlignment="1">
      <alignment horizontal="center" vertical="center"/>
    </xf>
    <xf numFmtId="171" fontId="10" fillId="0" borderId="31" xfId="0" applyNumberFormat="1" applyFont="1" applyBorder="1" applyAlignment="1">
      <alignment horizontal="center" vertical="center"/>
    </xf>
    <xf numFmtId="171" fontId="10" fillId="0" borderId="25" xfId="0" applyNumberFormat="1" applyFont="1" applyBorder="1" applyAlignment="1">
      <alignment horizontal="center" vertical="center"/>
    </xf>
    <xf numFmtId="171" fontId="10" fillId="0" borderId="1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164" fontId="24" fillId="0" borderId="13" xfId="0" applyNumberFormat="1" applyFont="1" applyBorder="1" applyAlignment="1">
      <alignment horizontal="right"/>
    </xf>
    <xf numFmtId="0" fontId="24" fillId="0" borderId="0" xfId="0" applyFont="1" applyBorder="1" applyAlignment="1" quotePrefix="1">
      <alignment horizontal="left" wrapText="1"/>
    </xf>
    <xf numFmtId="0" fontId="10" fillId="0" borderId="17" xfId="0" applyFont="1" applyBorder="1" applyAlignment="1">
      <alignment horizontal="left" vertical="center" wrapText="1"/>
    </xf>
    <xf numFmtId="0" fontId="24" fillId="0" borderId="17" xfId="0" applyFont="1" applyBorder="1" applyAlignment="1" quotePrefix="1">
      <alignment horizontal="left" wrapText="1"/>
    </xf>
    <xf numFmtId="164" fontId="10" fillId="0" borderId="13" xfId="0" applyNumberFormat="1" applyFont="1" applyBorder="1" applyAlignment="1">
      <alignment horizontal="right"/>
    </xf>
    <xf numFmtId="0" fontId="24" fillId="0" borderId="17" xfId="0" applyFont="1" applyBorder="1" applyAlignment="1">
      <alignment horizontal="left" wrapText="1"/>
    </xf>
    <xf numFmtId="0" fontId="18" fillId="0" borderId="12" xfId="0" applyFont="1" applyBorder="1" applyAlignment="1">
      <alignment/>
    </xf>
    <xf numFmtId="168" fontId="29" fillId="0" borderId="13" xfId="0" applyNumberFormat="1" applyFont="1" applyBorder="1" applyAlignment="1">
      <alignment horizontal="center" vertical="center" wrapText="1"/>
    </xf>
    <xf numFmtId="168" fontId="29" fillId="0" borderId="1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right"/>
    </xf>
    <xf numFmtId="193" fontId="11" fillId="0" borderId="17" xfId="0" applyNumberFormat="1" applyFont="1" applyBorder="1" applyAlignment="1">
      <alignment horizontal="right"/>
    </xf>
    <xf numFmtId="193" fontId="11" fillId="0" borderId="13" xfId="0" applyNumberFormat="1" applyFont="1" applyBorder="1" applyAlignment="1">
      <alignment horizontal="right"/>
    </xf>
    <xf numFmtId="164" fontId="10" fillId="0" borderId="17" xfId="0" applyNumberFormat="1" applyFont="1" applyBorder="1" applyAlignment="1">
      <alignment horizontal="right"/>
    </xf>
    <xf numFmtId="193" fontId="10" fillId="0" borderId="17" xfId="0" applyNumberFormat="1" applyFont="1" applyBorder="1" applyAlignment="1">
      <alignment horizontal="right"/>
    </xf>
    <xf numFmtId="193" fontId="10" fillId="0" borderId="13" xfId="0" applyNumberFormat="1" applyFont="1" applyBorder="1" applyAlignment="1">
      <alignment horizontal="right"/>
    </xf>
    <xf numFmtId="193" fontId="24" fillId="0" borderId="13" xfId="0" applyNumberFormat="1" applyFont="1" applyBorder="1" applyAlignment="1">
      <alignment horizontal="right"/>
    </xf>
    <xf numFmtId="0" fontId="11" fillId="0" borderId="18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0" fillId="0" borderId="15" xfId="0" applyFont="1" applyBorder="1" applyAlignment="1">
      <alignment/>
    </xf>
    <xf numFmtId="186" fontId="10" fillId="0" borderId="32" xfId="0" applyNumberFormat="1" applyFont="1" applyBorder="1" applyAlignment="1">
      <alignment/>
    </xf>
    <xf numFmtId="186" fontId="10" fillId="0" borderId="15" xfId="0" applyNumberFormat="1" applyFont="1" applyBorder="1" applyAlignment="1">
      <alignment horizontal="right"/>
    </xf>
    <xf numFmtId="186" fontId="10" fillId="0" borderId="14" xfId="0" applyNumberFormat="1" applyFont="1" applyBorder="1" applyAlignment="1">
      <alignment/>
    </xf>
    <xf numFmtId="186" fontId="10" fillId="0" borderId="13" xfId="0" applyNumberFormat="1" applyFont="1" applyBorder="1" applyAlignment="1">
      <alignment horizontal="right"/>
    </xf>
    <xf numFmtId="186" fontId="10" fillId="0" borderId="11" xfId="0" applyNumberFormat="1" applyFont="1" applyBorder="1" applyAlignment="1">
      <alignment/>
    </xf>
    <xf numFmtId="172" fontId="11" fillId="0" borderId="32" xfId="0" applyNumberFormat="1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right" vertical="top"/>
    </xf>
    <xf numFmtId="172" fontId="11" fillId="0" borderId="13" xfId="0" applyNumberFormat="1" applyFont="1" applyBorder="1" applyAlignment="1">
      <alignment horizontal="right" vertical="top"/>
    </xf>
    <xf numFmtId="172" fontId="11" fillId="0" borderId="17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center" vertical="top"/>
    </xf>
    <xf numFmtId="166" fontId="10" fillId="0" borderId="14" xfId="0" applyNumberFormat="1" applyFont="1" applyBorder="1" applyAlignment="1">
      <alignment horizontal="right" vertical="top"/>
    </xf>
    <xf numFmtId="172" fontId="10" fillId="0" borderId="14" xfId="0" applyNumberFormat="1" applyFont="1" applyBorder="1" applyAlignment="1">
      <alignment horizontal="right" vertical="top"/>
    </xf>
    <xf numFmtId="172" fontId="10" fillId="0" borderId="13" xfId="0" applyNumberFormat="1" applyFont="1" applyBorder="1" applyAlignment="1">
      <alignment horizontal="right" vertical="top"/>
    </xf>
    <xf numFmtId="172" fontId="10" fillId="0" borderId="17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172" fontId="10" fillId="0" borderId="11" xfId="0" applyNumberFormat="1" applyFont="1" applyBorder="1" applyAlignment="1">
      <alignment horizontal="right" vertical="top"/>
    </xf>
    <xf numFmtId="172" fontId="10" fillId="0" borderId="10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left" vertical="center" wrapText="1"/>
    </xf>
    <xf numFmtId="166" fontId="11" fillId="0" borderId="11" xfId="0" applyNumberFormat="1" applyFont="1" applyBorder="1" applyAlignment="1">
      <alignment horizontal="center" vertical="center"/>
    </xf>
    <xf numFmtId="186" fontId="11" fillId="0" borderId="32" xfId="0" applyNumberFormat="1" applyFont="1" applyBorder="1" applyAlignment="1">
      <alignment horizontal="center" vertical="center"/>
    </xf>
    <xf numFmtId="171" fontId="11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72" fontId="10" fillId="0" borderId="18" xfId="0" applyNumberFormat="1" applyFont="1" applyBorder="1" applyAlignment="1">
      <alignment horizontal="right" vertical="top"/>
    </xf>
    <xf numFmtId="168" fontId="4" fillId="0" borderId="16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/>
    </xf>
    <xf numFmtId="186" fontId="10" fillId="0" borderId="10" xfId="0" applyNumberFormat="1" applyFont="1" applyBorder="1" applyAlignment="1">
      <alignment/>
    </xf>
    <xf numFmtId="186" fontId="11" fillId="0" borderId="20" xfId="0" applyNumberFormat="1" applyFont="1" applyBorder="1" applyAlignment="1">
      <alignment horizontal="right"/>
    </xf>
    <xf numFmtId="186" fontId="11" fillId="0" borderId="20" xfId="0" applyNumberFormat="1" applyFont="1" applyBorder="1" applyAlignment="1">
      <alignment/>
    </xf>
    <xf numFmtId="0" fontId="20" fillId="0" borderId="20" xfId="0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81" fontId="10" fillId="0" borderId="10" xfId="0" applyNumberFormat="1" applyFont="1" applyBorder="1" applyAlignment="1">
      <alignment horizontal="center"/>
    </xf>
    <xf numFmtId="172" fontId="11" fillId="0" borderId="18" xfId="0" applyNumberFormat="1" applyFont="1" applyBorder="1" applyAlignment="1">
      <alignment horizontal="right" vertical="center"/>
    </xf>
    <xf numFmtId="193" fontId="11" fillId="0" borderId="28" xfId="0" applyNumberFormat="1" applyFont="1" applyBorder="1" applyAlignment="1">
      <alignment horizontal="right"/>
    </xf>
    <xf numFmtId="193" fontId="10" fillId="0" borderId="28" xfId="0" applyNumberFormat="1" applyFont="1" applyBorder="1" applyAlignment="1">
      <alignment horizontal="right"/>
    </xf>
    <xf numFmtId="172" fontId="11" fillId="0" borderId="3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wrapText="1"/>
    </xf>
    <xf numFmtId="0" fontId="11" fillId="0" borderId="15" xfId="0" applyFont="1" applyBorder="1" applyAlignment="1">
      <alignment vertical="center"/>
    </xf>
    <xf numFmtId="168" fontId="5" fillId="0" borderId="13" xfId="0" applyNumberFormat="1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/>
    </xf>
    <xf numFmtId="193" fontId="11" fillId="0" borderId="0" xfId="0" applyNumberFormat="1" applyFont="1" applyBorder="1" applyAlignment="1">
      <alignment horizontal="right"/>
    </xf>
    <xf numFmtId="193" fontId="10" fillId="0" borderId="0" xfId="0" applyNumberFormat="1" applyFont="1" applyBorder="1" applyAlignment="1">
      <alignment horizontal="right"/>
    </xf>
    <xf numFmtId="168" fontId="11" fillId="0" borderId="13" xfId="0" applyNumberFormat="1" applyFont="1" applyBorder="1" applyAlignment="1">
      <alignment horizontal="center" vertical="center"/>
    </xf>
    <xf numFmtId="172" fontId="11" fillId="0" borderId="12" xfId="0" applyNumberFormat="1" applyFont="1" applyBorder="1" applyAlignment="1">
      <alignment horizontal="right" vertical="center"/>
    </xf>
    <xf numFmtId="172" fontId="11" fillId="0" borderId="0" xfId="0" applyNumberFormat="1" applyFont="1" applyBorder="1" applyAlignment="1">
      <alignment horizontal="right" vertical="center"/>
    </xf>
    <xf numFmtId="172" fontId="10" fillId="0" borderId="0" xfId="0" applyNumberFormat="1" applyFont="1" applyBorder="1" applyAlignment="1">
      <alignment horizontal="right" vertical="center"/>
    </xf>
    <xf numFmtId="172" fontId="10" fillId="0" borderId="12" xfId="0" applyNumberFormat="1" applyFont="1" applyBorder="1" applyAlignment="1">
      <alignment horizontal="right" vertical="center"/>
    </xf>
    <xf numFmtId="172" fontId="11" fillId="0" borderId="23" xfId="0" applyNumberFormat="1" applyFont="1" applyBorder="1" applyAlignment="1">
      <alignment horizontal="right" vertical="center"/>
    </xf>
    <xf numFmtId="172" fontId="11" fillId="0" borderId="15" xfId="0" applyNumberFormat="1" applyFont="1" applyBorder="1" applyAlignment="1">
      <alignment horizontal="right" vertical="center"/>
    </xf>
    <xf numFmtId="172" fontId="11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72" fontId="11" fillId="0" borderId="28" xfId="0" applyNumberFormat="1" applyFont="1" applyBorder="1" applyAlignment="1">
      <alignment horizontal="right" vertical="center"/>
    </xf>
    <xf numFmtId="172" fontId="10" fillId="0" borderId="28" xfId="0" applyNumberFormat="1" applyFont="1" applyBorder="1" applyAlignment="1">
      <alignment horizontal="right" vertical="center"/>
    </xf>
    <xf numFmtId="172" fontId="10" fillId="0" borderId="3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68" fontId="30" fillId="0" borderId="13" xfId="0" applyNumberFormat="1" applyFont="1" applyBorder="1" applyAlignment="1">
      <alignment horizontal="center" vertical="center" wrapText="1"/>
    </xf>
    <xf numFmtId="168" fontId="30" fillId="0" borderId="0" xfId="0" applyNumberFormat="1" applyFont="1" applyBorder="1" applyAlignment="1">
      <alignment horizontal="center" vertical="center" wrapText="1"/>
    </xf>
    <xf numFmtId="168" fontId="30" fillId="0" borderId="17" xfId="0" applyNumberFormat="1" applyFont="1" applyBorder="1" applyAlignment="1">
      <alignment horizontal="center" vertical="center" wrapText="1"/>
    </xf>
    <xf numFmtId="168" fontId="30" fillId="0" borderId="13" xfId="0" applyNumberFormat="1" applyFont="1" applyBorder="1" applyAlignment="1">
      <alignment horizontal="center" vertical="center"/>
    </xf>
    <xf numFmtId="168" fontId="30" fillId="0" borderId="28" xfId="0" applyNumberFormat="1" applyFont="1" applyBorder="1" applyAlignment="1">
      <alignment horizontal="center" vertical="center" wrapText="1"/>
    </xf>
    <xf numFmtId="168" fontId="30" fillId="0" borderId="10" xfId="0" applyNumberFormat="1" applyFont="1" applyBorder="1" applyAlignment="1">
      <alignment horizontal="center" vertical="center"/>
    </xf>
    <xf numFmtId="168" fontId="30" fillId="0" borderId="12" xfId="0" applyNumberFormat="1" applyFont="1" applyBorder="1" applyAlignment="1">
      <alignment horizontal="center" vertical="center"/>
    </xf>
    <xf numFmtId="168" fontId="30" fillId="0" borderId="31" xfId="0" applyNumberFormat="1" applyFont="1" applyBorder="1" applyAlignment="1">
      <alignment horizontal="center" vertical="center"/>
    </xf>
    <xf numFmtId="168" fontId="30" fillId="0" borderId="18" xfId="0" applyNumberFormat="1" applyFont="1" applyBorder="1" applyAlignment="1">
      <alignment horizontal="center" vertical="center"/>
    </xf>
    <xf numFmtId="168" fontId="30" fillId="0" borderId="14" xfId="0" applyNumberFormat="1" applyFont="1" applyBorder="1" applyAlignment="1">
      <alignment horizontal="center" vertical="center" wrapText="1"/>
    </xf>
    <xf numFmtId="168" fontId="30" fillId="0" borderId="14" xfId="0" applyNumberFormat="1" applyFont="1" applyBorder="1" applyAlignment="1">
      <alignment horizontal="center" vertical="center"/>
    </xf>
    <xf numFmtId="168" fontId="30" fillId="0" borderId="33" xfId="0" applyNumberFormat="1" applyFont="1" applyBorder="1" applyAlignment="1">
      <alignment horizontal="center" vertical="center" wrapText="1"/>
    </xf>
    <xf numFmtId="168" fontId="30" fillId="0" borderId="11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193" fontId="24" fillId="0" borderId="17" xfId="0" applyNumberFormat="1" applyFont="1" applyBorder="1" applyAlignment="1">
      <alignment horizontal="right"/>
    </xf>
    <xf numFmtId="193" fontId="24" fillId="0" borderId="0" xfId="0" applyNumberFormat="1" applyFont="1" applyBorder="1" applyAlignment="1">
      <alignment horizontal="right"/>
    </xf>
    <xf numFmtId="193" fontId="24" fillId="0" borderId="28" xfId="0" applyNumberFormat="1" applyFont="1" applyBorder="1" applyAlignment="1">
      <alignment horizontal="right"/>
    </xf>
    <xf numFmtId="0" fontId="24" fillId="0" borderId="0" xfId="0" applyFont="1" applyAlignment="1">
      <alignment/>
    </xf>
    <xf numFmtId="164" fontId="24" fillId="0" borderId="13" xfId="0" applyNumberFormat="1" applyFont="1" applyBorder="1" applyAlignment="1">
      <alignment/>
    </xf>
    <xf numFmtId="164" fontId="24" fillId="0" borderId="17" xfId="0" applyNumberFormat="1" applyFont="1" applyBorder="1" applyAlignment="1">
      <alignment horizontal="right"/>
    </xf>
    <xf numFmtId="181" fontId="10" fillId="0" borderId="13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right" vertical="top"/>
    </xf>
    <xf numFmtId="164" fontId="10" fillId="0" borderId="14" xfId="0" applyNumberFormat="1" applyFont="1" applyBorder="1" applyAlignment="1">
      <alignment horizontal="right" vertical="top"/>
    </xf>
    <xf numFmtId="164" fontId="10" fillId="0" borderId="11" xfId="0" applyNumberFormat="1" applyFont="1" applyBorder="1" applyAlignment="1">
      <alignment horizontal="right" vertical="top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4" fontId="11" fillId="0" borderId="10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24" fillId="0" borderId="0" xfId="0" applyFont="1" applyFill="1" applyBorder="1" applyAlignment="1" quotePrefix="1">
      <alignment horizontal="left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164" fontId="10" fillId="0" borderId="13" xfId="0" applyNumberFormat="1" applyFont="1" applyFill="1" applyBorder="1" applyAlignment="1">
      <alignment vertical="center"/>
    </xf>
    <xf numFmtId="171" fontId="10" fillId="0" borderId="13" xfId="0" applyNumberFormat="1" applyFont="1" applyFill="1" applyBorder="1" applyAlignment="1">
      <alignment horizontal="center" vertical="center"/>
    </xf>
    <xf numFmtId="171" fontId="10" fillId="0" borderId="28" xfId="0" applyNumberFormat="1" applyFont="1" applyFill="1" applyBorder="1" applyAlignment="1">
      <alignment horizontal="center" vertical="center"/>
    </xf>
    <xf numFmtId="171" fontId="10" fillId="0" borderId="29" xfId="0" applyNumberFormat="1" applyFont="1" applyFill="1" applyBorder="1" applyAlignment="1">
      <alignment horizontal="center" vertical="center"/>
    </xf>
    <xf numFmtId="171" fontId="10" fillId="0" borderId="17" xfId="0" applyNumberFormat="1" applyFont="1" applyFill="1" applyBorder="1" applyAlignment="1">
      <alignment horizontal="center" vertical="center"/>
    </xf>
    <xf numFmtId="168" fontId="27" fillId="0" borderId="0" xfId="0" applyNumberFormat="1" applyFont="1" applyAlignment="1">
      <alignment/>
    </xf>
    <xf numFmtId="171" fontId="25" fillId="0" borderId="31" xfId="0" applyNumberFormat="1" applyFont="1" applyBorder="1" applyAlignment="1">
      <alignment/>
    </xf>
    <xf numFmtId="171" fontId="25" fillId="0" borderId="0" xfId="0" applyNumberFormat="1" applyFont="1" applyBorder="1" applyAlignment="1">
      <alignment/>
    </xf>
    <xf numFmtId="171" fontId="11" fillId="0" borderId="14" xfId="0" applyNumberFormat="1" applyFont="1" applyFill="1" applyBorder="1" applyAlignment="1">
      <alignment horizontal="center" vertical="center"/>
    </xf>
    <xf numFmtId="171" fontId="11" fillId="0" borderId="11" xfId="0" applyNumberFormat="1" applyFont="1" applyBorder="1" applyAlignment="1">
      <alignment horizontal="center" vertical="center"/>
    </xf>
    <xf numFmtId="168" fontId="20" fillId="0" borderId="0" xfId="0" applyNumberFormat="1" applyFont="1" applyFill="1" applyAlignment="1">
      <alignment/>
    </xf>
    <xf numFmtId="175" fontId="31" fillId="0" borderId="0" xfId="0" applyNumberFormat="1" applyFont="1" applyFill="1" applyAlignment="1">
      <alignment/>
    </xf>
    <xf numFmtId="0" fontId="5" fillId="0" borderId="0" xfId="0" applyFont="1" applyFill="1" applyBorder="1" applyAlignment="1" quotePrefix="1">
      <alignment horizontal="center" vertical="center"/>
    </xf>
    <xf numFmtId="168" fontId="11" fillId="0" borderId="25" xfId="0" applyNumberFormat="1" applyFont="1" applyFill="1" applyBorder="1" applyAlignment="1">
      <alignment horizontal="center" vertical="center"/>
    </xf>
    <xf numFmtId="168" fontId="11" fillId="0" borderId="18" xfId="0" applyNumberFormat="1" applyFont="1" applyFill="1" applyBorder="1" applyAlignment="1">
      <alignment horizontal="center" vertical="center"/>
    </xf>
    <xf numFmtId="186" fontId="11" fillId="0" borderId="27" xfId="0" applyNumberFormat="1" applyFont="1" applyFill="1" applyBorder="1" applyAlignment="1">
      <alignment horizontal="center" vertical="center"/>
    </xf>
    <xf numFmtId="186" fontId="11" fillId="0" borderId="16" xfId="0" applyNumberFormat="1" applyFont="1" applyFill="1" applyBorder="1" applyAlignment="1">
      <alignment horizontal="center" vertical="center"/>
    </xf>
    <xf numFmtId="171" fontId="24" fillId="0" borderId="25" xfId="0" applyNumberFormat="1" applyFont="1" applyFill="1" applyBorder="1" applyAlignment="1">
      <alignment/>
    </xf>
    <xf numFmtId="171" fontId="24" fillId="0" borderId="18" xfId="0" applyNumberFormat="1" applyFont="1" applyFill="1" applyBorder="1" applyAlignment="1">
      <alignment/>
    </xf>
    <xf numFmtId="167" fontId="25" fillId="0" borderId="13" xfId="0" applyNumberFormat="1" applyFont="1" applyBorder="1" applyAlignment="1">
      <alignment horizontal="right"/>
    </xf>
    <xf numFmtId="165" fontId="24" fillId="0" borderId="13" xfId="0" applyNumberFormat="1" applyFont="1" applyBorder="1" applyAlignment="1">
      <alignment horizontal="right"/>
    </xf>
    <xf numFmtId="181" fontId="24" fillId="0" borderId="1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86" fontId="10" fillId="0" borderId="32" xfId="0" applyNumberFormat="1" applyFont="1" applyBorder="1" applyAlignment="1">
      <alignment horizontal="center"/>
    </xf>
    <xf numFmtId="186" fontId="10" fillId="0" borderId="14" xfId="0" applyNumberFormat="1" applyFont="1" applyBorder="1" applyAlignment="1">
      <alignment horizontal="center"/>
    </xf>
    <xf numFmtId="186" fontId="10" fillId="0" borderId="11" xfId="0" applyNumberFormat="1" applyFont="1" applyBorder="1" applyAlignment="1">
      <alignment horizontal="center"/>
    </xf>
    <xf numFmtId="186" fontId="10" fillId="0" borderId="15" xfId="0" applyNumberFormat="1" applyFont="1" applyBorder="1" applyAlignment="1">
      <alignment horizontal="center"/>
    </xf>
    <xf numFmtId="186" fontId="10" fillId="0" borderId="13" xfId="0" applyNumberFormat="1" applyFont="1" applyBorder="1" applyAlignment="1">
      <alignment horizontal="center"/>
    </xf>
    <xf numFmtId="186" fontId="11" fillId="0" borderId="20" xfId="0" applyNumberFormat="1" applyFont="1" applyBorder="1" applyAlignment="1">
      <alignment horizontal="center"/>
    </xf>
    <xf numFmtId="174" fontId="11" fillId="0" borderId="20" xfId="0" applyNumberFormat="1" applyFont="1" applyBorder="1" applyAlignment="1">
      <alignment/>
    </xf>
    <xf numFmtId="171" fontId="25" fillId="0" borderId="11" xfId="0" applyNumberFormat="1" applyFont="1" applyBorder="1" applyAlignment="1">
      <alignment/>
    </xf>
    <xf numFmtId="171" fontId="25" fillId="0" borderId="25" xfId="0" applyNumberFormat="1" applyFont="1" applyBorder="1" applyAlignment="1">
      <alignment/>
    </xf>
    <xf numFmtId="168" fontId="5" fillId="0" borderId="16" xfId="0" applyNumberFormat="1" applyFont="1" applyBorder="1" applyAlignment="1">
      <alignment horizontal="center" vertical="center"/>
    </xf>
    <xf numFmtId="168" fontId="30" fillId="0" borderId="17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left" wrapText="1"/>
    </xf>
    <xf numFmtId="0" fontId="20" fillId="0" borderId="0" xfId="57" applyFont="1" applyBorder="1" applyAlignment="1" quotePrefix="1">
      <alignment horizontal="left"/>
      <protection/>
    </xf>
    <xf numFmtId="0" fontId="20" fillId="0" borderId="0" xfId="57" applyFont="1" applyBorder="1">
      <alignment/>
      <protection/>
    </xf>
    <xf numFmtId="166" fontId="20" fillId="0" borderId="0" xfId="57" applyNumberFormat="1" applyFont="1" applyBorder="1" applyAlignment="1">
      <alignment/>
      <protection/>
    </xf>
    <xf numFmtId="168" fontId="20" fillId="0" borderId="0" xfId="57" applyNumberFormat="1" applyFont="1">
      <alignment/>
      <protection/>
    </xf>
    <xf numFmtId="0" fontId="10" fillId="0" borderId="0" xfId="57" applyFont="1">
      <alignment/>
      <protection/>
    </xf>
    <xf numFmtId="175" fontId="31" fillId="0" borderId="0" xfId="57" applyNumberFormat="1" applyFont="1">
      <alignment/>
      <protection/>
    </xf>
    <xf numFmtId="175" fontId="28" fillId="0" borderId="0" xfId="57" applyNumberFormat="1" applyFont="1">
      <alignment/>
      <protection/>
    </xf>
    <xf numFmtId="0" fontId="10" fillId="0" borderId="0" xfId="57" applyFont="1" applyBorder="1" applyAlignment="1" quotePrefix="1">
      <alignment horizontal="left"/>
      <protection/>
    </xf>
    <xf numFmtId="0" fontId="18" fillId="0" borderId="0" xfId="57" applyFont="1" applyBorder="1">
      <alignment/>
      <protection/>
    </xf>
    <xf numFmtId="166" fontId="27" fillId="0" borderId="0" xfId="57" applyNumberFormat="1" applyFont="1" applyBorder="1" applyAlignment="1">
      <alignment/>
      <protection/>
    </xf>
    <xf numFmtId="168" fontId="18" fillId="0" borderId="0" xfId="57" applyNumberFormat="1" applyFont="1">
      <alignment/>
      <protection/>
    </xf>
    <xf numFmtId="168" fontId="27" fillId="0" borderId="0" xfId="57" applyNumberFormat="1" applyFont="1">
      <alignment/>
      <protection/>
    </xf>
    <xf numFmtId="0" fontId="11" fillId="0" borderId="15" xfId="57" applyFont="1" applyBorder="1" applyAlignment="1" quotePrefix="1">
      <alignment horizontal="center"/>
      <protection/>
    </xf>
    <xf numFmtId="0" fontId="11" fillId="0" borderId="16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1" fillId="0" borderId="18" xfId="57" applyFont="1" applyBorder="1" applyAlignment="1" quotePrefix="1">
      <alignment horizontal="center" vertical="center"/>
      <protection/>
    </xf>
    <xf numFmtId="168" fontId="11" fillId="0" borderId="20" xfId="57" applyNumberFormat="1" applyFont="1" applyBorder="1" applyAlignment="1">
      <alignment horizontal="center" vertical="center"/>
      <protection/>
    </xf>
    <xf numFmtId="168" fontId="11" fillId="0" borderId="19" xfId="57" applyNumberFormat="1" applyFont="1" applyBorder="1" applyAlignment="1">
      <alignment horizontal="center" vertical="center"/>
      <protection/>
    </xf>
    <xf numFmtId="166" fontId="11" fillId="0" borderId="24" xfId="57" applyNumberFormat="1" applyFont="1" applyBorder="1" applyAlignment="1">
      <alignment horizontal="center" vertical="center"/>
      <protection/>
    </xf>
    <xf numFmtId="168" fontId="11" fillId="0" borderId="18" xfId="57" applyNumberFormat="1" applyFont="1" applyBorder="1" applyAlignment="1">
      <alignment horizontal="center" vertical="center"/>
      <protection/>
    </xf>
    <xf numFmtId="166" fontId="11" fillId="0" borderId="31" xfId="57" applyNumberFormat="1" applyFont="1" applyBorder="1" applyAlignment="1">
      <alignment horizontal="center" vertical="center"/>
      <protection/>
    </xf>
    <xf numFmtId="168" fontId="11" fillId="0" borderId="25" xfId="57" applyNumberFormat="1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/>
      <protection/>
    </xf>
    <xf numFmtId="0" fontId="11" fillId="0" borderId="16" xfId="57" applyFont="1" applyBorder="1" applyAlignment="1">
      <alignment horizontal="left" wrapText="1"/>
      <protection/>
    </xf>
    <xf numFmtId="164" fontId="11" fillId="0" borderId="13" xfId="57" applyNumberFormat="1" applyFont="1" applyBorder="1" applyAlignment="1">
      <alignment horizontal="right"/>
      <protection/>
    </xf>
    <xf numFmtId="171" fontId="11" fillId="0" borderId="15" xfId="57" applyNumberFormat="1" applyFont="1" applyBorder="1" applyAlignment="1">
      <alignment horizontal="center"/>
      <protection/>
    </xf>
    <xf numFmtId="171" fontId="11" fillId="0" borderId="32" xfId="57" applyNumberFormat="1" applyFont="1" applyBorder="1" applyAlignment="1">
      <alignment horizontal="center"/>
      <protection/>
    </xf>
    <xf numFmtId="171" fontId="11" fillId="0" borderId="26" xfId="57" applyNumberFormat="1" applyFont="1" applyBorder="1" applyAlignment="1">
      <alignment horizontal="center"/>
      <protection/>
    </xf>
    <xf numFmtId="171" fontId="11" fillId="0" borderId="16" xfId="57" applyNumberFormat="1" applyFont="1" applyBorder="1" applyAlignment="1">
      <alignment horizontal="center"/>
      <protection/>
    </xf>
    <xf numFmtId="171" fontId="11" fillId="0" borderId="27" xfId="57" applyNumberFormat="1" applyFont="1" applyBorder="1" applyAlignment="1">
      <alignment horizontal="center"/>
      <protection/>
    </xf>
    <xf numFmtId="0" fontId="10" fillId="0" borderId="13" xfId="57" applyFont="1" applyBorder="1">
      <alignment/>
      <protection/>
    </xf>
    <xf numFmtId="0" fontId="10" fillId="0" borderId="17" xfId="57" applyFont="1" applyBorder="1" applyAlignment="1">
      <alignment horizontal="left" vertical="center"/>
      <protection/>
    </xf>
    <xf numFmtId="164" fontId="10" fillId="0" borderId="13" xfId="57" applyNumberFormat="1" applyFont="1" applyBorder="1" applyAlignment="1">
      <alignment horizontal="right"/>
      <protection/>
    </xf>
    <xf numFmtId="171" fontId="10" fillId="0" borderId="13" xfId="57" applyNumberFormat="1" applyFont="1" applyBorder="1" applyAlignment="1">
      <alignment horizontal="center"/>
      <protection/>
    </xf>
    <xf numFmtId="171" fontId="24" fillId="0" borderId="14" xfId="57" applyNumberFormat="1" applyFont="1" applyBorder="1" applyAlignment="1">
      <alignment horizontal="center"/>
      <protection/>
    </xf>
    <xf numFmtId="171" fontId="10" fillId="0" borderId="28" xfId="57" applyNumberFormat="1" applyFont="1" applyBorder="1" applyAlignment="1">
      <alignment horizontal="center"/>
      <protection/>
    </xf>
    <xf numFmtId="171" fontId="10" fillId="0" borderId="17" xfId="57" applyNumberFormat="1" applyFont="1" applyBorder="1" applyAlignment="1">
      <alignment horizontal="center"/>
      <protection/>
    </xf>
    <xf numFmtId="171" fontId="24" fillId="0" borderId="13" xfId="57" applyNumberFormat="1" applyFont="1" applyBorder="1" applyAlignment="1">
      <alignment horizontal="center"/>
      <protection/>
    </xf>
    <xf numFmtId="171" fontId="10" fillId="0" borderId="14" xfId="57" applyNumberFormat="1" applyFont="1" applyBorder="1" applyAlignment="1">
      <alignment horizontal="center"/>
      <protection/>
    </xf>
    <xf numFmtId="171" fontId="11" fillId="0" borderId="28" xfId="57" applyNumberFormat="1" applyFont="1" applyBorder="1" applyAlignment="1">
      <alignment horizontal="center"/>
      <protection/>
    </xf>
    <xf numFmtId="171" fontId="10" fillId="0" borderId="29" xfId="57" applyNumberFormat="1" applyFont="1" applyBorder="1" applyAlignment="1">
      <alignment horizontal="center"/>
      <protection/>
    </xf>
    <xf numFmtId="0" fontId="10" fillId="0" borderId="13" xfId="57" applyFont="1" applyFill="1" applyBorder="1">
      <alignment/>
      <protection/>
    </xf>
    <xf numFmtId="0" fontId="24" fillId="0" borderId="0" xfId="57" applyFont="1" applyFill="1" applyBorder="1" applyAlignment="1">
      <alignment horizontal="left" wrapText="1"/>
      <protection/>
    </xf>
    <xf numFmtId="164" fontId="24" fillId="0" borderId="13" xfId="57" applyNumberFormat="1" applyFont="1" applyFill="1" applyBorder="1" applyAlignment="1">
      <alignment horizontal="right"/>
      <protection/>
    </xf>
    <xf numFmtId="171" fontId="24" fillId="0" borderId="13" xfId="57" applyNumberFormat="1" applyFont="1" applyFill="1" applyBorder="1" applyAlignment="1">
      <alignment horizontal="center"/>
      <protection/>
    </xf>
    <xf numFmtId="171" fontId="24" fillId="0" borderId="14" xfId="57" applyNumberFormat="1" applyFont="1" applyFill="1" applyBorder="1" applyAlignment="1">
      <alignment horizontal="center"/>
      <protection/>
    </xf>
    <xf numFmtId="171" fontId="10" fillId="0" borderId="28" xfId="57" applyNumberFormat="1" applyFont="1" applyFill="1" applyBorder="1" applyAlignment="1">
      <alignment horizontal="center"/>
      <protection/>
    </xf>
    <xf numFmtId="171" fontId="24" fillId="0" borderId="17" xfId="57" applyNumberFormat="1" applyFont="1" applyFill="1" applyBorder="1" applyAlignment="1">
      <alignment horizontal="center"/>
      <protection/>
    </xf>
    <xf numFmtId="171" fontId="25" fillId="0" borderId="28" xfId="57" applyNumberFormat="1" applyFont="1" applyFill="1" applyBorder="1" applyAlignment="1">
      <alignment horizontal="center"/>
      <protection/>
    </xf>
    <xf numFmtId="171" fontId="24" fillId="0" borderId="29" xfId="57" applyNumberFormat="1" applyFont="1" applyFill="1" applyBorder="1" applyAlignment="1">
      <alignment horizontal="center"/>
      <protection/>
    </xf>
    <xf numFmtId="0" fontId="10" fillId="0" borderId="0" xfId="57" applyFont="1" applyFill="1">
      <alignment/>
      <protection/>
    </xf>
    <xf numFmtId="0" fontId="24" fillId="0" borderId="0" xfId="57" applyFont="1" applyFill="1" applyBorder="1" applyAlignment="1" quotePrefix="1">
      <alignment horizontal="left" wrapText="1"/>
      <protection/>
    </xf>
    <xf numFmtId="164" fontId="10" fillId="0" borderId="13" xfId="57" applyNumberFormat="1" applyFont="1" applyFill="1" applyBorder="1">
      <alignment/>
      <protection/>
    </xf>
    <xf numFmtId="0" fontId="10" fillId="0" borderId="17" xfId="57" applyFont="1" applyFill="1" applyBorder="1" applyAlignment="1">
      <alignment horizontal="left" vertical="center" wrapText="1"/>
      <protection/>
    </xf>
    <xf numFmtId="164" fontId="10" fillId="0" borderId="13" xfId="57" applyNumberFormat="1" applyFont="1" applyFill="1" applyBorder="1" applyAlignment="1">
      <alignment horizontal="right"/>
      <protection/>
    </xf>
    <xf numFmtId="171" fontId="10" fillId="0" borderId="13" xfId="57" applyNumberFormat="1" applyFont="1" applyFill="1" applyBorder="1" applyAlignment="1">
      <alignment horizontal="center"/>
      <protection/>
    </xf>
    <xf numFmtId="171" fontId="10" fillId="0" borderId="0" xfId="57" applyNumberFormat="1" applyFont="1" applyFill="1" applyBorder="1" applyAlignment="1">
      <alignment horizontal="center"/>
      <protection/>
    </xf>
    <xf numFmtId="171" fontId="10" fillId="0" borderId="17" xfId="57" applyNumberFormat="1" applyFont="1" applyFill="1" applyBorder="1" applyAlignment="1">
      <alignment horizontal="center"/>
      <protection/>
    </xf>
    <xf numFmtId="171" fontId="10" fillId="0" borderId="14" xfId="57" applyNumberFormat="1" applyFont="1" applyFill="1" applyBorder="1" applyAlignment="1">
      <alignment horizontal="center"/>
      <protection/>
    </xf>
    <xf numFmtId="171" fontId="11" fillId="0" borderId="28" xfId="57" applyNumberFormat="1" applyFont="1" applyFill="1" applyBorder="1" applyAlignment="1">
      <alignment horizontal="center"/>
      <protection/>
    </xf>
    <xf numFmtId="171" fontId="10" fillId="0" borderId="29" xfId="57" applyNumberFormat="1" applyFont="1" applyFill="1" applyBorder="1" applyAlignment="1">
      <alignment horizontal="center"/>
      <protection/>
    </xf>
    <xf numFmtId="0" fontId="24" fillId="0" borderId="17" xfId="57" applyFont="1" applyFill="1" applyBorder="1" applyAlignment="1" quotePrefix="1">
      <alignment horizontal="left" wrapText="1"/>
      <protection/>
    </xf>
    <xf numFmtId="0" fontId="24" fillId="0" borderId="17" xfId="57" applyFont="1" applyFill="1" applyBorder="1" applyAlignment="1">
      <alignment horizontal="left" wrapText="1"/>
      <protection/>
    </xf>
    <xf numFmtId="0" fontId="10" fillId="0" borderId="10" xfId="57" applyFont="1" applyBorder="1">
      <alignment/>
      <protection/>
    </xf>
    <xf numFmtId="0" fontId="24" fillId="0" borderId="18" xfId="57" applyFont="1" applyBorder="1" applyAlignment="1" quotePrefix="1">
      <alignment horizontal="left"/>
      <protection/>
    </xf>
    <xf numFmtId="164" fontId="24" fillId="0" borderId="11" xfId="57" applyNumberFormat="1" applyFont="1" applyBorder="1" applyAlignment="1">
      <alignment/>
      <protection/>
    </xf>
    <xf numFmtId="164" fontId="24" fillId="0" borderId="18" xfId="57" applyNumberFormat="1" applyFont="1" applyBorder="1" applyAlignment="1">
      <alignment/>
      <protection/>
    </xf>
    <xf numFmtId="171" fontId="24" fillId="0" borderId="10" xfId="57" applyNumberFormat="1" applyFont="1" applyBorder="1">
      <alignment/>
      <protection/>
    </xf>
    <xf numFmtId="171" fontId="24" fillId="0" borderId="12" xfId="57" applyNumberFormat="1" applyFont="1" applyBorder="1">
      <alignment/>
      <protection/>
    </xf>
    <xf numFmtId="171" fontId="24" fillId="0" borderId="11" xfId="57" applyNumberFormat="1" applyFont="1" applyBorder="1">
      <alignment/>
      <protection/>
    </xf>
    <xf numFmtId="171" fontId="25" fillId="0" borderId="31" xfId="57" applyNumberFormat="1" applyFont="1" applyBorder="1">
      <alignment/>
      <protection/>
    </xf>
    <xf numFmtId="171" fontId="24" fillId="0" borderId="25" xfId="57" applyNumberFormat="1" applyFont="1" applyBorder="1">
      <alignment/>
      <protection/>
    </xf>
    <xf numFmtId="171" fontId="24" fillId="0" borderId="18" xfId="57" applyNumberFormat="1" applyFont="1" applyBorder="1">
      <alignment/>
      <protection/>
    </xf>
    <xf numFmtId="171" fontId="25" fillId="0" borderId="12" xfId="57" applyNumberFormat="1" applyFont="1" applyBorder="1">
      <alignment/>
      <protection/>
    </xf>
    <xf numFmtId="171" fontId="25" fillId="0" borderId="25" xfId="57" applyNumberFormat="1" applyFont="1" applyBorder="1">
      <alignment/>
      <protection/>
    </xf>
    <xf numFmtId="2" fontId="10" fillId="0" borderId="0" xfId="57" applyNumberFormat="1" applyFont="1" applyBorder="1" applyAlignment="1">
      <alignment horizontal="left"/>
      <protection/>
    </xf>
    <xf numFmtId="0" fontId="10" fillId="0" borderId="0" xfId="57" applyFont="1" applyBorder="1">
      <alignment/>
      <protection/>
    </xf>
    <xf numFmtId="166" fontId="10" fillId="0" borderId="0" xfId="57" applyNumberFormat="1" applyFont="1" applyBorder="1" applyAlignment="1">
      <alignment/>
      <protection/>
    </xf>
    <xf numFmtId="172" fontId="10" fillId="0" borderId="0" xfId="57" applyNumberFormat="1" applyFont="1">
      <alignment/>
      <protection/>
    </xf>
    <xf numFmtId="172" fontId="11" fillId="0" borderId="0" xfId="57" applyNumberFormat="1" applyFont="1">
      <alignment/>
      <protection/>
    </xf>
    <xf numFmtId="0" fontId="11" fillId="0" borderId="0" xfId="57" applyFont="1">
      <alignment/>
      <protection/>
    </xf>
    <xf numFmtId="0" fontId="10" fillId="0" borderId="0" xfId="57" applyFont="1" applyAlignment="1">
      <alignment horizontal="center" vertical="center" textRotation="180"/>
      <protection/>
    </xf>
    <xf numFmtId="206" fontId="10" fillId="0" borderId="0" xfId="0" applyNumberFormat="1" applyFont="1" applyBorder="1" applyAlignment="1">
      <alignment/>
    </xf>
    <xf numFmtId="171" fontId="25" fillId="0" borderId="10" xfId="0" applyNumberFormat="1" applyFont="1" applyBorder="1" applyAlignment="1">
      <alignment/>
    </xf>
    <xf numFmtId="164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center" vertical="center"/>
    </xf>
    <xf numFmtId="171" fontId="25" fillId="0" borderId="10" xfId="57" applyNumberFormat="1" applyFont="1" applyBorder="1">
      <alignment/>
      <protection/>
    </xf>
    <xf numFmtId="168" fontId="30" fillId="0" borderId="26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08" fontId="10" fillId="0" borderId="13" xfId="0" applyNumberFormat="1" applyFont="1" applyBorder="1" applyAlignment="1">
      <alignment horizontal="center"/>
    </xf>
    <xf numFmtId="186" fontId="10" fillId="0" borderId="10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 horizontal="center"/>
    </xf>
    <xf numFmtId="186" fontId="11" fillId="0" borderId="21" xfId="0" applyNumberFormat="1" applyFont="1" applyBorder="1" applyAlignment="1">
      <alignment horizontal="center"/>
    </xf>
    <xf numFmtId="186" fontId="11" fillId="0" borderId="19" xfId="0" applyNumberFormat="1" applyFont="1" applyBorder="1" applyAlignment="1">
      <alignment horizontal="center"/>
    </xf>
    <xf numFmtId="186" fontId="10" fillId="0" borderId="16" xfId="0" applyNumberFormat="1" applyFont="1" applyBorder="1" applyAlignment="1">
      <alignment horizontal="center"/>
    </xf>
    <xf numFmtId="186" fontId="10" fillId="0" borderId="18" xfId="0" applyNumberFormat="1" applyFont="1" applyBorder="1" applyAlignment="1">
      <alignment horizontal="center"/>
    </xf>
    <xf numFmtId="186" fontId="10" fillId="0" borderId="13" xfId="0" applyNumberFormat="1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vertical="center"/>
    </xf>
    <xf numFmtId="168" fontId="5" fillId="0" borderId="17" xfId="0" applyNumberFormat="1" applyFont="1" applyBorder="1" applyAlignment="1">
      <alignment horizontal="center" vertical="center"/>
    </xf>
    <xf numFmtId="168" fontId="5" fillId="0" borderId="28" xfId="0" applyNumberFormat="1" applyFont="1" applyBorder="1" applyAlignment="1">
      <alignment horizontal="center" vertical="center"/>
    </xf>
    <xf numFmtId="168" fontId="30" fillId="0" borderId="15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181" fontId="11" fillId="0" borderId="17" xfId="0" applyNumberFormat="1" applyFont="1" applyFill="1" applyBorder="1" applyAlignment="1">
      <alignment horizontal="center" vertical="center"/>
    </xf>
    <xf numFmtId="181" fontId="10" fillId="0" borderId="13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center"/>
    </xf>
    <xf numFmtId="185" fontId="24" fillId="0" borderId="1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186" fontId="11" fillId="0" borderId="16" xfId="0" applyNumberFormat="1" applyFont="1" applyFill="1" applyBorder="1" applyAlignment="1">
      <alignment horizontal="right" vertical="center"/>
    </xf>
    <xf numFmtId="186" fontId="25" fillId="0" borderId="26" xfId="0" applyNumberFormat="1" applyFont="1" applyFill="1" applyBorder="1" applyAlignment="1">
      <alignment horizontal="right" vertical="center"/>
    </xf>
    <xf numFmtId="171" fontId="10" fillId="0" borderId="17" xfId="0" applyNumberFormat="1" applyFont="1" applyFill="1" applyBorder="1" applyAlignment="1">
      <alignment horizontal="right" vertical="center"/>
    </xf>
    <xf numFmtId="186" fontId="25" fillId="0" borderId="28" xfId="0" applyNumberFormat="1" applyFont="1" applyFill="1" applyBorder="1" applyAlignment="1">
      <alignment horizontal="right" vertical="center"/>
    </xf>
    <xf numFmtId="171" fontId="24" fillId="0" borderId="18" xfId="0" applyNumberFormat="1" applyFont="1" applyFill="1" applyBorder="1" applyAlignment="1">
      <alignment horizontal="right"/>
    </xf>
    <xf numFmtId="186" fontId="11" fillId="0" borderId="31" xfId="0" applyNumberFormat="1" applyFont="1" applyFill="1" applyBorder="1" applyAlignment="1">
      <alignment horizontal="right" vertical="center"/>
    </xf>
    <xf numFmtId="186" fontId="11" fillId="0" borderId="16" xfId="0" applyNumberFormat="1" applyFont="1" applyBorder="1" applyAlignment="1">
      <alignment horizontal="right" vertical="center"/>
    </xf>
    <xf numFmtId="186" fontId="11" fillId="0" borderId="13" xfId="0" applyNumberFormat="1" applyFont="1" applyBorder="1" applyAlignment="1">
      <alignment horizontal="right" vertical="center"/>
    </xf>
    <xf numFmtId="186" fontId="11" fillId="0" borderId="15" xfId="0" applyNumberFormat="1" applyFont="1" applyBorder="1" applyAlignment="1">
      <alignment horizontal="right" vertical="center"/>
    </xf>
    <xf numFmtId="186" fontId="25" fillId="0" borderId="32" xfId="0" applyNumberFormat="1" applyFont="1" applyBorder="1" applyAlignment="1">
      <alignment horizontal="right" vertical="center"/>
    </xf>
    <xf numFmtId="186" fontId="11" fillId="0" borderId="29" xfId="0" applyNumberFormat="1" applyFont="1" applyBorder="1" applyAlignment="1">
      <alignment horizontal="right" vertical="center"/>
    </xf>
    <xf numFmtId="171" fontId="10" fillId="0" borderId="17" xfId="0" applyNumberFormat="1" applyFont="1" applyBorder="1" applyAlignment="1">
      <alignment horizontal="right" vertical="center"/>
    </xf>
    <xf numFmtId="171" fontId="10" fillId="0" borderId="13" xfId="0" applyNumberFormat="1" applyFont="1" applyBorder="1" applyAlignment="1">
      <alignment horizontal="right" vertical="center"/>
    </xf>
    <xf numFmtId="171" fontId="25" fillId="0" borderId="14" xfId="0" applyNumberFormat="1" applyFont="1" applyBorder="1" applyAlignment="1">
      <alignment horizontal="right" vertical="center"/>
    </xf>
    <xf numFmtId="171" fontId="10" fillId="0" borderId="29" xfId="0" applyNumberFormat="1" applyFont="1" applyBorder="1" applyAlignment="1">
      <alignment horizontal="right" vertical="center"/>
    </xf>
    <xf numFmtId="186" fontId="25" fillId="0" borderId="2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/>
    </xf>
    <xf numFmtId="186" fontId="25" fillId="0" borderId="33" xfId="0" applyNumberFormat="1" applyFont="1" applyBorder="1" applyAlignment="1">
      <alignment horizontal="right" vertical="center"/>
    </xf>
    <xf numFmtId="171" fontId="11" fillId="0" borderId="17" xfId="0" applyNumberFormat="1" applyFont="1" applyBorder="1" applyAlignment="1">
      <alignment horizontal="right" vertical="center"/>
    </xf>
    <xf numFmtId="171" fontId="25" fillId="0" borderId="28" xfId="0" applyNumberFormat="1" applyFont="1" applyBorder="1" applyAlignment="1">
      <alignment horizontal="right" vertical="center"/>
    </xf>
    <xf numFmtId="171" fontId="11" fillId="0" borderId="29" xfId="0" applyNumberFormat="1" applyFont="1" applyBorder="1" applyAlignment="1">
      <alignment horizontal="right" vertical="center"/>
    </xf>
    <xf numFmtId="171" fontId="11" fillId="0" borderId="13" xfId="0" applyNumberFormat="1" applyFont="1" applyBorder="1" applyAlignment="1">
      <alignment horizontal="right" vertical="center"/>
    </xf>
    <xf numFmtId="171" fontId="25" fillId="0" borderId="33" xfId="0" applyNumberFormat="1" applyFont="1" applyBorder="1" applyAlignment="1">
      <alignment horizontal="right" vertical="center"/>
    </xf>
    <xf numFmtId="171" fontId="25" fillId="0" borderId="28" xfId="0" applyNumberFormat="1" applyFont="1" applyFill="1" applyBorder="1" applyAlignment="1">
      <alignment horizontal="right" vertical="center"/>
    </xf>
    <xf numFmtId="171" fontId="10" fillId="0" borderId="29" xfId="0" applyNumberFormat="1" applyFont="1" applyFill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right" vertical="center"/>
    </xf>
    <xf numFmtId="171" fontId="25" fillId="0" borderId="33" xfId="0" applyNumberFormat="1" applyFont="1" applyFill="1" applyBorder="1" applyAlignment="1">
      <alignment horizontal="right" vertical="center"/>
    </xf>
    <xf numFmtId="171" fontId="10" fillId="0" borderId="18" xfId="0" applyNumberFormat="1" applyFont="1" applyBorder="1" applyAlignment="1">
      <alignment horizontal="right" vertical="center"/>
    </xf>
    <xf numFmtId="171" fontId="25" fillId="0" borderId="31" xfId="0" applyNumberFormat="1" applyFont="1" applyBorder="1" applyAlignment="1">
      <alignment horizontal="right" vertical="center"/>
    </xf>
    <xf numFmtId="171" fontId="10" fillId="0" borderId="25" xfId="0" applyNumberFormat="1" applyFont="1" applyBorder="1" applyAlignment="1">
      <alignment horizontal="right" vertical="center"/>
    </xf>
    <xf numFmtId="171" fontId="10" fillId="0" borderId="10" xfId="0" applyNumberFormat="1" applyFont="1" applyBorder="1" applyAlignment="1">
      <alignment horizontal="right" vertical="center"/>
    </xf>
    <xf numFmtId="171" fontId="25" fillId="0" borderId="30" xfId="0" applyNumberFormat="1" applyFont="1" applyBorder="1" applyAlignment="1">
      <alignment horizontal="right" vertical="center"/>
    </xf>
    <xf numFmtId="171" fontId="11" fillId="0" borderId="16" xfId="57" applyNumberFormat="1" applyFont="1" applyBorder="1" applyAlignment="1">
      <alignment horizontal="right"/>
      <protection/>
    </xf>
    <xf numFmtId="171" fontId="25" fillId="0" borderId="26" xfId="57" applyNumberFormat="1" applyFont="1" applyBorder="1" applyAlignment="1">
      <alignment horizontal="right"/>
      <protection/>
    </xf>
    <xf numFmtId="171" fontId="11" fillId="0" borderId="15" xfId="57" applyNumberFormat="1" applyFont="1" applyBorder="1" applyAlignment="1">
      <alignment horizontal="right"/>
      <protection/>
    </xf>
    <xf numFmtId="171" fontId="11" fillId="0" borderId="13" xfId="57" applyNumberFormat="1" applyFont="1" applyBorder="1" applyAlignment="1">
      <alignment horizontal="right"/>
      <protection/>
    </xf>
    <xf numFmtId="171" fontId="25" fillId="0" borderId="0" xfId="57" applyNumberFormat="1" applyFont="1" applyBorder="1" applyAlignment="1">
      <alignment horizontal="right"/>
      <protection/>
    </xf>
    <xf numFmtId="171" fontId="11" fillId="0" borderId="29" xfId="57" applyNumberFormat="1" applyFont="1" applyBorder="1" applyAlignment="1">
      <alignment horizontal="right"/>
      <protection/>
    </xf>
    <xf numFmtId="171" fontId="10" fillId="0" borderId="17" xfId="57" applyNumberFormat="1" applyFont="1" applyBorder="1" applyAlignment="1">
      <alignment horizontal="right"/>
      <protection/>
    </xf>
    <xf numFmtId="171" fontId="25" fillId="0" borderId="28" xfId="57" applyNumberFormat="1" applyFont="1" applyBorder="1" applyAlignment="1">
      <alignment horizontal="right"/>
      <protection/>
    </xf>
    <xf numFmtId="171" fontId="10" fillId="0" borderId="13" xfId="57" applyNumberFormat="1" applyFont="1" applyBorder="1" applyAlignment="1">
      <alignment horizontal="right"/>
      <protection/>
    </xf>
    <xf numFmtId="171" fontId="25" fillId="0" borderId="14" xfId="57" applyNumberFormat="1" applyFont="1" applyBorder="1" applyAlignment="1">
      <alignment horizontal="right"/>
      <protection/>
    </xf>
    <xf numFmtId="171" fontId="10" fillId="0" borderId="29" xfId="57" applyNumberFormat="1" applyFont="1" applyBorder="1" applyAlignment="1">
      <alignment horizontal="right"/>
      <protection/>
    </xf>
    <xf numFmtId="171" fontId="24" fillId="0" borderId="17" xfId="57" applyNumberFormat="1" applyFont="1" applyFill="1" applyBorder="1" applyAlignment="1">
      <alignment horizontal="right"/>
      <protection/>
    </xf>
    <xf numFmtId="171" fontId="25" fillId="0" borderId="28" xfId="57" applyNumberFormat="1" applyFont="1" applyFill="1" applyBorder="1" applyAlignment="1">
      <alignment horizontal="right"/>
      <protection/>
    </xf>
    <xf numFmtId="171" fontId="24" fillId="0" borderId="13" xfId="57" applyNumberFormat="1" applyFont="1" applyFill="1" applyBorder="1" applyAlignment="1">
      <alignment horizontal="right"/>
      <protection/>
    </xf>
    <xf numFmtId="171" fontId="25" fillId="0" borderId="14" xfId="57" applyNumberFormat="1" applyFont="1" applyFill="1" applyBorder="1" applyAlignment="1">
      <alignment horizontal="right"/>
      <protection/>
    </xf>
    <xf numFmtId="171" fontId="24" fillId="0" borderId="29" xfId="57" applyNumberFormat="1" applyFont="1" applyFill="1" applyBorder="1" applyAlignment="1">
      <alignment horizontal="right"/>
      <protection/>
    </xf>
    <xf numFmtId="171" fontId="10" fillId="0" borderId="17" xfId="57" applyNumberFormat="1" applyFont="1" applyFill="1" applyBorder="1" applyAlignment="1">
      <alignment horizontal="right"/>
      <protection/>
    </xf>
    <xf numFmtId="171" fontId="10" fillId="0" borderId="13" xfId="57" applyNumberFormat="1" applyFont="1" applyFill="1" applyBorder="1" applyAlignment="1">
      <alignment horizontal="right"/>
      <protection/>
    </xf>
    <xf numFmtId="171" fontId="10" fillId="0" borderId="29" xfId="57" applyNumberFormat="1" applyFont="1" applyFill="1" applyBorder="1" applyAlignment="1">
      <alignment horizontal="right"/>
      <protection/>
    </xf>
    <xf numFmtId="172" fontId="11" fillId="0" borderId="13" xfId="0" applyNumberFormat="1" applyFont="1" applyBorder="1" applyAlignment="1">
      <alignment vertical="top"/>
    </xf>
    <xf numFmtId="172" fontId="11" fillId="0" borderId="17" xfId="0" applyNumberFormat="1" applyFont="1" applyBorder="1" applyAlignment="1">
      <alignment vertical="top"/>
    </xf>
    <xf numFmtId="172" fontId="11" fillId="0" borderId="28" xfId="0" applyNumberFormat="1" applyFont="1" applyBorder="1" applyAlignment="1">
      <alignment vertical="top"/>
    </xf>
    <xf numFmtId="172" fontId="10" fillId="0" borderId="13" xfId="0" applyNumberFormat="1" applyFont="1" applyBorder="1" applyAlignment="1">
      <alignment vertical="top"/>
    </xf>
    <xf numFmtId="172" fontId="10" fillId="0" borderId="17" xfId="0" applyNumberFormat="1" applyFont="1" applyBorder="1" applyAlignment="1">
      <alignment vertical="top"/>
    </xf>
    <xf numFmtId="172" fontId="10" fillId="0" borderId="28" xfId="0" applyNumberFormat="1" applyFont="1" applyBorder="1" applyAlignment="1">
      <alignment vertical="top"/>
    </xf>
    <xf numFmtId="172" fontId="10" fillId="0" borderId="10" xfId="0" applyNumberFormat="1" applyFont="1" applyBorder="1" applyAlignment="1">
      <alignment vertical="top"/>
    </xf>
    <xf numFmtId="172" fontId="10" fillId="0" borderId="18" xfId="0" applyNumberFormat="1" applyFont="1" applyBorder="1" applyAlignment="1">
      <alignment vertical="top"/>
    </xf>
    <xf numFmtId="172" fontId="10" fillId="0" borderId="31" xfId="0" applyNumberFormat="1" applyFont="1" applyBorder="1" applyAlignment="1">
      <alignment vertical="top"/>
    </xf>
    <xf numFmtId="166" fontId="11" fillId="0" borderId="24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Alignment="1" quotePrefix="1">
      <alignment horizontal="center" vertical="center" textRotation="180"/>
    </xf>
    <xf numFmtId="166" fontId="11" fillId="0" borderId="15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180"/>
    </xf>
    <xf numFmtId="0" fontId="11" fillId="0" borderId="35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0" xfId="57" applyFont="1" applyAlignment="1" quotePrefix="1">
      <alignment horizontal="center" vertical="center" textRotation="180"/>
      <protection/>
    </xf>
    <xf numFmtId="0" fontId="0" fillId="0" borderId="0" xfId="57">
      <alignment/>
      <protection/>
    </xf>
    <xf numFmtId="166" fontId="11" fillId="0" borderId="15" xfId="57" applyNumberFormat="1" applyFont="1" applyBorder="1" applyAlignment="1">
      <alignment horizontal="center" vertical="center"/>
      <protection/>
    </xf>
    <xf numFmtId="166" fontId="11" fillId="0" borderId="10" xfId="57" applyNumberFormat="1" applyFont="1" applyBorder="1" applyAlignment="1">
      <alignment horizontal="center" vertical="center"/>
      <protection/>
    </xf>
    <xf numFmtId="0" fontId="11" fillId="0" borderId="32" xfId="57" applyFont="1" applyBorder="1" applyAlignment="1">
      <alignment horizontal="center" vertical="center"/>
      <protection/>
    </xf>
    <xf numFmtId="0" fontId="11" fillId="0" borderId="23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0" fontId="11" fillId="0" borderId="34" xfId="57" applyFont="1" applyBorder="1" applyAlignment="1">
      <alignment horizontal="center" vertical="center"/>
      <protection/>
    </xf>
    <xf numFmtId="0" fontId="11" fillId="0" borderId="35" xfId="57" applyFont="1" applyBorder="1" applyAlignment="1">
      <alignment horizontal="center" vertical="center"/>
      <protection/>
    </xf>
    <xf numFmtId="0" fontId="11" fillId="0" borderId="22" xfId="57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0" fontId="11" fillId="0" borderId="15" xfId="0" applyFont="1" applyBorder="1" applyAlignment="1" quotePrefix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20" fillId="0" borderId="0" xfId="0" applyFont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71" fontId="7" fillId="0" borderId="10" xfId="0" applyNumberFormat="1" applyFont="1" applyFill="1" applyBorder="1" applyAlignment="1">
      <alignment horizontal="right" vertical="center"/>
    </xf>
    <xf numFmtId="171" fontId="7" fillId="0" borderId="18" xfId="0" applyNumberFormat="1" applyFont="1" applyFill="1" applyBorder="1" applyAlignment="1">
      <alignment horizontal="right" vertical="center"/>
    </xf>
    <xf numFmtId="171" fontId="49" fillId="0" borderId="31" xfId="0" applyNumberFormat="1" applyFont="1" applyFill="1" applyBorder="1" applyAlignment="1">
      <alignment horizontal="right" vertical="center"/>
    </xf>
    <xf numFmtId="171" fontId="7" fillId="0" borderId="25" xfId="0" applyNumberFormat="1" applyFont="1" applyFill="1" applyBorder="1" applyAlignment="1">
      <alignment horizontal="right" vertical="center"/>
    </xf>
    <xf numFmtId="171" fontId="7" fillId="0" borderId="18" xfId="0" applyNumberFormat="1" applyFont="1" applyFill="1" applyBorder="1" applyAlignment="1">
      <alignment vertical="center"/>
    </xf>
    <xf numFmtId="171" fontId="7" fillId="0" borderId="25" xfId="0" applyNumberFormat="1" applyFont="1" applyFill="1" applyBorder="1" applyAlignment="1">
      <alignment vertical="center"/>
    </xf>
    <xf numFmtId="171" fontId="50" fillId="0" borderId="31" xfId="0" applyNumberFormat="1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vertical="center"/>
    </xf>
    <xf numFmtId="165" fontId="7" fillId="0" borderId="37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right" vertical="center"/>
    </xf>
    <xf numFmtId="171" fontId="7" fillId="0" borderId="17" xfId="0" applyNumberFormat="1" applyFont="1" applyFill="1" applyBorder="1" applyAlignment="1">
      <alignment horizontal="right" vertical="center"/>
    </xf>
    <xf numFmtId="171" fontId="49" fillId="0" borderId="33" xfId="0" applyNumberFormat="1" applyFont="1" applyFill="1" applyBorder="1" applyAlignment="1">
      <alignment horizontal="right" vertical="center"/>
    </xf>
    <xf numFmtId="171" fontId="7" fillId="0" borderId="29" xfId="0" applyNumberFormat="1" applyFont="1" applyFill="1" applyBorder="1" applyAlignment="1">
      <alignment horizontal="right" vertical="center"/>
    </xf>
    <xf numFmtId="171" fontId="49" fillId="0" borderId="28" xfId="0" applyNumberFormat="1" applyFont="1" applyFill="1" applyBorder="1" applyAlignment="1">
      <alignment horizontal="right" vertical="center"/>
    </xf>
    <xf numFmtId="171" fontId="7" fillId="0" borderId="17" xfId="0" applyNumberFormat="1" applyFont="1" applyFill="1" applyBorder="1" applyAlignment="1">
      <alignment vertical="center"/>
    </xf>
    <xf numFmtId="171" fontId="7" fillId="0" borderId="29" xfId="0" applyNumberFormat="1" applyFont="1" applyFill="1" applyBorder="1" applyAlignment="1">
      <alignment vertical="center"/>
    </xf>
    <xf numFmtId="171" fontId="50" fillId="0" borderId="28" xfId="0" applyNumberFormat="1" applyFont="1" applyFill="1" applyBorder="1" applyAlignment="1">
      <alignment vertical="center"/>
    </xf>
    <xf numFmtId="171" fontId="7" fillId="0" borderId="13" xfId="0" applyNumberFormat="1" applyFont="1" applyFill="1" applyBorder="1" applyAlignment="1">
      <alignment vertical="center"/>
    </xf>
    <xf numFmtId="165" fontId="7" fillId="0" borderId="39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8" fontId="7" fillId="0" borderId="4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177" fontId="7" fillId="0" borderId="4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1" fontId="50" fillId="0" borderId="13" xfId="0" applyNumberFormat="1" applyFont="1" applyFill="1" applyBorder="1" applyAlignment="1">
      <alignment horizontal="right" vertical="center"/>
    </xf>
    <xf numFmtId="171" fontId="50" fillId="0" borderId="17" xfId="0" applyNumberFormat="1" applyFont="1" applyFill="1" applyBorder="1" applyAlignment="1">
      <alignment horizontal="right" vertical="center"/>
    </xf>
    <xf numFmtId="171" fontId="50" fillId="0" borderId="29" xfId="0" applyNumberFormat="1" applyFont="1" applyFill="1" applyBorder="1" applyAlignment="1">
      <alignment horizontal="right" vertical="center"/>
    </xf>
    <xf numFmtId="171" fontId="49" fillId="0" borderId="26" xfId="0" applyNumberFormat="1" applyFont="1" applyFill="1" applyBorder="1" applyAlignment="1">
      <alignment horizontal="right" vertical="center"/>
    </xf>
    <xf numFmtId="171" fontId="5" fillId="0" borderId="17" xfId="0" applyNumberFormat="1" applyFont="1" applyFill="1" applyBorder="1" applyAlignment="1">
      <alignment vertical="center"/>
    </xf>
    <xf numFmtId="171" fontId="50" fillId="0" borderId="29" xfId="0" applyNumberFormat="1" applyFont="1" applyFill="1" applyBorder="1" applyAlignment="1">
      <alignment vertical="center"/>
    </xf>
    <xf numFmtId="171" fontId="50" fillId="0" borderId="26" xfId="0" applyNumberFormat="1" applyFont="1" applyFill="1" applyBorder="1" applyAlignment="1">
      <alignment vertical="center"/>
    </xf>
    <xf numFmtId="171" fontId="50" fillId="0" borderId="17" xfId="0" applyNumberFormat="1" applyFont="1" applyFill="1" applyBorder="1" applyAlignment="1">
      <alignment vertical="center"/>
    </xf>
    <xf numFmtId="171" fontId="50" fillId="0" borderId="13" xfId="0" applyNumberFormat="1" applyFont="1" applyFill="1" applyBorder="1" applyAlignment="1">
      <alignment vertical="center"/>
    </xf>
    <xf numFmtId="171" fontId="50" fillId="0" borderId="15" xfId="0" applyNumberFormat="1" applyFont="1" applyFill="1" applyBorder="1" applyAlignment="1">
      <alignment vertical="center"/>
    </xf>
    <xf numFmtId="165" fontId="50" fillId="0" borderId="41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168" fontId="5" fillId="0" borderId="18" xfId="0" applyNumberFormat="1" applyFont="1" applyBorder="1" applyAlignment="1">
      <alignment horizontal="center" vertical="center"/>
    </xf>
    <xf numFmtId="168" fontId="5" fillId="0" borderId="25" xfId="0" applyNumberFormat="1" applyFont="1" applyBorder="1" applyAlignment="1">
      <alignment horizontal="center" vertical="center"/>
    </xf>
    <xf numFmtId="166" fontId="5" fillId="0" borderId="24" xfId="0" applyNumberFormat="1" applyFont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5" fontId="50" fillId="0" borderId="15" xfId="0" applyNumberFormat="1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1" fillId="0" borderId="0" xfId="0" applyFont="1" applyAlignment="1">
      <alignment vertical="center"/>
    </xf>
    <xf numFmtId="179" fontId="5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7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Alignment="1">
      <alignment/>
    </xf>
    <xf numFmtId="171" fontId="50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top"/>
    </xf>
    <xf numFmtId="171" fontId="49" fillId="0" borderId="30" xfId="0" applyNumberFormat="1" applyFont="1" applyFill="1" applyBorder="1" applyAlignment="1">
      <alignment horizontal="right" vertical="center"/>
    </xf>
    <xf numFmtId="171" fontId="50" fillId="0" borderId="31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vertical="center" wrapText="1"/>
    </xf>
    <xf numFmtId="177" fontId="7" fillId="0" borderId="37" xfId="0" applyNumberFormat="1" applyFont="1" applyFill="1" applyBorder="1" applyAlignment="1">
      <alignment horizontal="center" vertical="top"/>
    </xf>
    <xf numFmtId="171" fontId="50" fillId="0" borderId="28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 wrapText="1"/>
    </xf>
    <xf numFmtId="177" fontId="7" fillId="0" borderId="39" xfId="0" applyNumberFormat="1" applyFont="1" applyFill="1" applyBorder="1" applyAlignment="1">
      <alignment horizontal="center" vertical="top"/>
    </xf>
    <xf numFmtId="177" fontId="7" fillId="0" borderId="3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65" fontId="50" fillId="0" borderId="39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178" fontId="50" fillId="0" borderId="39" xfId="0" applyNumberFormat="1" applyFont="1" applyFill="1" applyBorder="1" applyAlignment="1">
      <alignment vertical="center"/>
    </xf>
    <xf numFmtId="0" fontId="50" fillId="0" borderId="39" xfId="0" applyFont="1" applyFill="1" applyBorder="1" applyAlignment="1">
      <alignment vertical="center"/>
    </xf>
    <xf numFmtId="177" fontId="50" fillId="0" borderId="39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171" fontId="53" fillId="0" borderId="13" xfId="0" applyNumberFormat="1" applyFont="1" applyFill="1" applyBorder="1" applyAlignment="1">
      <alignment horizontal="right" vertical="center"/>
    </xf>
    <xf numFmtId="171" fontId="53" fillId="0" borderId="17" xfId="0" applyNumberFormat="1" applyFont="1" applyFill="1" applyBorder="1" applyAlignment="1">
      <alignment horizontal="right" vertical="center"/>
    </xf>
    <xf numFmtId="171" fontId="54" fillId="0" borderId="33" xfId="0" applyNumberFormat="1" applyFont="1" applyFill="1" applyBorder="1" applyAlignment="1">
      <alignment horizontal="right" vertical="center"/>
    </xf>
    <xf numFmtId="171" fontId="53" fillId="0" borderId="29" xfId="0" applyNumberFormat="1" applyFont="1" applyFill="1" applyBorder="1" applyAlignment="1">
      <alignment horizontal="right" vertical="center"/>
    </xf>
    <xf numFmtId="171" fontId="54" fillId="0" borderId="28" xfId="0" applyNumberFormat="1" applyFont="1" applyFill="1" applyBorder="1" applyAlignment="1">
      <alignment horizontal="right" vertical="center"/>
    </xf>
    <xf numFmtId="165" fontId="53" fillId="0" borderId="39" xfId="0" applyNumberFormat="1" applyFont="1" applyFill="1" applyBorder="1" applyAlignment="1">
      <alignment horizontal="right" vertical="center"/>
    </xf>
    <xf numFmtId="0" fontId="53" fillId="0" borderId="39" xfId="0" applyFont="1" applyFill="1" applyBorder="1" applyAlignment="1">
      <alignment vertical="center"/>
    </xf>
    <xf numFmtId="177" fontId="53" fillId="0" borderId="39" xfId="0" applyNumberFormat="1" applyFont="1" applyFill="1" applyBorder="1" applyAlignment="1">
      <alignment horizontal="center" vertical="center"/>
    </xf>
    <xf numFmtId="171" fontId="50" fillId="0" borderId="16" xfId="0" applyNumberFormat="1" applyFont="1" applyFill="1" applyBorder="1" applyAlignment="1">
      <alignment horizontal="right" vertical="center"/>
    </xf>
    <xf numFmtId="171" fontId="50" fillId="0" borderId="27" xfId="0" applyNumberFormat="1" applyFont="1" applyFill="1" applyBorder="1" applyAlignment="1">
      <alignment horizontal="right" vertical="center"/>
    </xf>
    <xf numFmtId="165" fontId="50" fillId="0" borderId="4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5" fontId="5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175" fontId="50" fillId="0" borderId="0" xfId="0" applyNumberFormat="1" applyFont="1" applyAlignment="1">
      <alignment horizontal="right"/>
    </xf>
    <xf numFmtId="175" fontId="7" fillId="0" borderId="0" xfId="0" applyNumberFormat="1" applyFont="1" applyFill="1" applyAlignment="1">
      <alignment horizontal="right"/>
    </xf>
    <xf numFmtId="0" fontId="0" fillId="0" borderId="0" xfId="0" applyFont="1" applyAlignment="1" quotePrefix="1">
      <alignment horizontal="center" vertical="center" textRotation="179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0" fillId="0" borderId="0" xfId="0" applyAlignment="1">
      <alignment/>
    </xf>
    <xf numFmtId="171" fontId="7" fillId="0" borderId="10" xfId="0" applyNumberFormat="1" applyFont="1" applyFill="1" applyBorder="1" applyAlignment="1">
      <alignment horizontal="right" vertical="top"/>
    </xf>
    <xf numFmtId="171" fontId="7" fillId="0" borderId="18" xfId="0" applyNumberFormat="1" applyFont="1" applyFill="1" applyBorder="1" applyAlignment="1">
      <alignment horizontal="right" vertical="top"/>
    </xf>
    <xf numFmtId="171" fontId="49" fillId="0" borderId="30" xfId="0" applyNumberFormat="1" applyFont="1" applyFill="1" applyBorder="1" applyAlignment="1">
      <alignment horizontal="right" vertical="top"/>
    </xf>
    <xf numFmtId="171" fontId="7" fillId="0" borderId="25" xfId="0" applyNumberFormat="1" applyFont="1" applyFill="1" applyBorder="1" applyAlignment="1">
      <alignment horizontal="right" vertical="top"/>
    </xf>
    <xf numFmtId="171" fontId="50" fillId="0" borderId="30" xfId="0" applyNumberFormat="1" applyFont="1" applyFill="1" applyBorder="1" applyAlignment="1">
      <alignment horizontal="right" vertical="top"/>
    </xf>
    <xf numFmtId="171" fontId="7" fillId="0" borderId="47" xfId="0" applyNumberFormat="1" applyFont="1" applyFill="1" applyBorder="1" applyAlignment="1">
      <alignment horizontal="right" vertical="top"/>
    </xf>
    <xf numFmtId="165" fontId="7" fillId="0" borderId="48" xfId="0" applyNumberFormat="1" applyFont="1" applyFill="1" applyBorder="1" applyAlignment="1">
      <alignment horizontal="right" vertical="top"/>
    </xf>
    <xf numFmtId="0" fontId="7" fillId="0" borderId="37" xfId="0" applyFont="1" applyFill="1" applyBorder="1" applyAlignment="1">
      <alignment vertical="top" wrapText="1"/>
    </xf>
    <xf numFmtId="177" fontId="7" fillId="0" borderId="38" xfId="0" applyNumberFormat="1" applyFont="1" applyFill="1" applyBorder="1" applyAlignment="1">
      <alignment horizontal="center" vertical="top"/>
    </xf>
    <xf numFmtId="171" fontId="7" fillId="0" borderId="13" xfId="0" applyNumberFormat="1" applyFont="1" applyFill="1" applyBorder="1" applyAlignment="1">
      <alignment horizontal="right" vertical="top"/>
    </xf>
    <xf numFmtId="171" fontId="7" fillId="0" borderId="17" xfId="0" applyNumberFormat="1" applyFont="1" applyFill="1" applyBorder="1" applyAlignment="1">
      <alignment horizontal="right" vertical="top"/>
    </xf>
    <xf numFmtId="171" fontId="49" fillId="0" borderId="33" xfId="0" applyNumberFormat="1" applyFont="1" applyFill="1" applyBorder="1" applyAlignment="1">
      <alignment horizontal="right" vertical="top"/>
    </xf>
    <xf numFmtId="171" fontId="7" fillId="0" borderId="29" xfId="0" applyNumberFormat="1" applyFont="1" applyFill="1" applyBorder="1" applyAlignment="1">
      <alignment horizontal="right" vertical="top"/>
    </xf>
    <xf numFmtId="171" fontId="50" fillId="0" borderId="33" xfId="0" applyNumberFormat="1" applyFont="1" applyFill="1" applyBorder="1" applyAlignment="1">
      <alignment horizontal="right" vertical="top"/>
    </xf>
    <xf numFmtId="171" fontId="7" fillId="0" borderId="49" xfId="0" applyNumberFormat="1" applyFont="1" applyFill="1" applyBorder="1" applyAlignment="1">
      <alignment horizontal="right" vertical="top"/>
    </xf>
    <xf numFmtId="165" fontId="7" fillId="0" borderId="50" xfId="0" applyNumberFormat="1" applyFont="1" applyFill="1" applyBorder="1" applyAlignment="1">
      <alignment horizontal="right" vertical="top"/>
    </xf>
    <xf numFmtId="177" fontId="7" fillId="0" borderId="40" xfId="0" applyNumberFormat="1" applyFont="1" applyFill="1" applyBorder="1" applyAlignment="1">
      <alignment horizontal="center" vertical="top"/>
    </xf>
    <xf numFmtId="171" fontId="0" fillId="0" borderId="13" xfId="0" applyNumberFormat="1" applyFont="1" applyFill="1" applyBorder="1" applyAlignment="1">
      <alignment horizontal="right" vertical="top"/>
    </xf>
    <xf numFmtId="171" fontId="50" fillId="0" borderId="13" xfId="0" applyNumberFormat="1" applyFont="1" applyFill="1" applyBorder="1" applyAlignment="1">
      <alignment horizontal="right" vertical="top"/>
    </xf>
    <xf numFmtId="171" fontId="50" fillId="0" borderId="17" xfId="0" applyNumberFormat="1" applyFont="1" applyFill="1" applyBorder="1" applyAlignment="1">
      <alignment horizontal="right" vertical="top"/>
    </xf>
    <xf numFmtId="171" fontId="50" fillId="0" borderId="29" xfId="0" applyNumberFormat="1" applyFont="1" applyFill="1" applyBorder="1" applyAlignment="1">
      <alignment horizontal="right" vertical="top"/>
    </xf>
    <xf numFmtId="171" fontId="50" fillId="0" borderId="49" xfId="0" applyNumberFormat="1" applyFont="1" applyFill="1" applyBorder="1" applyAlignment="1">
      <alignment horizontal="right" vertical="top"/>
    </xf>
    <xf numFmtId="165" fontId="50" fillId="0" borderId="50" xfId="0" applyNumberFormat="1" applyFont="1" applyFill="1" applyBorder="1" applyAlignment="1">
      <alignment horizontal="right" vertical="top"/>
    </xf>
    <xf numFmtId="0" fontId="50" fillId="0" borderId="39" xfId="0" applyFont="1" applyFill="1" applyBorder="1" applyAlignment="1">
      <alignment vertical="top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vertical="top"/>
    </xf>
    <xf numFmtId="0" fontId="5" fillId="0" borderId="24" xfId="0" applyFont="1" applyBorder="1" applyAlignment="1">
      <alignment horizontal="center" vertical="center"/>
    </xf>
    <xf numFmtId="175" fontId="50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175" fontId="50" fillId="0" borderId="16" xfId="0" applyNumberFormat="1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 wrapText="1"/>
    </xf>
    <xf numFmtId="0" fontId="0" fillId="0" borderId="0" xfId="0" applyAlignment="1">
      <alignment/>
    </xf>
    <xf numFmtId="175" fontId="50" fillId="0" borderId="0" xfId="0" applyNumberFormat="1" applyFont="1" applyBorder="1" applyAlignment="1">
      <alignment horizontal="right"/>
    </xf>
    <xf numFmtId="175" fontId="7" fillId="0" borderId="12" xfId="0" applyNumberFormat="1" applyFont="1" applyBorder="1" applyAlignment="1">
      <alignment horizontal="right"/>
    </xf>
    <xf numFmtId="0" fontId="0" fillId="0" borderId="0" xfId="0" applyFont="1" applyAlignment="1" quotePrefix="1">
      <alignment horizontal="center" vertical="center" textRotation="179"/>
    </xf>
    <xf numFmtId="0" fontId="0" fillId="0" borderId="0" xfId="0" applyFont="1" applyBorder="1" applyAlignment="1" quotePrefix="1">
      <alignment horizontal="center" vertical="center" textRotation="180"/>
    </xf>
    <xf numFmtId="171" fontId="7" fillId="0" borderId="23" xfId="0" applyNumberFormat="1" applyFont="1" applyFill="1" applyBorder="1" applyAlignment="1">
      <alignment vertical="center"/>
    </xf>
    <xf numFmtId="171" fontId="50" fillId="0" borderId="23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Border="1" applyAlignment="1">
      <alignment/>
    </xf>
    <xf numFmtId="171" fontId="7" fillId="0" borderId="10" xfId="0" applyNumberFormat="1" applyFont="1" applyBorder="1" applyAlignment="1">
      <alignment horizontal="right" vertical="center"/>
    </xf>
    <xf numFmtId="171" fontId="7" fillId="0" borderId="25" xfId="0" applyNumberFormat="1" applyFont="1" applyBorder="1" applyAlignment="1">
      <alignment horizontal="right" vertical="center"/>
    </xf>
    <xf numFmtId="171" fontId="50" fillId="0" borderId="30" xfId="0" applyNumberFormat="1" applyFont="1" applyFill="1" applyBorder="1" applyAlignment="1">
      <alignment horizontal="right" vertical="center"/>
    </xf>
    <xf numFmtId="171" fontId="56" fillId="0" borderId="10" xfId="0" applyNumberFormat="1" applyFont="1" applyBorder="1" applyAlignment="1">
      <alignment horizontal="right" vertical="center"/>
    </xf>
    <xf numFmtId="171" fontId="56" fillId="0" borderId="13" xfId="0" applyNumberFormat="1" applyFont="1" applyBorder="1" applyAlignment="1">
      <alignment horizontal="right" vertical="center"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horizontal="center" vertical="center"/>
    </xf>
    <xf numFmtId="171" fontId="7" fillId="0" borderId="13" xfId="0" applyNumberFormat="1" applyFont="1" applyBorder="1" applyAlignment="1">
      <alignment horizontal="right" vertical="center"/>
    </xf>
    <xf numFmtId="171" fontId="7" fillId="0" borderId="29" xfId="0" applyNumberFormat="1" applyFont="1" applyBorder="1" applyAlignment="1">
      <alignment horizontal="right" vertical="center"/>
    </xf>
    <xf numFmtId="171" fontId="50" fillId="0" borderId="33" xfId="0" applyNumberFormat="1" applyFont="1" applyFill="1" applyBorder="1" applyAlignment="1">
      <alignment horizontal="right" vertical="center"/>
    </xf>
    <xf numFmtId="0" fontId="53" fillId="0" borderId="39" xfId="0" applyFont="1" applyFill="1" applyBorder="1" applyAlignment="1">
      <alignment vertical="center" wrapText="1"/>
    </xf>
    <xf numFmtId="0" fontId="53" fillId="0" borderId="40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71" fontId="49" fillId="0" borderId="13" xfId="0" applyNumberFormat="1" applyFont="1" applyFill="1" applyBorder="1" applyAlignment="1">
      <alignment horizontal="right" vertical="center"/>
    </xf>
    <xf numFmtId="171" fontId="49" fillId="0" borderId="17" xfId="0" applyNumberFormat="1" applyFont="1" applyFill="1" applyBorder="1" applyAlignment="1">
      <alignment horizontal="right" vertical="center"/>
    </xf>
    <xf numFmtId="171" fontId="56" fillId="0" borderId="13" xfId="0" applyNumberFormat="1" applyFont="1" applyFill="1" applyBorder="1" applyAlignment="1">
      <alignment horizontal="right" vertical="center"/>
    </xf>
    <xf numFmtId="171" fontId="56" fillId="0" borderId="17" xfId="0" applyNumberFormat="1" applyFont="1" applyFill="1" applyBorder="1" applyAlignment="1">
      <alignment horizontal="right" vertical="center"/>
    </xf>
    <xf numFmtId="171" fontId="56" fillId="0" borderId="29" xfId="0" applyNumberFormat="1" applyFont="1" applyFill="1" applyBorder="1" applyAlignment="1">
      <alignment horizontal="right" vertical="center"/>
    </xf>
    <xf numFmtId="171" fontId="56" fillId="0" borderId="29" xfId="0" applyNumberFormat="1" applyFont="1" applyBorder="1" applyAlignment="1">
      <alignment horizontal="right" vertical="center"/>
    </xf>
    <xf numFmtId="165" fontId="56" fillId="0" borderId="39" xfId="0" applyNumberFormat="1" applyFont="1" applyFill="1" applyBorder="1" applyAlignment="1">
      <alignment horizontal="right" vertical="center"/>
    </xf>
    <xf numFmtId="0" fontId="56" fillId="0" borderId="39" xfId="0" applyFont="1" applyBorder="1" applyAlignment="1">
      <alignment vertical="center" wrapText="1"/>
    </xf>
    <xf numFmtId="0" fontId="56" fillId="0" borderId="40" xfId="0" applyFont="1" applyBorder="1" applyAlignment="1">
      <alignment horizontal="center" vertical="center"/>
    </xf>
    <xf numFmtId="165" fontId="7" fillId="0" borderId="39" xfId="0" applyNumberFormat="1" applyFont="1" applyBorder="1" applyAlignment="1">
      <alignment horizontal="right" vertical="center"/>
    </xf>
    <xf numFmtId="0" fontId="53" fillId="0" borderId="39" xfId="0" applyFont="1" applyFill="1" applyBorder="1" applyAlignment="1">
      <alignment horizontal="left" vertical="center"/>
    </xf>
    <xf numFmtId="0" fontId="53" fillId="0" borderId="39" xfId="0" applyNumberFormat="1" applyFont="1" applyFill="1" applyBorder="1" applyAlignment="1">
      <alignment vertical="center" wrapText="1"/>
    </xf>
    <xf numFmtId="165" fontId="53" fillId="0" borderId="40" xfId="0" applyNumberFormat="1" applyFont="1" applyFill="1" applyBorder="1" applyAlignment="1">
      <alignment horizontal="center" vertical="center"/>
    </xf>
    <xf numFmtId="0" fontId="56" fillId="0" borderId="39" xfId="0" applyFont="1" applyBorder="1" applyAlignment="1">
      <alignment vertical="center"/>
    </xf>
    <xf numFmtId="171" fontId="0" fillId="0" borderId="13" xfId="0" applyNumberFormat="1" applyFont="1" applyFill="1" applyBorder="1" applyAlignment="1">
      <alignment horizontal="right" vertical="center"/>
    </xf>
    <xf numFmtId="171" fontId="0" fillId="0" borderId="17" xfId="0" applyNumberFormat="1" applyFont="1" applyFill="1" applyBorder="1" applyAlignment="1">
      <alignment horizontal="right" vertical="center"/>
    </xf>
    <xf numFmtId="171" fontId="50" fillId="0" borderId="15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50" fillId="0" borderId="4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5" fontId="7" fillId="0" borderId="0" xfId="0" applyNumberFormat="1" applyFont="1" applyBorder="1" applyAlignment="1">
      <alignment horizontal="right"/>
    </xf>
    <xf numFmtId="175" fontId="50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1" fontId="56" fillId="0" borderId="10" xfId="0" applyNumberFormat="1" applyFont="1" applyFill="1" applyBorder="1" applyAlignment="1">
      <alignment horizontal="right" vertical="center"/>
    </xf>
    <xf numFmtId="171" fontId="56" fillId="0" borderId="18" xfId="0" applyNumberFormat="1" applyFont="1" applyFill="1" applyBorder="1" applyAlignment="1">
      <alignment horizontal="right" vertical="center"/>
    </xf>
    <xf numFmtId="171" fontId="56" fillId="0" borderId="25" xfId="0" applyNumberFormat="1" applyFont="1" applyFill="1" applyBorder="1" applyAlignment="1">
      <alignment horizontal="right" vertical="center"/>
    </xf>
    <xf numFmtId="165" fontId="56" fillId="0" borderId="37" xfId="0" applyNumberFormat="1" applyFont="1" applyFill="1" applyBorder="1" applyAlignment="1">
      <alignment horizontal="right" vertical="center"/>
    </xf>
    <xf numFmtId="0" fontId="56" fillId="0" borderId="37" xfId="0" applyFont="1" applyFill="1" applyBorder="1" applyAlignment="1">
      <alignment vertical="center" wrapText="1"/>
    </xf>
    <xf numFmtId="0" fontId="56" fillId="0" borderId="38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vertical="center" wrapText="1"/>
    </xf>
    <xf numFmtId="0" fontId="56" fillId="0" borderId="40" xfId="0" applyFont="1" applyFill="1" applyBorder="1" applyAlignment="1">
      <alignment horizontal="center"/>
    </xf>
    <xf numFmtId="168" fontId="5" fillId="0" borderId="20" xfId="0" applyNumberFormat="1" applyFont="1" applyBorder="1" applyAlignment="1">
      <alignment horizontal="center" vertical="center"/>
    </xf>
    <xf numFmtId="168" fontId="5" fillId="0" borderId="36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80" wrapText="1"/>
    </xf>
    <xf numFmtId="179" fontId="50" fillId="0" borderId="0" xfId="0" applyNumberFormat="1" applyFont="1" applyAlignment="1">
      <alignment wrapText="1"/>
    </xf>
    <xf numFmtId="0" fontId="5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right" vertical="center"/>
    </xf>
    <xf numFmtId="172" fontId="7" fillId="0" borderId="18" xfId="0" applyNumberFormat="1" applyFont="1" applyFill="1" applyBorder="1" applyAlignment="1">
      <alignment horizontal="right" vertical="center"/>
    </xf>
    <xf numFmtId="172" fontId="7" fillId="0" borderId="31" xfId="0" applyNumberFormat="1" applyFont="1" applyFill="1" applyBorder="1" applyAlignment="1">
      <alignment horizontal="right" vertical="center"/>
    </xf>
    <xf numFmtId="169" fontId="7" fillId="0" borderId="10" xfId="0" applyNumberFormat="1" applyFont="1" applyFill="1" applyBorder="1" applyAlignment="1">
      <alignment horizontal="right" vertical="center" wrapText="1"/>
    </xf>
    <xf numFmtId="169" fontId="7" fillId="0" borderId="18" xfId="0" applyNumberFormat="1" applyFont="1" applyFill="1" applyBorder="1" applyAlignment="1">
      <alignment horizontal="right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right" vertical="center"/>
    </xf>
    <xf numFmtId="172" fontId="7" fillId="0" borderId="17" xfId="0" applyNumberFormat="1" applyFont="1" applyFill="1" applyBorder="1" applyAlignment="1">
      <alignment horizontal="right" vertical="center"/>
    </xf>
    <xf numFmtId="172" fontId="7" fillId="0" borderId="28" xfId="0" applyNumberFormat="1" applyFont="1" applyFill="1" applyBorder="1" applyAlignment="1">
      <alignment horizontal="right" vertical="center"/>
    </xf>
    <xf numFmtId="169" fontId="7" fillId="0" borderId="13" xfId="0" applyNumberFormat="1" applyFont="1" applyFill="1" applyBorder="1" applyAlignment="1">
      <alignment horizontal="right" vertical="center" wrapText="1"/>
    </xf>
    <xf numFmtId="169" fontId="7" fillId="0" borderId="17" xfId="0" applyNumberFormat="1" applyFont="1" applyFill="1" applyBorder="1" applyAlignment="1">
      <alignment horizontal="right" vertical="center" wrapText="1"/>
    </xf>
    <xf numFmtId="169" fontId="7" fillId="0" borderId="14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Fill="1" applyBorder="1" applyAlignment="1">
      <alignment horizontal="right" vertical="center" wrapText="1"/>
    </xf>
    <xf numFmtId="165" fontId="7" fillId="0" borderId="13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 wrapText="1"/>
    </xf>
    <xf numFmtId="178" fontId="7" fillId="0" borderId="4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 wrapText="1"/>
    </xf>
    <xf numFmtId="177" fontId="7" fillId="0" borderId="40" xfId="0" applyNumberFormat="1" applyFont="1" applyFill="1" applyBorder="1" applyAlignment="1">
      <alignment horizontal="center" vertical="center" wrapText="1"/>
    </xf>
    <xf numFmtId="172" fontId="50" fillId="0" borderId="13" xfId="0" applyNumberFormat="1" applyFont="1" applyFill="1" applyBorder="1" applyAlignment="1">
      <alignment horizontal="right" vertical="center"/>
    </xf>
    <xf numFmtId="172" fontId="50" fillId="0" borderId="15" xfId="0" applyNumberFormat="1" applyFont="1" applyFill="1" applyBorder="1" applyAlignment="1">
      <alignment horizontal="right" vertical="center"/>
    </xf>
    <xf numFmtId="172" fontId="50" fillId="0" borderId="17" xfId="0" applyNumberFormat="1" applyFont="1" applyFill="1" applyBorder="1" applyAlignment="1">
      <alignment horizontal="right" vertical="center"/>
    </xf>
    <xf numFmtId="172" fontId="50" fillId="0" borderId="28" xfId="0" applyNumberFormat="1" applyFont="1" applyFill="1" applyBorder="1" applyAlignment="1">
      <alignment horizontal="right" vertical="center"/>
    </xf>
    <xf numFmtId="169" fontId="50" fillId="0" borderId="32" xfId="0" applyNumberFormat="1" applyFont="1" applyFill="1" applyBorder="1" applyAlignment="1">
      <alignment horizontal="right" vertical="center" wrapText="1"/>
    </xf>
    <xf numFmtId="169" fontId="50" fillId="0" borderId="15" xfId="0" applyNumberFormat="1" applyFont="1" applyFill="1" applyBorder="1" applyAlignment="1">
      <alignment horizontal="right" vertical="center" wrapText="1"/>
    </xf>
    <xf numFmtId="3" fontId="50" fillId="0" borderId="40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wrapText="1"/>
    </xf>
    <xf numFmtId="175" fontId="57" fillId="0" borderId="10" xfId="0" applyNumberFormat="1" applyFont="1" applyBorder="1" applyAlignment="1">
      <alignment horizontal="center" vertical="center" wrapText="1"/>
    </xf>
    <xf numFmtId="175" fontId="57" fillId="0" borderId="18" xfId="0" applyNumberFormat="1" applyFont="1" applyBorder="1" applyAlignment="1">
      <alignment horizontal="center" vertical="center" wrapText="1"/>
    </xf>
    <xf numFmtId="175" fontId="57" fillId="0" borderId="24" xfId="0" applyNumberFormat="1" applyFont="1" applyBorder="1" applyAlignment="1">
      <alignment horizontal="center" vertical="center" wrapText="1"/>
    </xf>
    <xf numFmtId="175" fontId="31" fillId="0" borderId="10" xfId="0" applyNumberFormat="1" applyFont="1" applyBorder="1" applyAlignment="1">
      <alignment horizontal="center" vertical="center" wrapText="1"/>
    </xf>
    <xf numFmtId="175" fontId="58" fillId="0" borderId="11" xfId="0" applyNumberFormat="1" applyFont="1" applyBorder="1" applyAlignment="1">
      <alignment horizontal="center" vertical="center" wrapText="1"/>
    </xf>
    <xf numFmtId="175" fontId="58" fillId="0" borderId="31" xfId="0" applyNumberFormat="1" applyFont="1" applyBorder="1" applyAlignment="1">
      <alignment horizontal="center" vertical="center" wrapText="1"/>
    </xf>
    <xf numFmtId="175" fontId="58" fillId="0" borderId="30" xfId="0" applyNumberFormat="1" applyFont="1" applyBorder="1" applyAlignment="1">
      <alignment horizontal="center" vertical="center" wrapText="1"/>
    </xf>
    <xf numFmtId="175" fontId="50" fillId="0" borderId="10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50" fillId="0" borderId="19" xfId="0" applyNumberFormat="1" applyFont="1" applyBorder="1" applyAlignment="1">
      <alignment horizontal="center" vertical="center" wrapText="1"/>
    </xf>
    <xf numFmtId="0" fontId="50" fillId="0" borderId="22" xfId="0" applyNumberFormat="1" applyFont="1" applyBorder="1" applyAlignment="1">
      <alignment horizontal="center" vertical="center" wrapText="1"/>
    </xf>
    <xf numFmtId="0" fontId="50" fillId="0" borderId="21" xfId="0" applyNumberFormat="1" applyFont="1" applyBorder="1" applyAlignment="1">
      <alignment horizontal="center" vertical="center" wrapText="1"/>
    </xf>
    <xf numFmtId="0" fontId="50" fillId="0" borderId="22" xfId="0" applyNumberFormat="1" applyFont="1" applyBorder="1" applyAlignment="1">
      <alignment horizontal="center" vertical="center" wrapText="1"/>
    </xf>
    <xf numFmtId="0" fontId="50" fillId="0" borderId="21" xfId="0" applyNumberFormat="1" applyFont="1" applyBorder="1" applyAlignment="1">
      <alignment horizontal="center" vertical="center" wrapText="1"/>
    </xf>
    <xf numFmtId="175" fontId="50" fillId="0" borderId="15" xfId="0" applyNumberFormat="1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left" vertical="center" wrapText="1"/>
    </xf>
    <xf numFmtId="175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50" fillId="0" borderId="0" xfId="0" applyFont="1" applyAlignment="1">
      <alignment vertical="center" wrapText="1"/>
    </xf>
    <xf numFmtId="175" fontId="7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left"/>
    </xf>
    <xf numFmtId="175" fontId="7" fillId="0" borderId="0" xfId="0" applyNumberFormat="1" applyFont="1" applyAlignment="1">
      <alignment horizontal="right"/>
    </xf>
    <xf numFmtId="175" fontId="7" fillId="0" borderId="0" xfId="0" applyNumberFormat="1" applyFont="1" applyAlignment="1">
      <alignment horizontal="right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172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right" vertical="center"/>
    </xf>
    <xf numFmtId="172" fontId="7" fillId="0" borderId="14" xfId="0" applyNumberFormat="1" applyFont="1" applyFill="1" applyBorder="1" applyAlignment="1">
      <alignment horizontal="right" vertical="center"/>
    </xf>
    <xf numFmtId="172" fontId="50" fillId="0" borderId="14" xfId="0" applyNumberFormat="1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50" fillId="0" borderId="40" xfId="0" applyNumberFormat="1" applyFont="1" applyFill="1" applyBorder="1" applyAlignment="1">
      <alignment horizontal="center" vertical="center"/>
    </xf>
    <xf numFmtId="172" fontId="56" fillId="0" borderId="13" xfId="0" applyNumberFormat="1" applyFont="1" applyFill="1" applyBorder="1" applyAlignment="1">
      <alignment horizontal="right" vertical="center"/>
    </xf>
    <xf numFmtId="172" fontId="56" fillId="0" borderId="17" xfId="0" applyNumberFormat="1" applyFont="1" applyFill="1" applyBorder="1" applyAlignment="1">
      <alignment horizontal="right" vertical="center"/>
    </xf>
    <xf numFmtId="172" fontId="56" fillId="0" borderId="28" xfId="0" applyNumberFormat="1" applyFont="1" applyFill="1" applyBorder="1" applyAlignment="1">
      <alignment horizontal="right" vertical="center"/>
    </xf>
    <xf numFmtId="172" fontId="56" fillId="0" borderId="14" xfId="0" applyNumberFormat="1" applyFont="1" applyFill="1" applyBorder="1" applyAlignment="1">
      <alignment horizontal="right" vertical="center"/>
    </xf>
    <xf numFmtId="172" fontId="56" fillId="0" borderId="0" xfId="0" applyNumberFormat="1" applyFont="1" applyFill="1" applyBorder="1" applyAlignment="1">
      <alignment horizontal="right" vertical="center"/>
    </xf>
    <xf numFmtId="0" fontId="56" fillId="0" borderId="39" xfId="0" applyFont="1" applyFill="1" applyBorder="1" applyAlignment="1">
      <alignment vertical="center"/>
    </xf>
    <xf numFmtId="172" fontId="50" fillId="0" borderId="16" xfId="0" applyNumberFormat="1" applyFont="1" applyFill="1" applyBorder="1" applyAlignment="1">
      <alignment horizontal="right" vertical="center"/>
    </xf>
    <xf numFmtId="172" fontId="50" fillId="0" borderId="32" xfId="0" applyNumberFormat="1" applyFont="1" applyFill="1" applyBorder="1" applyAlignment="1">
      <alignment horizontal="right" vertical="center"/>
    </xf>
    <xf numFmtId="3" fontId="50" fillId="0" borderId="40" xfId="0" applyNumberFormat="1" applyFont="1" applyFill="1" applyBorder="1" applyAlignment="1">
      <alignment horizontal="right" vertical="center"/>
    </xf>
    <xf numFmtId="175" fontId="57" fillId="0" borderId="20" xfId="0" applyNumberFormat="1" applyFont="1" applyBorder="1" applyAlignment="1">
      <alignment horizontal="center" vertical="center" wrapText="1"/>
    </xf>
    <xf numFmtId="175" fontId="57" fillId="0" borderId="11" xfId="0" applyNumberFormat="1" applyFont="1" applyBorder="1" applyAlignment="1">
      <alignment horizontal="center" vertical="center" wrapText="1"/>
    </xf>
    <xf numFmtId="0" fontId="50" fillId="0" borderId="19" xfId="0" applyNumberFormat="1" applyFont="1" applyBorder="1" applyAlignment="1">
      <alignment horizontal="center" vertical="center"/>
    </xf>
    <xf numFmtId="0" fontId="50" fillId="0" borderId="22" xfId="0" applyNumberFormat="1" applyFont="1" applyBorder="1" applyAlignment="1">
      <alignment horizontal="center" vertical="center"/>
    </xf>
    <xf numFmtId="0" fontId="50" fillId="0" borderId="21" xfId="0" applyNumberFormat="1" applyFont="1" applyBorder="1" applyAlignment="1">
      <alignment horizontal="center" vertical="center"/>
    </xf>
    <xf numFmtId="0" fontId="50" fillId="0" borderId="22" xfId="0" applyNumberFormat="1" applyFont="1" applyBorder="1" applyAlignment="1">
      <alignment horizontal="center" vertical="center"/>
    </xf>
    <xf numFmtId="0" fontId="50" fillId="0" borderId="21" xfId="0" applyNumberFormat="1" applyFont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right" vertical="center"/>
    </xf>
    <xf numFmtId="172" fontId="7" fillId="0" borderId="30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33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2" fontId="50" fillId="0" borderId="0" xfId="0" applyNumberFormat="1" applyFont="1" applyFill="1" applyBorder="1" applyAlignment="1">
      <alignment horizontal="right" vertical="center"/>
    </xf>
    <xf numFmtId="172" fontId="50" fillId="0" borderId="33" xfId="0" applyNumberFormat="1" applyFont="1" applyFill="1" applyBorder="1" applyAlignment="1">
      <alignment horizontal="right" vertical="center"/>
    </xf>
    <xf numFmtId="165" fontId="50" fillId="0" borderId="0" xfId="0" applyNumberFormat="1" applyFont="1" applyFill="1" applyBorder="1" applyAlignment="1">
      <alignment horizontal="right" vertical="center"/>
    </xf>
    <xf numFmtId="0" fontId="50" fillId="0" borderId="39" xfId="0" applyFont="1" applyFill="1" applyBorder="1" applyAlignment="1">
      <alignment vertical="center" wrapText="1"/>
    </xf>
    <xf numFmtId="0" fontId="50" fillId="0" borderId="40" xfId="0" applyFont="1" applyFill="1" applyBorder="1" applyAlignment="1">
      <alignment vertical="center"/>
    </xf>
    <xf numFmtId="165" fontId="7" fillId="0" borderId="50" xfId="0" applyNumberFormat="1" applyFont="1" applyFill="1" applyBorder="1" applyAlignment="1">
      <alignment horizontal="right" vertical="center"/>
    </xf>
    <xf numFmtId="165" fontId="50" fillId="0" borderId="50" xfId="0" applyNumberFormat="1" applyFont="1" applyFill="1" applyBorder="1" applyAlignment="1">
      <alignment horizontal="right" vertical="center"/>
    </xf>
    <xf numFmtId="172" fontId="50" fillId="0" borderId="23" xfId="0" applyNumberFormat="1" applyFont="1" applyFill="1" applyBorder="1" applyAlignment="1">
      <alignment horizontal="right" vertical="center"/>
    </xf>
    <xf numFmtId="175" fontId="31" fillId="0" borderId="0" xfId="0" applyNumberFormat="1" applyFont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 horizontal="right" vertical="center"/>
    </xf>
    <xf numFmtId="172" fontId="0" fillId="0" borderId="12" xfId="0" applyNumberFormat="1" applyFont="1" applyFill="1" applyBorder="1" applyAlignment="1">
      <alignment horizontal="right" vertical="center"/>
    </xf>
    <xf numFmtId="186" fontId="0" fillId="0" borderId="48" xfId="0" applyNumberFormat="1" applyFont="1" applyFill="1" applyBorder="1" applyAlignment="1">
      <alignment horizontal="right" vertical="center"/>
    </xf>
    <xf numFmtId="186" fontId="7" fillId="0" borderId="55" xfId="0" applyNumberFormat="1" applyFont="1" applyFill="1" applyBorder="1" applyAlignment="1">
      <alignment horizontal="right" vertical="center"/>
    </xf>
    <xf numFmtId="186" fontId="7" fillId="0" borderId="37" xfId="0" applyNumberFormat="1" applyFont="1" applyFill="1" applyBorder="1" applyAlignment="1">
      <alignment horizontal="right" vertical="center"/>
    </xf>
    <xf numFmtId="186" fontId="7" fillId="0" borderId="48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right" vertical="center"/>
    </xf>
    <xf numFmtId="165" fontId="7" fillId="0" borderId="47" xfId="0" applyNumberFormat="1" applyFont="1" applyFill="1" applyBorder="1" applyAlignment="1">
      <alignment horizontal="right" vertical="center"/>
    </xf>
    <xf numFmtId="186" fontId="7" fillId="0" borderId="50" xfId="0" applyNumberFormat="1" applyFont="1" applyFill="1" applyBorder="1" applyAlignment="1">
      <alignment horizontal="right" vertical="center"/>
    </xf>
    <xf numFmtId="186" fontId="7" fillId="0" borderId="42" xfId="0" applyNumberFormat="1" applyFont="1" applyFill="1" applyBorder="1" applyAlignment="1">
      <alignment horizontal="right" vertical="center"/>
    </xf>
    <xf numFmtId="186" fontId="7" fillId="0" borderId="39" xfId="0" applyNumberFormat="1" applyFont="1" applyFill="1" applyBorder="1" applyAlignment="1">
      <alignment horizontal="right" vertical="center"/>
    </xf>
    <xf numFmtId="186" fontId="7" fillId="0" borderId="14" xfId="0" applyNumberFormat="1" applyFont="1" applyFill="1" applyBorder="1" applyAlignment="1">
      <alignment horizontal="right" vertical="center"/>
    </xf>
    <xf numFmtId="165" fontId="7" fillId="0" borderId="49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/>
    </xf>
    <xf numFmtId="186" fontId="56" fillId="0" borderId="50" xfId="0" applyNumberFormat="1" applyFont="1" applyFill="1" applyBorder="1" applyAlignment="1">
      <alignment horizontal="right" vertical="center"/>
    </xf>
    <xf numFmtId="186" fontId="56" fillId="0" borderId="42" xfId="0" applyNumberFormat="1" applyFont="1" applyFill="1" applyBorder="1" applyAlignment="1">
      <alignment horizontal="right" vertical="center"/>
    </xf>
    <xf numFmtId="186" fontId="56" fillId="0" borderId="39" xfId="0" applyNumberFormat="1" applyFont="1" applyFill="1" applyBorder="1" applyAlignment="1">
      <alignment horizontal="right" vertical="center"/>
    </xf>
    <xf numFmtId="186" fontId="56" fillId="0" borderId="14" xfId="0" applyNumberFormat="1" applyFont="1" applyFill="1" applyBorder="1" applyAlignment="1">
      <alignment horizontal="right" vertical="center"/>
    </xf>
    <xf numFmtId="0" fontId="56" fillId="0" borderId="39" xfId="0" applyNumberFormat="1" applyFont="1" applyBorder="1" applyAlignment="1">
      <alignment vertical="center" wrapText="1"/>
    </xf>
    <xf numFmtId="0" fontId="56" fillId="0" borderId="40" xfId="0" applyFont="1" applyBorder="1" applyAlignment="1">
      <alignment horizontal="center"/>
    </xf>
    <xf numFmtId="186" fontId="7" fillId="0" borderId="13" xfId="0" applyNumberFormat="1" applyFont="1" applyFill="1" applyBorder="1" applyAlignment="1">
      <alignment horizontal="right" vertical="center"/>
    </xf>
    <xf numFmtId="186" fontId="7" fillId="0" borderId="17" xfId="0" applyNumberFormat="1" applyFont="1" applyFill="1" applyBorder="1" applyAlignment="1">
      <alignment horizontal="right" vertical="center"/>
    </xf>
    <xf numFmtId="186" fontId="7" fillId="0" borderId="28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65" fontId="56" fillId="0" borderId="39" xfId="0" applyNumberFormat="1" applyFont="1" applyBorder="1" applyAlignment="1">
      <alignment horizontal="right" vertical="center"/>
    </xf>
    <xf numFmtId="186" fontId="53" fillId="0" borderId="42" xfId="0" applyNumberFormat="1" applyFont="1" applyBorder="1" applyAlignment="1">
      <alignment horizontal="right" vertical="center" wrapText="1"/>
    </xf>
    <xf numFmtId="186" fontId="53" fillId="0" borderId="39" xfId="0" applyNumberFormat="1" applyFont="1" applyBorder="1" applyAlignment="1">
      <alignment horizontal="right" vertical="center" wrapText="1"/>
    </xf>
    <xf numFmtId="186" fontId="53" fillId="0" borderId="50" xfId="0" applyNumberFormat="1" applyFont="1" applyBorder="1" applyAlignment="1">
      <alignment horizontal="right" vertical="center" wrapText="1"/>
    </xf>
    <xf numFmtId="186" fontId="53" fillId="0" borderId="14" xfId="0" applyNumberFormat="1" applyFont="1" applyBorder="1" applyAlignment="1">
      <alignment horizontal="right" vertical="center" wrapText="1"/>
    </xf>
    <xf numFmtId="0" fontId="53" fillId="0" borderId="39" xfId="0" applyFont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186" fontId="56" fillId="0" borderId="42" xfId="0" applyNumberFormat="1" applyFont="1" applyBorder="1" applyAlignment="1">
      <alignment horizontal="right" vertical="center" wrapText="1"/>
    </xf>
    <xf numFmtId="186" fontId="56" fillId="0" borderId="39" xfId="0" applyNumberFormat="1" applyFont="1" applyBorder="1" applyAlignment="1">
      <alignment horizontal="right" vertical="center" wrapText="1"/>
    </xf>
    <xf numFmtId="186" fontId="56" fillId="0" borderId="50" xfId="0" applyNumberFormat="1" applyFont="1" applyBorder="1" applyAlignment="1">
      <alignment horizontal="right" vertical="center" wrapText="1"/>
    </xf>
    <xf numFmtId="186" fontId="56" fillId="0" borderId="14" xfId="0" applyNumberFormat="1" applyFont="1" applyBorder="1" applyAlignment="1">
      <alignment horizontal="right" vertical="center" wrapText="1"/>
    </xf>
    <xf numFmtId="0" fontId="56" fillId="0" borderId="39" xfId="0" applyNumberFormat="1" applyFont="1" applyBorder="1" applyAlignment="1">
      <alignment vertical="center"/>
    </xf>
    <xf numFmtId="186" fontId="56" fillId="0" borderId="42" xfId="0" applyNumberFormat="1" applyFont="1" applyBorder="1" applyAlignment="1">
      <alignment horizontal="right" vertical="center"/>
    </xf>
    <xf numFmtId="186" fontId="56" fillId="0" borderId="39" xfId="0" applyNumberFormat="1" applyFont="1" applyBorder="1" applyAlignment="1">
      <alignment horizontal="right" vertical="center"/>
    </xf>
    <xf numFmtId="186" fontId="56" fillId="0" borderId="50" xfId="0" applyNumberFormat="1" applyFont="1" applyBorder="1" applyAlignment="1">
      <alignment horizontal="right" vertical="center"/>
    </xf>
    <xf numFmtId="186" fontId="56" fillId="0" borderId="14" xfId="0" applyNumberFormat="1" applyFont="1" applyBorder="1" applyAlignment="1">
      <alignment horizontal="right" vertical="center"/>
    </xf>
    <xf numFmtId="165" fontId="56" fillId="0" borderId="40" xfId="0" applyNumberFormat="1" applyFont="1" applyBorder="1" applyAlignment="1">
      <alignment horizontal="center" vertical="center"/>
    </xf>
    <xf numFmtId="172" fontId="7" fillId="0" borderId="50" xfId="0" applyNumberFormat="1" applyFont="1" applyFill="1" applyBorder="1" applyAlignment="1">
      <alignment horizontal="right" vertical="center"/>
    </xf>
    <xf numFmtId="0" fontId="7" fillId="0" borderId="39" xfId="0" applyNumberFormat="1" applyFont="1" applyBorder="1" applyAlignment="1">
      <alignment vertical="center" wrapText="1"/>
    </xf>
    <xf numFmtId="172" fontId="50" fillId="0" borderId="26" xfId="0" applyNumberFormat="1" applyFont="1" applyFill="1" applyBorder="1" applyAlignment="1">
      <alignment horizontal="right" vertical="center"/>
    </xf>
    <xf numFmtId="186" fontId="50" fillId="0" borderId="32" xfId="0" applyNumberFormat="1" applyFont="1" applyFill="1" applyBorder="1" applyAlignment="1">
      <alignment horizontal="right" vertical="center"/>
    </xf>
    <xf numFmtId="186" fontId="50" fillId="0" borderId="15" xfId="0" applyNumberFormat="1" applyFont="1" applyFill="1" applyBorder="1" applyAlignment="1">
      <alignment horizontal="right" vertical="center"/>
    </xf>
    <xf numFmtId="0" fontId="50" fillId="0" borderId="44" xfId="0" applyFont="1" applyFill="1" applyBorder="1" applyAlignment="1">
      <alignment vertical="center"/>
    </xf>
    <xf numFmtId="175" fontId="57" fillId="0" borderId="12" xfId="0" applyNumberFormat="1" applyFont="1" applyBorder="1" applyAlignment="1">
      <alignment horizontal="center" vertical="center" wrapText="1"/>
    </xf>
    <xf numFmtId="175" fontId="57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right"/>
    </xf>
    <xf numFmtId="199" fontId="56" fillId="0" borderId="10" xfId="0" applyNumberFormat="1" applyFont="1" applyFill="1" applyBorder="1" applyAlignment="1">
      <alignment horizontal="right" vertical="center"/>
    </xf>
    <xf numFmtId="199" fontId="56" fillId="0" borderId="18" xfId="0" applyNumberFormat="1" applyFont="1" applyFill="1" applyBorder="1" applyAlignment="1">
      <alignment horizontal="right" vertical="center"/>
    </xf>
    <xf numFmtId="199" fontId="56" fillId="0" borderId="31" xfId="0" applyNumberFormat="1" applyFont="1" applyFill="1" applyBorder="1" applyAlignment="1">
      <alignment horizontal="right" vertical="center"/>
    </xf>
    <xf numFmtId="199" fontId="56" fillId="0" borderId="12" xfId="0" applyNumberFormat="1" applyFont="1" applyFill="1" applyBorder="1" applyAlignment="1">
      <alignment horizontal="right" vertical="center"/>
    </xf>
    <xf numFmtId="199" fontId="56" fillId="0" borderId="55" xfId="0" applyNumberFormat="1" applyFont="1" applyFill="1" applyBorder="1" applyAlignment="1">
      <alignment horizontal="right" vertical="center"/>
    </xf>
    <xf numFmtId="199" fontId="56" fillId="0" borderId="11" xfId="0" applyNumberFormat="1" applyFont="1" applyFill="1" applyBorder="1" applyAlignment="1">
      <alignment horizontal="right" vertical="center"/>
    </xf>
    <xf numFmtId="165" fontId="56" fillId="0" borderId="55" xfId="0" applyNumberFormat="1" applyFont="1" applyFill="1" applyBorder="1" applyAlignment="1">
      <alignment horizontal="right" vertical="center"/>
    </xf>
    <xf numFmtId="0" fontId="56" fillId="0" borderId="38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199" fontId="56" fillId="0" borderId="13" xfId="0" applyNumberFormat="1" applyFont="1" applyFill="1" applyBorder="1" applyAlignment="1">
      <alignment horizontal="right" vertical="center"/>
    </xf>
    <xf numFmtId="199" fontId="56" fillId="0" borderId="17" xfId="0" applyNumberFormat="1" applyFont="1" applyFill="1" applyBorder="1" applyAlignment="1">
      <alignment horizontal="right" vertical="center"/>
    </xf>
    <xf numFmtId="199" fontId="56" fillId="0" borderId="28" xfId="0" applyNumberFormat="1" applyFont="1" applyFill="1" applyBorder="1" applyAlignment="1">
      <alignment horizontal="right" vertical="center"/>
    </xf>
    <xf numFmtId="199" fontId="56" fillId="0" borderId="0" xfId="0" applyNumberFormat="1" applyFont="1" applyFill="1" applyBorder="1" applyAlignment="1">
      <alignment horizontal="right" vertical="center"/>
    </xf>
    <xf numFmtId="199" fontId="56" fillId="0" borderId="42" xfId="0" applyNumberFormat="1" applyFont="1" applyFill="1" applyBorder="1" applyAlignment="1">
      <alignment horizontal="right" vertical="center"/>
    </xf>
    <xf numFmtId="199" fontId="56" fillId="0" borderId="14" xfId="0" applyNumberFormat="1" applyFont="1" applyFill="1" applyBorder="1" applyAlignment="1">
      <alignment horizontal="right" vertical="center"/>
    </xf>
    <xf numFmtId="165" fontId="56" fillId="0" borderId="42" xfId="0" applyNumberFormat="1" applyFont="1" applyFill="1" applyBorder="1" applyAlignment="1">
      <alignment horizontal="right" vertical="center"/>
    </xf>
    <xf numFmtId="0" fontId="56" fillId="0" borderId="40" xfId="0" applyFont="1" applyFill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199" fontId="7" fillId="0" borderId="13" xfId="0" applyNumberFormat="1" applyFont="1" applyFill="1" applyBorder="1" applyAlignment="1">
      <alignment horizontal="right" vertical="center"/>
    </xf>
    <xf numFmtId="199" fontId="7" fillId="0" borderId="17" xfId="0" applyNumberFormat="1" applyFont="1" applyFill="1" applyBorder="1" applyAlignment="1">
      <alignment horizontal="right" vertical="center"/>
    </xf>
    <xf numFmtId="199" fontId="7" fillId="0" borderId="28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7" fillId="0" borderId="42" xfId="0" applyNumberFormat="1" applyFont="1" applyFill="1" applyBorder="1" applyAlignment="1">
      <alignment horizontal="right" vertical="center"/>
    </xf>
    <xf numFmtId="199" fontId="7" fillId="0" borderId="14" xfId="0" applyNumberFormat="1" applyFont="1" applyFill="1" applyBorder="1" applyAlignment="1">
      <alignment horizontal="right" vertical="center"/>
    </xf>
    <xf numFmtId="165" fontId="7" fillId="0" borderId="42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center" vertical="center"/>
    </xf>
    <xf numFmtId="199" fontId="50" fillId="0" borderId="13" xfId="0" applyNumberFormat="1" applyFont="1" applyFill="1" applyBorder="1" applyAlignment="1">
      <alignment horizontal="right" vertical="center"/>
    </xf>
    <xf numFmtId="199" fontId="50" fillId="0" borderId="17" xfId="0" applyNumberFormat="1" applyFont="1" applyFill="1" applyBorder="1" applyAlignment="1">
      <alignment horizontal="right" vertical="center"/>
    </xf>
    <xf numFmtId="199" fontId="50" fillId="0" borderId="28" xfId="0" applyNumberFormat="1" applyFont="1" applyFill="1" applyBorder="1" applyAlignment="1">
      <alignment horizontal="right" vertical="center"/>
    </xf>
    <xf numFmtId="199" fontId="50" fillId="0" borderId="0" xfId="0" applyNumberFormat="1" applyFont="1" applyFill="1" applyBorder="1" applyAlignment="1">
      <alignment horizontal="right" vertical="center"/>
    </xf>
    <xf numFmtId="199" fontId="50" fillId="0" borderId="42" xfId="0" applyNumberFormat="1" applyFont="1" applyFill="1" applyBorder="1" applyAlignment="1">
      <alignment horizontal="right" vertical="center"/>
    </xf>
    <xf numFmtId="199" fontId="50" fillId="0" borderId="14" xfId="0" applyNumberFormat="1" applyFont="1" applyFill="1" applyBorder="1" applyAlignment="1">
      <alignment horizontal="right" vertical="center"/>
    </xf>
    <xf numFmtId="165" fontId="50" fillId="0" borderId="42" xfId="0" applyNumberFormat="1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left" vertical="center"/>
    </xf>
    <xf numFmtId="0" fontId="56" fillId="0" borderId="13" xfId="0" applyFont="1" applyBorder="1" applyAlignment="1">
      <alignment horizontal="center"/>
    </xf>
    <xf numFmtId="172" fontId="50" fillId="0" borderId="58" xfId="0" applyNumberFormat="1" applyFont="1" applyFill="1" applyBorder="1" applyAlignment="1">
      <alignment horizontal="right" vertical="center"/>
    </xf>
    <xf numFmtId="175" fontId="30" fillId="0" borderId="10" xfId="0" applyNumberFormat="1" applyFont="1" applyBorder="1" applyAlignment="1">
      <alignment horizontal="center" vertical="center" wrapText="1"/>
    </xf>
    <xf numFmtId="175" fontId="57" fillId="0" borderId="31" xfId="0" applyNumberFormat="1" applyFont="1" applyBorder="1" applyAlignment="1">
      <alignment horizontal="center" vertical="center" wrapText="1"/>
    </xf>
    <xf numFmtId="175" fontId="57" fillId="0" borderId="30" xfId="0" applyNumberFormat="1" applyFont="1" applyBorder="1" applyAlignment="1">
      <alignment horizontal="center" vertical="center" wrapText="1"/>
    </xf>
    <xf numFmtId="175" fontId="57" fillId="0" borderId="13" xfId="0" applyNumberFormat="1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0" fillId="0" borderId="0" xfId="0" applyAlignment="1" quotePrefix="1">
      <alignment horizontal="center" vertical="center" textRotation="180"/>
    </xf>
    <xf numFmtId="0" fontId="0" fillId="0" borderId="0" xfId="0" applyAlignment="1" quotePrefix="1">
      <alignment horizontal="center" vertical="center" textRotation="180"/>
    </xf>
    <xf numFmtId="0" fontId="6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74" fontId="62" fillId="0" borderId="10" xfId="0" applyNumberFormat="1" applyFont="1" applyBorder="1" applyAlignment="1">
      <alignment horizontal="center"/>
    </xf>
    <xf numFmtId="174" fontId="62" fillId="0" borderId="20" xfId="0" applyNumberFormat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174" fontId="60" fillId="0" borderId="10" xfId="0" applyNumberFormat="1" applyFont="1" applyBorder="1" applyAlignment="1">
      <alignment horizontal="center"/>
    </xf>
    <xf numFmtId="174" fontId="60" fillId="0" borderId="13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174" fontId="60" fillId="0" borderId="15" xfId="0" applyNumberFormat="1" applyFont="1" applyBorder="1" applyAlignment="1">
      <alignment horizontal="center"/>
    </xf>
    <xf numFmtId="174" fontId="60" fillId="0" borderId="13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175" fontId="50" fillId="0" borderId="2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 quotePrefix="1">
      <alignment horizontal="center" vertical="center" textRotation="180"/>
    </xf>
    <xf numFmtId="174" fontId="0" fillId="0" borderId="0" xfId="0" applyNumberFormat="1" applyAlignment="1">
      <alignment/>
    </xf>
    <xf numFmtId="186" fontId="60" fillId="0" borderId="13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3676650" y="58864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44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3038475" y="64008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48</xdr:row>
      <xdr:rowOff>152400</xdr:rowOff>
    </xdr:from>
    <xdr:to>
      <xdr:col>4</xdr:col>
      <xdr:colOff>0</xdr:colOff>
      <xdr:row>49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038475" y="72771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3038475" y="712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48</xdr:row>
      <xdr:rowOff>152400</xdr:rowOff>
    </xdr:from>
    <xdr:to>
      <xdr:col>4</xdr:col>
      <xdr:colOff>0</xdr:colOff>
      <xdr:row>49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3038475" y="72771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3038475" y="712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3038475" y="103822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ESIEPIIPIQ209\ESI%20EPIIPIQ209\EPI\EPI0708,base%202007fi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ESI2009\export%20&amp;%20import%20price%20index\ESI%20EPIIPI-Q4-2009\IPI\IPI0708,base%202007(fin)wkgsq3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ESIEPIIPIQ209\ESI%20EPIIPIQ209\EPI\EPI\EPI0708,base%202007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ESIEPIIPIQ209\ESI%20EPIIPIQ209\EPI\EPI0708,base%202007final_adjustme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ESIEPIIPIQ209\ESI%20EPIIPIQ209\EPI\EPI0708,base%202007final_adjustmentq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ESI2009\export%20&amp;%20import%20price%20index\ESI%20EPIPIQ3-2009\EPI\EPI0708,base%202007final_adjustmentq3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42557-E4Otk5p5gYm97MGAmTwh-kmbcpvb/MessagePart/INBOX/9843-02-B/Info%20sup%20to%20deput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IEPIIPIQ209\ESI%20EPIIPIQ209\EPI\EPI0708,base%202007final_adjustmen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ESI2009\export%20&amp;%20import%20price%20index\ESI%20EPIIPI-Q4-2009\IPI\IPI0708,base%202007(fin)wkgsq4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ESI2009\export%20&amp;%20import%20price%20index\ESI%20EPIIPI-Q4-2009\IPI\IPI0708,base%202007(fin)wk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P_DIV (2)"/>
      <sheetName val="Prices"/>
      <sheetName val="ITEM-outlets"/>
      <sheetName val="item"/>
      <sheetName val="itemgrp"/>
      <sheetName val="GRP_DIV"/>
      <sheetName val="div_SECTION"/>
    </sheetNames>
    <sheetDataSet>
      <sheetData sheetId="6">
        <row r="7">
          <cell r="T7">
            <v>110.63655077272064</v>
          </cell>
        </row>
        <row r="13">
          <cell r="T13">
            <v>139.6216868926377</v>
          </cell>
        </row>
        <row r="17">
          <cell r="T17">
            <v>100.36337610173479</v>
          </cell>
        </row>
        <row r="18">
          <cell r="P18">
            <v>91.86959615391449</v>
          </cell>
          <cell r="T18">
            <v>95.3635022250581</v>
          </cell>
        </row>
        <row r="20">
          <cell r="T20">
            <v>137.6357259870069</v>
          </cell>
        </row>
        <row r="21">
          <cell r="T21">
            <v>116.26536885245902</v>
          </cell>
        </row>
        <row r="22">
          <cell r="T22">
            <v>110.60602943170292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item-outlets"/>
      <sheetName val="itemsgrp"/>
      <sheetName val="GRP-DIV"/>
      <sheetName val="div-sect"/>
    </sheetNames>
    <sheetDataSet>
      <sheetData sheetId="3">
        <row r="86">
          <cell r="Y86">
            <v>100.41119672306492</v>
          </cell>
        </row>
        <row r="87">
          <cell r="Y87">
            <v>109.97239431480429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P_DIV (2)"/>
      <sheetName val="Prices"/>
      <sheetName val="ITEM-outlets"/>
      <sheetName val="item"/>
      <sheetName val="itemgrp"/>
      <sheetName val="GRP_DIV"/>
      <sheetName val="div_SECTION"/>
    </sheetNames>
    <sheetDataSet>
      <sheetData sheetId="6">
        <row r="10">
          <cell r="T10">
            <v>87.69617826764107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P_DIV (2)"/>
      <sheetName val="Prices"/>
      <sheetName val="ITEM-outlets"/>
      <sheetName val="item"/>
      <sheetName val="itemgrp"/>
      <sheetName val="GRP_DIV"/>
      <sheetName val="div_SECTION"/>
      <sheetName val="table4"/>
    </sheetNames>
    <sheetDataSet>
      <sheetData sheetId="5">
        <row r="6">
          <cell r="B6">
            <v>163</v>
          </cell>
          <cell r="E6">
            <v>98.9216158848794</v>
          </cell>
          <cell r="G6">
            <v>100.60163262083628</v>
          </cell>
          <cell r="I6">
            <v>101.81870581922259</v>
          </cell>
          <cell r="L6">
            <v>104.68559187066055</v>
          </cell>
          <cell r="N6">
            <v>100.50946492140888</v>
          </cell>
          <cell r="P6">
            <v>101.93887476204468</v>
          </cell>
          <cell r="R6">
            <v>104.64663257462969</v>
          </cell>
        </row>
        <row r="8">
          <cell r="B8">
            <v>1262</v>
          </cell>
          <cell r="E8">
            <v>96.00016100170376</v>
          </cell>
          <cell r="G8">
            <v>102.0862022462606</v>
          </cell>
          <cell r="I8">
            <v>106.90175273221017</v>
          </cell>
          <cell r="L8">
            <v>107.99250791339631</v>
          </cell>
          <cell r="N8">
            <v>110.38795333218178</v>
          </cell>
          <cell r="P8">
            <v>122.65799180267494</v>
          </cell>
          <cell r="R8">
            <v>128.86334778226214</v>
          </cell>
        </row>
        <row r="10">
          <cell r="B10">
            <v>55</v>
          </cell>
          <cell r="E10">
            <v>96.74427307744637</v>
          </cell>
          <cell r="G10">
            <v>98.30845894914232</v>
          </cell>
          <cell r="I10">
            <v>108.7328900931406</v>
          </cell>
          <cell r="L10">
            <v>138.6031541619402</v>
          </cell>
          <cell r="N10">
            <v>139.40167329919976</v>
          </cell>
          <cell r="P10">
            <v>140.03588501155983</v>
          </cell>
          <cell r="R10">
            <v>137.97589478219388</v>
          </cell>
        </row>
        <row r="13">
          <cell r="B13">
            <v>1904</v>
          </cell>
          <cell r="E13">
            <v>99.36504133221517</v>
          </cell>
          <cell r="G13">
            <v>100.63495866778483</v>
          </cell>
          <cell r="I13">
            <v>100.63495866778483</v>
          </cell>
          <cell r="L13">
            <v>100.63495866778483</v>
          </cell>
          <cell r="N13">
            <v>100.63495866778483</v>
          </cell>
          <cell r="P13">
            <v>87.69617826764107</v>
          </cell>
          <cell r="R13">
            <v>87.69617826764107</v>
          </cell>
        </row>
        <row r="15">
          <cell r="B15">
            <v>61</v>
          </cell>
          <cell r="E15">
            <v>102</v>
          </cell>
          <cell r="G15">
            <v>101.63495113640595</v>
          </cell>
          <cell r="I15">
            <v>99.70441791650708</v>
          </cell>
          <cell r="L15">
            <v>97.38481947431562</v>
          </cell>
          <cell r="N15">
            <v>101.95777232337849</v>
          </cell>
          <cell r="P15">
            <v>103.69570415546526</v>
          </cell>
          <cell r="R15">
            <v>113.76630443429968</v>
          </cell>
        </row>
        <row r="17">
          <cell r="B17">
            <v>37</v>
          </cell>
          <cell r="E17">
            <v>89.1</v>
          </cell>
          <cell r="G17">
            <v>121.05817375486158</v>
          </cell>
          <cell r="I17">
            <v>100.93843907000374</v>
          </cell>
          <cell r="L17">
            <v>88.03391960849855</v>
          </cell>
          <cell r="N17">
            <v>116.87195063444587</v>
          </cell>
          <cell r="P17">
            <v>148.25566488123624</v>
          </cell>
          <cell r="R17">
            <v>173.87601732503026</v>
          </cell>
        </row>
        <row r="19">
          <cell r="B19">
            <v>9</v>
          </cell>
          <cell r="E19">
            <v>96.35933479203608</v>
          </cell>
          <cell r="G19">
            <v>104.1948405387651</v>
          </cell>
          <cell r="I19">
            <v>100.80064011695964</v>
          </cell>
          <cell r="L19">
            <v>94.68363108321027</v>
          </cell>
          <cell r="N19">
            <v>94.68363108321027</v>
          </cell>
          <cell r="P19">
            <v>94.68363108321027</v>
          </cell>
          <cell r="R19">
            <v>94.68363108321027</v>
          </cell>
        </row>
        <row r="21">
          <cell r="B21">
            <v>69</v>
          </cell>
          <cell r="E21">
            <v>101.18</v>
          </cell>
          <cell r="G21">
            <v>105.0529662006384</v>
          </cell>
          <cell r="I21">
            <v>101.88227858592096</v>
          </cell>
          <cell r="L21">
            <v>96.94243579827487</v>
          </cell>
          <cell r="N21">
            <v>97.64194757613402</v>
          </cell>
          <cell r="P21">
            <v>95.6046287898137</v>
          </cell>
          <cell r="R21">
            <v>96.19966175319422</v>
          </cell>
        </row>
        <row r="23">
          <cell r="B23">
            <v>164</v>
          </cell>
          <cell r="E23">
            <v>99.33063885781223</v>
          </cell>
          <cell r="G23">
            <v>99.18721950795783</v>
          </cell>
          <cell r="I23">
            <v>97.90260738391615</v>
          </cell>
          <cell r="L23">
            <v>91.83844163040193</v>
          </cell>
          <cell r="N23">
            <v>92.17403963996033</v>
          </cell>
          <cell r="R23">
            <v>91.16190836404438</v>
          </cell>
        </row>
        <row r="25">
          <cell r="B25">
            <v>438</v>
          </cell>
          <cell r="E25">
            <v>96.23085728044657</v>
          </cell>
          <cell r="G25">
            <v>94.37103279755878</v>
          </cell>
          <cell r="I25">
            <v>111.22363963908502</v>
          </cell>
          <cell r="L25">
            <v>107.46451317653597</v>
          </cell>
          <cell r="N25">
            <v>107.47320755097365</v>
          </cell>
          <cell r="P25">
            <v>119.06458295996886</v>
          </cell>
          <cell r="R25">
            <v>134.6554009478446</v>
          </cell>
        </row>
        <row r="28">
          <cell r="B28">
            <v>178</v>
          </cell>
          <cell r="E28">
            <v>98.89856557377048</v>
          </cell>
          <cell r="G28">
            <v>98.92418032786885</v>
          </cell>
          <cell r="I28">
            <v>99.94877049180329</v>
          </cell>
          <cell r="L28">
            <v>99.51331967213115</v>
          </cell>
          <cell r="N28">
            <v>99.33401639344264</v>
          </cell>
          <cell r="P28">
            <v>104.61065573770495</v>
          </cell>
          <cell r="R28">
            <v>109.11885245901641</v>
          </cell>
        </row>
        <row r="30">
          <cell r="B30">
            <v>143</v>
          </cell>
          <cell r="E30">
            <v>96.25251913567669</v>
          </cell>
          <cell r="G30">
            <v>95.90264194400606</v>
          </cell>
          <cell r="I30">
            <v>109.44659661444945</v>
          </cell>
          <cell r="L30">
            <v>106.50122861865832</v>
          </cell>
          <cell r="N30">
            <v>106.89389136049002</v>
          </cell>
          <cell r="P30">
            <v>106.53663189181044</v>
          </cell>
          <cell r="R30">
            <v>105.71928043363748</v>
          </cell>
        </row>
      </sheetData>
      <sheetData sheetId="6">
        <row r="6">
          <cell r="B6">
            <v>3445</v>
          </cell>
          <cell r="E6">
            <v>98.11622649903707</v>
          </cell>
          <cell r="G6">
            <v>101.14557675383544</v>
          </cell>
          <cell r="I6">
            <v>103.09947772077635</v>
          </cell>
          <cell r="L6">
            <v>104.07050950128477</v>
          </cell>
          <cell r="N6">
            <v>104.84415597505006</v>
          </cell>
          <cell r="P6">
            <v>102.29647526615292</v>
          </cell>
          <cell r="R6">
            <v>104.84321864034284</v>
          </cell>
        </row>
        <row r="12">
          <cell r="B12">
            <v>37</v>
          </cell>
          <cell r="E12">
            <v>89.1</v>
          </cell>
          <cell r="G12">
            <v>121.05817375486158</v>
          </cell>
          <cell r="I12">
            <v>100.93843907000374</v>
          </cell>
          <cell r="L12">
            <v>88.03391960849855</v>
          </cell>
          <cell r="N12">
            <v>116.87195063444587</v>
          </cell>
          <cell r="P12">
            <v>148.25566488123624</v>
          </cell>
          <cell r="R12">
            <v>173.87601732503026</v>
          </cell>
          <cell r="T12">
            <v>139.6216868926377</v>
          </cell>
        </row>
        <row r="14">
          <cell r="B14">
            <v>9</v>
          </cell>
          <cell r="E14">
            <v>96.35933479203608</v>
          </cell>
          <cell r="G14">
            <v>104.1948405387651</v>
          </cell>
          <cell r="I14">
            <v>100.80064011695964</v>
          </cell>
          <cell r="L14">
            <v>94.68363108321027</v>
          </cell>
          <cell r="N14">
            <v>94.68363108321027</v>
          </cell>
          <cell r="P14">
            <v>94.68363108321027</v>
          </cell>
          <cell r="R14">
            <v>94.68363108321027</v>
          </cell>
        </row>
        <row r="16">
          <cell r="B16">
            <v>233</v>
          </cell>
          <cell r="E16">
            <v>99.8783037454129</v>
          </cell>
          <cell r="G16">
            <v>100.92428612510359</v>
          </cell>
          <cell r="I16">
            <v>99.08113662399482</v>
          </cell>
          <cell r="L16">
            <v>93.34992488183212</v>
          </cell>
          <cell r="N16">
            <v>93.79329134638085</v>
          </cell>
          <cell r="P16">
            <v>92.97567877999623</v>
          </cell>
          <cell r="R16">
            <v>92.65377524752653</v>
          </cell>
          <cell r="T16">
            <v>96.84415157051171</v>
          </cell>
        </row>
        <row r="19">
          <cell r="B19">
            <v>759</v>
          </cell>
          <cell r="E19">
            <v>96.86056705845652</v>
          </cell>
          <cell r="G19">
            <v>95.72739691921511</v>
          </cell>
          <cell r="I19">
            <v>108.2446622204565</v>
          </cell>
          <cell r="L19">
            <v>105.41831800451942</v>
          </cell>
          <cell r="N19">
            <v>105.4552652040966</v>
          </cell>
          <cell r="P19">
            <v>113.31452229025919</v>
          </cell>
          <cell r="R19">
            <v>123.214859624336</v>
          </cell>
          <cell r="T19">
            <v>127.5314174529384</v>
          </cell>
        </row>
        <row r="23">
          <cell r="B23">
            <v>5517</v>
          </cell>
          <cell r="E23">
            <v>100.58680317909321</v>
          </cell>
          <cell r="G23">
            <v>97.66772316256163</v>
          </cell>
          <cell r="I23">
            <v>96.8988955094191</v>
          </cell>
          <cell r="L23">
            <v>90.73252893629036</v>
          </cell>
          <cell r="N23">
            <v>89.0829994272129</v>
          </cell>
          <cell r="P23">
            <v>91.17530465421082</v>
          </cell>
          <cell r="R23">
            <v>92.20592198665338</v>
          </cell>
          <cell r="T23">
            <v>94.24558208709652</v>
          </cell>
        </row>
        <row r="27">
          <cell r="E27">
            <v>99.3900542611418</v>
          </cell>
          <cell r="G27">
            <v>98.88686995274279</v>
          </cell>
          <cell r="I27">
            <v>99.96544387388998</v>
          </cell>
          <cell r="L27">
            <v>96.49667109416004</v>
          </cell>
          <cell r="N27">
            <v>95.97298232008205</v>
          </cell>
          <cell r="P27">
            <v>96.94321809235784</v>
          </cell>
          <cell r="R27">
            <v>99.22789332246676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P_DIV (2)"/>
      <sheetName val="Prices"/>
      <sheetName val="ITEM-outlets"/>
      <sheetName val="item"/>
      <sheetName val="itemgrp"/>
      <sheetName val="GRP_DIV"/>
      <sheetName val="div_SECTION"/>
      <sheetName val="ITEM-outlets comparison q1"/>
    </sheetNames>
    <sheetDataSet>
      <sheetData sheetId="6">
        <row r="6">
          <cell r="T6">
            <v>96.07067740999834</v>
          </cell>
          <cell r="V6">
            <v>92.52726513847985</v>
          </cell>
        </row>
        <row r="7">
          <cell r="V7">
            <v>113.85520242493692</v>
          </cell>
        </row>
        <row r="8">
          <cell r="T8">
            <v>104.37247817318624</v>
          </cell>
          <cell r="V8">
            <v>94.49847271379964</v>
          </cell>
        </row>
        <row r="9">
          <cell r="T9">
            <v>131.4346865342654</v>
          </cell>
          <cell r="V9">
            <v>126.51285735341787</v>
          </cell>
        </row>
        <row r="10">
          <cell r="V10">
            <v>87.69617826764107</v>
          </cell>
        </row>
        <row r="11">
          <cell r="T11">
            <v>114.9053650156821</v>
          </cell>
          <cell r="V11">
            <v>114.9053650156821</v>
          </cell>
        </row>
        <row r="12">
          <cell r="V12">
            <v>116.4482070885015</v>
          </cell>
        </row>
        <row r="13">
          <cell r="V13">
            <v>116.4482070885015</v>
          </cell>
        </row>
        <row r="14">
          <cell r="T14">
            <v>103.21356494766944</v>
          </cell>
          <cell r="V14">
            <v>117.378721050266</v>
          </cell>
        </row>
        <row r="15">
          <cell r="T15">
            <v>103.21356494766944</v>
          </cell>
          <cell r="V15">
            <v>117.378721050266</v>
          </cell>
        </row>
        <row r="16">
          <cell r="V16">
            <v>100.54251312298989</v>
          </cell>
        </row>
        <row r="17">
          <cell r="V17">
            <v>104.17969287132192</v>
          </cell>
        </row>
        <row r="18">
          <cell r="V18">
            <v>99.01223627765506</v>
          </cell>
        </row>
        <row r="19">
          <cell r="V19">
            <v>134.6646462804095</v>
          </cell>
        </row>
        <row r="20">
          <cell r="V20">
            <v>146.16653886299335</v>
          </cell>
        </row>
        <row r="21">
          <cell r="V21">
            <v>120.13319672131146</v>
          </cell>
        </row>
        <row r="22">
          <cell r="V22">
            <v>117.52317124787606</v>
          </cell>
        </row>
        <row r="27">
          <cell r="T27">
            <v>97.63723177142218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P_DIV (2)"/>
      <sheetName val="Prices"/>
      <sheetName val="ITEM-outlets"/>
      <sheetName val="item"/>
      <sheetName val="itemgrp"/>
      <sheetName val="GRP_DIV"/>
      <sheetName val="div_SECTION"/>
      <sheetName val="ITEM-outlets comparison q1"/>
      <sheetName val="Sheet1"/>
    </sheetNames>
    <sheetDataSet>
      <sheetData sheetId="6">
        <row r="23">
          <cell r="V23">
            <v>97.36918334644167</v>
          </cell>
        </row>
        <row r="27">
          <cell r="V27">
            <v>98.69440771605962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-5"/>
      <sheetName val="Table-5cont'd"/>
      <sheetName val="Table-11"/>
      <sheetName val="Table-11cont'd a"/>
      <sheetName val="Table-11 cont'd b"/>
      <sheetName val="Table-11 cont'd  (c)"/>
    </sheetNames>
    <sheetDataSet>
      <sheetData sheetId="1">
        <row r="6">
          <cell r="E6">
            <v>100.58680317909321</v>
          </cell>
          <cell r="F6">
            <v>97.66772316256163</v>
          </cell>
          <cell r="G6">
            <v>96.8988955094191</v>
          </cell>
          <cell r="I6">
            <v>90.73252893629036</v>
          </cell>
          <cell r="J6">
            <v>89.0829994272129</v>
          </cell>
          <cell r="K6">
            <v>91.17530465421082</v>
          </cell>
          <cell r="L6">
            <v>92.20592198665338</v>
          </cell>
          <cell r="N6">
            <v>94.24558208709652</v>
          </cell>
          <cell r="O6">
            <v>97.36918334644167</v>
          </cell>
          <cell r="P6">
            <v>96.57116371789046</v>
          </cell>
          <cell r="Q6">
            <v>93.26944593057335</v>
          </cell>
          <cell r="R6">
            <v>95.3638437705005</v>
          </cell>
          <cell r="S6">
            <v>91.86819433493079</v>
          </cell>
          <cell r="T6">
            <v>92.99763225571351</v>
          </cell>
          <cell r="U6">
            <v>88.9424250794312</v>
          </cell>
        </row>
        <row r="7">
          <cell r="E7">
            <v>100.54824974316395</v>
          </cell>
          <cell r="F7">
            <v>97.62113748361675</v>
          </cell>
          <cell r="G7">
            <v>97.90260738391615</v>
          </cell>
          <cell r="I7">
            <v>90.57449206569537</v>
          </cell>
          <cell r="J7">
            <v>92.17403963996033</v>
          </cell>
          <cell r="K7">
            <v>90.83968569998078</v>
          </cell>
          <cell r="L7">
            <v>91.60416388673849</v>
          </cell>
          <cell r="N7">
            <v>93.43042743779831</v>
          </cell>
          <cell r="O7">
            <v>96.54884491224843</v>
          </cell>
          <cell r="P7">
            <v>95.72516239595174</v>
          </cell>
          <cell r="Q7">
            <v>92.43007099519453</v>
          </cell>
          <cell r="S7">
            <v>91.07351290577876</v>
          </cell>
          <cell r="T7">
            <v>92.2173299295976</v>
          </cell>
          <cell r="U7">
            <v>87.73774101419042</v>
          </cell>
        </row>
        <row r="8">
          <cell r="E8">
            <v>98.50418872704739</v>
          </cell>
          <cell r="F8">
            <v>98.58990555619572</v>
          </cell>
          <cell r="G8">
            <v>99.4408154574619</v>
          </cell>
          <cell r="I8">
            <v>91.88547540443933</v>
          </cell>
          <cell r="J8">
            <v>90.5295173488816</v>
          </cell>
          <cell r="K8">
            <v>94.0439723999528</v>
          </cell>
          <cell r="L8">
            <v>98.7094465083405</v>
          </cell>
          <cell r="N8">
            <v>98.58574306480722</v>
          </cell>
          <cell r="O8">
            <v>99.77507243099868</v>
          </cell>
          <cell r="P8">
            <v>98.32753950345938</v>
          </cell>
          <cell r="Q8">
            <v>93.43661632216272</v>
          </cell>
          <cell r="S8">
            <v>92.21629091588866</v>
          </cell>
          <cell r="T8">
            <v>94.04808688580026</v>
          </cell>
          <cell r="U8">
            <v>92.7413279773283</v>
          </cell>
        </row>
        <row r="9">
          <cell r="E9">
            <v>100.83018668654843</v>
          </cell>
          <cell r="F9">
            <v>99.04836658154525</v>
          </cell>
          <cell r="G9">
            <v>96.20988586669691</v>
          </cell>
          <cell r="I9">
            <v>89.7134468507962</v>
          </cell>
          <cell r="J9">
            <v>88.0879360447694</v>
          </cell>
          <cell r="K9">
            <v>90.35561910346786</v>
          </cell>
          <cell r="L9">
            <v>101.3329345251833</v>
          </cell>
          <cell r="N9">
            <v>112.33242692755414</v>
          </cell>
          <cell r="O9">
            <v>110.69225464293359</v>
          </cell>
          <cell r="P9">
            <v>113.05642362602441</v>
          </cell>
          <cell r="Q9">
            <v>130.0956918151718</v>
          </cell>
          <cell r="S9">
            <v>131.60327651923308</v>
          </cell>
          <cell r="T9">
            <v>138.56477059386907</v>
          </cell>
          <cell r="U9">
            <v>136.31827303168922</v>
          </cell>
        </row>
        <row r="10">
          <cell r="E10">
            <v>97.37588716380367</v>
          </cell>
          <cell r="F10">
            <v>102.0915279322313</v>
          </cell>
          <cell r="G10">
            <v>100.20478407561748</v>
          </cell>
          <cell r="I10">
            <v>91.91412230064347</v>
          </cell>
          <cell r="J10">
            <v>90.18897866134</v>
          </cell>
          <cell r="K10">
            <v>90.00172630747073</v>
          </cell>
          <cell r="L10">
            <v>78.33429194632872</v>
          </cell>
          <cell r="N10">
            <v>79.90356274265163</v>
          </cell>
          <cell r="O10">
            <v>83.21892742790034</v>
          </cell>
          <cell r="P10">
            <v>84.3211537311773</v>
          </cell>
          <cell r="Q10">
            <v>82.10515832798805</v>
          </cell>
          <cell r="S10">
            <v>80.06111011224426</v>
          </cell>
          <cell r="T10">
            <v>77.41920682882677</v>
          </cell>
          <cell r="U10">
            <v>76.64567585240275</v>
          </cell>
        </row>
        <row r="11">
          <cell r="E11">
            <v>100.55816609984684</v>
          </cell>
          <cell r="F11">
            <v>99.01087774864354</v>
          </cell>
          <cell r="G11">
            <v>96.97032633245931</v>
          </cell>
          <cell r="I11">
            <v>90.7448272281212</v>
          </cell>
          <cell r="J11">
            <v>91.33155066330903</v>
          </cell>
          <cell r="K11">
            <v>91.62231625950831</v>
          </cell>
          <cell r="L11">
            <v>86.09257768893275</v>
          </cell>
          <cell r="N11">
            <v>90.06983566551573</v>
          </cell>
          <cell r="O11">
            <v>93.50710039201434</v>
          </cell>
          <cell r="P11">
            <v>94.57670240660455</v>
          </cell>
          <cell r="Q11">
            <v>92.35442249279579</v>
          </cell>
          <cell r="S11">
            <v>87.45813754251151</v>
          </cell>
          <cell r="T11">
            <v>84.60759625120073</v>
          </cell>
          <cell r="U11">
            <v>82.80588800332305</v>
          </cell>
        </row>
        <row r="12">
          <cell r="E12">
            <v>102.08956482556665</v>
          </cell>
          <cell r="F12">
            <v>96.20611191017511</v>
          </cell>
          <cell r="G12">
            <v>94.99277305298502</v>
          </cell>
          <cell r="I12">
            <v>89.7646231593749</v>
          </cell>
          <cell r="J12">
            <v>87.69326691095793</v>
          </cell>
          <cell r="K12">
            <v>89.45447893606031</v>
          </cell>
          <cell r="L12">
            <v>89.78521043715504</v>
          </cell>
          <cell r="N12">
            <v>91.80430140436394</v>
          </cell>
          <cell r="O12">
            <v>95.88366844232024</v>
          </cell>
          <cell r="P12">
            <v>95.06080936630417</v>
          </cell>
          <cell r="Q12">
            <v>90.62711057436482</v>
          </cell>
          <cell r="S12">
            <v>89.14362836610076</v>
          </cell>
          <cell r="T12">
            <v>90.20537615988587</v>
          </cell>
          <cell r="U12">
            <v>83.28396225295755</v>
          </cell>
        </row>
        <row r="13">
          <cell r="E13">
            <v>101.72456006466955</v>
          </cell>
          <cell r="F13">
            <v>101.08854757271183</v>
          </cell>
          <cell r="G13">
            <v>101.78402221070894</v>
          </cell>
          <cell r="I13">
            <v>99.9127871724038</v>
          </cell>
          <cell r="J13">
            <v>106.35693047757178</v>
          </cell>
          <cell r="K13">
            <v>110.60904044508285</v>
          </cell>
          <cell r="L13">
            <v>124.31602514322698</v>
          </cell>
          <cell r="N13">
            <v>137.11105201452</v>
          </cell>
          <cell r="O13">
            <v>141.3111416938663</v>
          </cell>
          <cell r="P13">
            <v>141.38970105437343</v>
          </cell>
          <cell r="Q13">
            <v>138.54530236585617</v>
          </cell>
          <cell r="S13">
            <v>135.1261706640815</v>
          </cell>
          <cell r="T13">
            <v>135.79198531453093</v>
          </cell>
          <cell r="U13">
            <v>152.94653232004123</v>
          </cell>
        </row>
        <row r="14">
          <cell r="E14">
            <v>100.8</v>
          </cell>
          <cell r="F14">
            <v>98.56069906915751</v>
          </cell>
          <cell r="G14">
            <v>98.41572832463211</v>
          </cell>
          <cell r="I14">
            <v>93.09156080734692</v>
          </cell>
          <cell r="J14">
            <v>88.57959633497988</v>
          </cell>
          <cell r="K14">
            <v>91.54635396384637</v>
          </cell>
          <cell r="L14">
            <v>95.63230052676676</v>
          </cell>
          <cell r="N14">
            <v>102.10720128804901</v>
          </cell>
          <cell r="O14">
            <v>104.33040860418825</v>
          </cell>
          <cell r="P14">
            <v>103.40283587871191</v>
          </cell>
          <cell r="Q14">
            <v>99.82463110753199</v>
          </cell>
          <cell r="S14">
            <v>97.01635235699533</v>
          </cell>
          <cell r="T14">
            <v>97.94886521209548</v>
          </cell>
          <cell r="U14">
            <v>95.9017472108531</v>
          </cell>
        </row>
        <row r="15">
          <cell r="E15">
            <v>102.10759209146121</v>
          </cell>
          <cell r="F15">
            <v>102.13579909561292</v>
          </cell>
          <cell r="G15">
            <v>103.1794582492265</v>
          </cell>
          <cell r="I15">
            <v>102.73872380935592</v>
          </cell>
          <cell r="J15">
            <v>113.72182605093128</v>
          </cell>
          <cell r="K15">
            <v>118.50643913016653</v>
          </cell>
          <cell r="L15">
            <v>136.19928248433192</v>
          </cell>
          <cell r="N15">
            <v>151.61264731548653</v>
          </cell>
          <cell r="O15">
            <v>156.6317311167329</v>
          </cell>
          <cell r="P15">
            <v>157.12711662714747</v>
          </cell>
          <cell r="Q15">
            <v>154.58672331573334</v>
          </cell>
          <cell r="S15">
            <v>150.9145239627315</v>
          </cell>
          <cell r="T15">
            <v>151.46984935696847</v>
          </cell>
          <cell r="U15">
            <v>176.5793718652763</v>
          </cell>
        </row>
        <row r="16">
          <cell r="E16">
            <v>103.86702850842649</v>
          </cell>
          <cell r="F16">
            <v>94.64664065321428</v>
          </cell>
          <cell r="G16">
            <v>93.98649092569984</v>
          </cell>
          <cell r="I16">
            <v>88.76063687633092</v>
          </cell>
          <cell r="J16">
            <v>86.21537482902546</v>
          </cell>
          <cell r="K16">
            <v>87.19981158694706</v>
          </cell>
          <cell r="L16">
            <v>94.41192846736168</v>
          </cell>
          <cell r="N16">
            <v>99.38995733720382</v>
          </cell>
          <cell r="O16">
            <v>99.80194008686973</v>
          </cell>
          <cell r="P16">
            <v>100.78033363567808</v>
          </cell>
          <cell r="Q16">
            <v>94.68605764310757</v>
          </cell>
          <cell r="S16">
            <v>91.86814485611657</v>
          </cell>
          <cell r="T16">
            <v>91.9082626907384</v>
          </cell>
          <cell r="U16">
            <v>94.30917717467774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P_DIV (2)"/>
      <sheetName val="Prices"/>
      <sheetName val="ITEM-outlets"/>
      <sheetName val="item"/>
      <sheetName val="itemgrp"/>
      <sheetName val="GRP_DIV"/>
      <sheetName val="div_SECTION"/>
      <sheetName val="table4"/>
    </sheetNames>
    <sheetDataSet>
      <sheetData sheetId="5">
        <row r="24">
          <cell r="I24">
            <v>97.90260738391615</v>
          </cell>
          <cell r="N24">
            <v>92.17403963996033</v>
          </cell>
        </row>
        <row r="33">
          <cell r="B33">
            <v>1488</v>
          </cell>
          <cell r="E33">
            <v>98.50418872704739</v>
          </cell>
          <cell r="G33">
            <v>98.58990555619572</v>
          </cell>
          <cell r="I33">
            <v>99.4408154574619</v>
          </cell>
          <cell r="L33">
            <v>91.88547540443933</v>
          </cell>
          <cell r="N33">
            <v>90.5295173488816</v>
          </cell>
          <cell r="P33">
            <v>94.0439723999528</v>
          </cell>
          <cell r="R33">
            <v>98.7094465083405</v>
          </cell>
        </row>
        <row r="34">
          <cell r="B34">
            <v>256</v>
          </cell>
          <cell r="E34">
            <v>100.83018668654843</v>
          </cell>
          <cell r="G34">
            <v>99.04836658154525</v>
          </cell>
          <cell r="I34">
            <v>96.20988586669691</v>
          </cell>
          <cell r="L34">
            <v>89.7134468507962</v>
          </cell>
          <cell r="N34">
            <v>88.0879360447694</v>
          </cell>
          <cell r="P34">
            <v>90.35561910346786</v>
          </cell>
          <cell r="R34">
            <v>101.3329345251833</v>
          </cell>
        </row>
        <row r="35">
          <cell r="B35">
            <v>546</v>
          </cell>
          <cell r="E35">
            <v>97.37588716380367</v>
          </cell>
          <cell r="G35">
            <v>102.0915279322313</v>
          </cell>
          <cell r="I35">
            <v>100.20478407561748</v>
          </cell>
          <cell r="L35">
            <v>91.91412230064347</v>
          </cell>
          <cell r="N35">
            <v>90.18897866134</v>
          </cell>
          <cell r="P35">
            <v>90.00172630747073</v>
          </cell>
          <cell r="R35">
            <v>78.33429194632872</v>
          </cell>
        </row>
        <row r="36">
          <cell r="B36">
            <v>49</v>
          </cell>
          <cell r="E36">
            <v>100.55816609984684</v>
          </cell>
          <cell r="G36">
            <v>99.01087774864354</v>
          </cell>
          <cell r="I36">
            <v>96.97032633245931</v>
          </cell>
          <cell r="L36">
            <v>90.7448272281212</v>
          </cell>
          <cell r="N36">
            <v>91.33155066330903</v>
          </cell>
          <cell r="P36">
            <v>91.62231625950831</v>
          </cell>
          <cell r="R36">
            <v>86.09257768893275</v>
          </cell>
        </row>
        <row r="37">
          <cell r="B37">
            <v>3050</v>
          </cell>
          <cell r="E37">
            <v>102.08956482556665</v>
          </cell>
          <cell r="G37">
            <v>96.20611191017511</v>
          </cell>
          <cell r="I37">
            <v>94.99277305298502</v>
          </cell>
          <cell r="L37">
            <v>89.7646231593749</v>
          </cell>
          <cell r="N37">
            <v>87.69326691095793</v>
          </cell>
          <cell r="P37">
            <v>89.45447893606031</v>
          </cell>
          <cell r="R37">
            <v>89.78521043715504</v>
          </cell>
        </row>
        <row r="38">
          <cell r="B38">
            <v>99</v>
          </cell>
          <cell r="E38">
            <v>101.72456006466955</v>
          </cell>
          <cell r="G38">
            <v>101.08854757271183</v>
          </cell>
          <cell r="I38">
            <v>101.78402221070894</v>
          </cell>
          <cell r="L38">
            <v>99.9127871724038</v>
          </cell>
          <cell r="N38">
            <v>106.35693047757178</v>
          </cell>
          <cell r="P38">
            <v>110.60904044508285</v>
          </cell>
          <cell r="R38">
            <v>124.31602514322698</v>
          </cell>
        </row>
        <row r="39">
          <cell r="B39">
            <v>29</v>
          </cell>
          <cell r="E39">
            <v>100.8</v>
          </cell>
          <cell r="G39">
            <v>98.56069906915751</v>
          </cell>
          <cell r="I39">
            <v>98.41572832463211</v>
          </cell>
          <cell r="L39">
            <v>93.09156080734692</v>
          </cell>
          <cell r="N39">
            <v>88.57959633497988</v>
          </cell>
          <cell r="P39">
            <v>91.54635396384637</v>
          </cell>
          <cell r="R39">
            <v>95.63230052676676</v>
          </cell>
        </row>
        <row r="40">
          <cell r="B40">
            <v>70</v>
          </cell>
          <cell r="E40">
            <v>102.10759209146121</v>
          </cell>
          <cell r="G40">
            <v>102.13579909561292</v>
          </cell>
          <cell r="I40">
            <v>103.1794582492265</v>
          </cell>
          <cell r="L40">
            <v>102.73872380935592</v>
          </cell>
          <cell r="N40">
            <v>113.72182605093128</v>
          </cell>
          <cell r="P40">
            <v>118.50643913016653</v>
          </cell>
          <cell r="R40">
            <v>136.19928248433192</v>
          </cell>
        </row>
        <row r="41">
          <cell r="B41">
            <v>29</v>
          </cell>
          <cell r="E41">
            <v>103.86702850842649</v>
          </cell>
          <cell r="G41">
            <v>94.64664065321428</v>
          </cell>
          <cell r="I41">
            <v>93.98649092569984</v>
          </cell>
          <cell r="L41">
            <v>88.76063687633092</v>
          </cell>
          <cell r="N41">
            <v>86.21537482902546</v>
          </cell>
          <cell r="P41">
            <v>87.19981158694706</v>
          </cell>
          <cell r="R41">
            <v>94.41192846736168</v>
          </cell>
        </row>
      </sheetData>
      <sheetData sheetId="6">
        <row r="23">
          <cell r="B23">
            <v>5517</v>
          </cell>
          <cell r="E23">
            <v>100.58680317909321</v>
          </cell>
          <cell r="G23">
            <v>97.66772316256163</v>
          </cell>
          <cell r="I23">
            <v>96.8988955094191</v>
          </cell>
          <cell r="L23">
            <v>90.73252893629036</v>
          </cell>
          <cell r="N23">
            <v>89.0829994272129</v>
          </cell>
          <cell r="P23">
            <v>91.17530465421082</v>
          </cell>
          <cell r="R23">
            <v>92.20592198665338</v>
          </cell>
        </row>
        <row r="24">
          <cell r="B24">
            <v>5389</v>
          </cell>
          <cell r="E24">
            <v>100.54824974316395</v>
          </cell>
          <cell r="G24">
            <v>97.62113748361675</v>
          </cell>
          <cell r="L24">
            <v>90.57449206569537</v>
          </cell>
          <cell r="P24">
            <v>90.83968569998078</v>
          </cell>
          <cell r="R24">
            <v>91.60416388673849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item-outlets"/>
      <sheetName val="itemsgrp"/>
      <sheetName val="GRP-DIV"/>
      <sheetName val="div-sect"/>
    </sheetNames>
    <sheetDataSet>
      <sheetData sheetId="4">
        <row r="58">
          <cell r="O58">
            <v>92.5578979071539</v>
          </cell>
          <cell r="Q58">
            <v>94.11618621827859</v>
          </cell>
          <cell r="S58">
            <v>102.47300875893387</v>
          </cell>
          <cell r="V58">
            <v>106.98942915443493</v>
          </cell>
          <cell r="X58">
            <v>107.94865254899439</v>
          </cell>
        </row>
        <row r="61">
          <cell r="O61">
            <v>83.20513463509619</v>
          </cell>
          <cell r="Q61">
            <v>83.20513463509619</v>
          </cell>
          <cell r="S61">
            <v>89.89492663312835</v>
          </cell>
          <cell r="V61">
            <v>94.38967296478476</v>
          </cell>
          <cell r="X61">
            <v>97.22136252365607</v>
          </cell>
        </row>
        <row r="65">
          <cell r="O65">
            <v>108.40092098767511</v>
          </cell>
          <cell r="Q65">
            <v>118.7186743438202</v>
          </cell>
          <cell r="S65">
            <v>110.85391785660649</v>
          </cell>
          <cell r="V65">
            <v>102.58858514439169</v>
          </cell>
          <cell r="X65">
            <v>103.52684481798913</v>
          </cell>
        </row>
        <row r="68">
          <cell r="O68">
            <v>108.40092098767511</v>
          </cell>
          <cell r="Q68">
            <v>118.7186743438202</v>
          </cell>
          <cell r="S68">
            <v>110.85391785660649</v>
          </cell>
          <cell r="V68">
            <v>102.58858514439169</v>
          </cell>
          <cell r="X68">
            <v>103.52684481798913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item-outlets"/>
      <sheetName val="itemsgrp"/>
      <sheetName val="GRP-DIV"/>
      <sheetName val="div-sect"/>
    </sheetNames>
    <sheetDataSet>
      <sheetData sheetId="3">
        <row r="21">
          <cell r="G21">
            <v>100.97111635970664</v>
          </cell>
          <cell r="I21">
            <v>98.95172810303494</v>
          </cell>
          <cell r="K21">
            <v>95.98319187560001</v>
          </cell>
          <cell r="N21">
            <v>193.17986219183481</v>
          </cell>
          <cell r="P21">
            <v>185.4526677041614</v>
          </cell>
          <cell r="R21">
            <v>206.05284125088502</v>
          </cell>
          <cell r="T21">
            <v>268.9845032358124</v>
          </cell>
          <cell r="W21">
            <v>127.9277137082392</v>
          </cell>
          <cell r="Y21">
            <v>127.9277137082392</v>
          </cell>
        </row>
        <row r="84">
          <cell r="G84">
            <v>99.46864882853667</v>
          </cell>
          <cell r="I84">
            <v>99.3809426199908</v>
          </cell>
          <cell r="K84">
            <v>97.41747391970364</v>
          </cell>
          <cell r="N84">
            <v>91.03764094209286</v>
          </cell>
          <cell r="P84">
            <v>93.12527480116293</v>
          </cell>
          <cell r="R84">
            <v>95.63625048106236</v>
          </cell>
          <cell r="T84">
            <v>100.12013214698918</v>
          </cell>
          <cell r="W84">
            <v>94.71394462773958</v>
          </cell>
          <cell r="Y84">
            <v>94.53452256455779</v>
          </cell>
        </row>
        <row r="85">
          <cell r="G85">
            <v>98.77019437937508</v>
          </cell>
          <cell r="I85">
            <v>96.87278341607497</v>
          </cell>
          <cell r="K85">
            <v>100.51368083098892</v>
          </cell>
          <cell r="N85">
            <v>85.90229457061098</v>
          </cell>
          <cell r="P85">
            <v>88.54247981168007</v>
          </cell>
          <cell r="R85">
            <v>99.15900458653118</v>
          </cell>
          <cell r="T85">
            <v>92.20852437673169</v>
          </cell>
          <cell r="W85">
            <v>99.68294968115535</v>
          </cell>
          <cell r="Y85">
            <v>106.52170858633798</v>
          </cell>
        </row>
        <row r="86">
          <cell r="G86">
            <v>99.21117853737255</v>
          </cell>
          <cell r="I86">
            <v>100.24633976380841</v>
          </cell>
          <cell r="K86">
            <v>95.45127335142669</v>
          </cell>
          <cell r="N86">
            <v>86.3831146335971</v>
          </cell>
          <cell r="P86">
            <v>83.3973366281</v>
          </cell>
          <cell r="R86">
            <v>85.53305912821531</v>
          </cell>
          <cell r="T86">
            <v>96.35995027896561</v>
          </cell>
          <cell r="W86">
            <v>101.28562753445439</v>
          </cell>
        </row>
        <row r="87">
          <cell r="G87">
            <v>97.68922409152495</v>
          </cell>
          <cell r="I87">
            <v>101.98927304536784</v>
          </cell>
          <cell r="K87">
            <v>101.46590495224194</v>
          </cell>
          <cell r="N87">
            <v>97.81008912644715</v>
          </cell>
          <cell r="P87">
            <v>99.37753732472227</v>
          </cell>
          <cell r="R87">
            <v>108.54791506324835</v>
          </cell>
          <cell r="T87">
            <v>114.41240883593349</v>
          </cell>
          <cell r="W87">
            <v>109.65534082565986</v>
          </cell>
        </row>
        <row r="89">
          <cell r="G89">
            <v>101.52846095797102</v>
          </cell>
          <cell r="I89">
            <v>99.74806888730082</v>
          </cell>
          <cell r="K89">
            <v>96.01802892717807</v>
          </cell>
          <cell r="N89">
            <v>105.55862395117973</v>
          </cell>
          <cell r="P89">
            <v>109.80529860735456</v>
          </cell>
          <cell r="R89">
            <v>119.21485008020665</v>
          </cell>
          <cell r="T89">
            <v>134.88163524026822</v>
          </cell>
          <cell r="W89">
            <v>100.39120932207115</v>
          </cell>
          <cell r="Y89">
            <v>97.7915793483384</v>
          </cell>
        </row>
        <row r="90">
          <cell r="G90">
            <v>99.4</v>
          </cell>
          <cell r="I90">
            <v>100.13184021501378</v>
          </cell>
          <cell r="K90">
            <v>99.25</v>
          </cell>
          <cell r="N90">
            <v>93.77570630865148</v>
          </cell>
          <cell r="P90">
            <v>93.53345480959304</v>
          </cell>
          <cell r="R90">
            <v>91.97816160823804</v>
          </cell>
          <cell r="T90">
            <v>99.09967867474388</v>
          </cell>
          <cell r="W90">
            <v>106.9584823736108</v>
          </cell>
          <cell r="Y90">
            <v>107.38736192399317</v>
          </cell>
        </row>
        <row r="91">
          <cell r="G91">
            <v>96.6</v>
          </cell>
          <cell r="I91">
            <v>94</v>
          </cell>
          <cell r="K91">
            <v>108.6</v>
          </cell>
          <cell r="N91">
            <v>97.74891202207152</v>
          </cell>
          <cell r="P91">
            <v>88.31058458024629</v>
          </cell>
          <cell r="R91">
            <v>112.03719318892674</v>
          </cell>
          <cell r="T91">
            <v>138.8204935752303</v>
          </cell>
          <cell r="W91">
            <v>132.83963406900534</v>
          </cell>
          <cell r="Y91">
            <v>141.81954430423872</v>
          </cell>
        </row>
        <row r="92">
          <cell r="G92">
            <v>99.98179688138207</v>
          </cell>
          <cell r="I92">
            <v>97.98216906158574</v>
          </cell>
          <cell r="K92">
            <v>98.96201600925055</v>
          </cell>
          <cell r="N92">
            <v>84.11158904136776</v>
          </cell>
          <cell r="P92">
            <v>96.13970920851808</v>
          </cell>
          <cell r="R92">
            <v>110.63324904604511</v>
          </cell>
          <cell r="T92">
            <v>114.55569780705069</v>
          </cell>
          <cell r="W92">
            <v>103.19776011532402</v>
          </cell>
        </row>
        <row r="95">
          <cell r="G95">
            <v>94.99424660068448</v>
          </cell>
          <cell r="I95">
            <v>94.96594209601332</v>
          </cell>
          <cell r="K95">
            <v>93.09206178891868</v>
          </cell>
          <cell r="N95">
            <v>87.79403701110895</v>
          </cell>
          <cell r="P95">
            <v>96.32796092720007</v>
          </cell>
          <cell r="R95">
            <v>97.58920137265149</v>
          </cell>
          <cell r="T95">
            <v>99.0349302580225</v>
          </cell>
          <cell r="W95">
            <v>72.75275756378616</v>
          </cell>
        </row>
        <row r="98">
          <cell r="G98">
            <v>91.54615217347936</v>
          </cell>
          <cell r="I98">
            <v>91.1033022106605</v>
          </cell>
          <cell r="K98">
            <v>88.11243050031347</v>
          </cell>
          <cell r="N98">
            <v>84.3194735614363</v>
          </cell>
          <cell r="P98">
            <v>82.50855114858253</v>
          </cell>
          <cell r="R98">
            <v>126.76963079445584</v>
          </cell>
          <cell r="T98">
            <v>108.39349404848068</v>
          </cell>
          <cell r="W98">
            <v>105.37384911290225</v>
          </cell>
        </row>
        <row r="122">
          <cell r="G122">
            <v>99.7467929109968</v>
          </cell>
          <cell r="I122">
            <v>99.38801641332084</v>
          </cell>
          <cell r="K122">
            <v>99.42707778584577</v>
          </cell>
          <cell r="N122">
            <v>93.93693753237801</v>
          </cell>
          <cell r="P122">
            <v>92.463418497062</v>
          </cell>
          <cell r="R122">
            <v>97.2146945023424</v>
          </cell>
          <cell r="T122">
            <v>116.09093348523707</v>
          </cell>
          <cell r="W122">
            <v>114.18467337444852</v>
          </cell>
          <cell r="Y122">
            <v>112.47346008256473</v>
          </cell>
        </row>
        <row r="135">
          <cell r="G135">
            <v>98.30935818526407</v>
          </cell>
          <cell r="I135">
            <v>99.1939579955233</v>
          </cell>
          <cell r="K135">
            <v>101.63203459503869</v>
          </cell>
          <cell r="N135">
            <v>93.180562017231</v>
          </cell>
          <cell r="P135">
            <v>90.45064662383847</v>
          </cell>
          <cell r="R135">
            <v>78.82796620520878</v>
          </cell>
          <cell r="T135">
            <v>86.75631820449946</v>
          </cell>
          <cell r="W135">
            <v>94.26617594422802</v>
          </cell>
          <cell r="Y135">
            <v>85.10855644212383</v>
          </cell>
        </row>
        <row r="137">
          <cell r="G137">
            <v>104.7237622656244</v>
          </cell>
          <cell r="I137">
            <v>94.98975168436294</v>
          </cell>
          <cell r="K137">
            <v>92.30120867074976</v>
          </cell>
          <cell r="N137">
            <v>97.44520097227169</v>
          </cell>
          <cell r="P137">
            <v>91.02136390623195</v>
          </cell>
          <cell r="R137">
            <v>91.36213059418355</v>
          </cell>
          <cell r="T137">
            <v>93.02502769051038</v>
          </cell>
          <cell r="W137">
            <v>101.72851705748892</v>
          </cell>
          <cell r="Y137">
            <v>114.48299727087064</v>
          </cell>
        </row>
      </sheetData>
      <sheetData sheetId="4">
        <row r="8">
          <cell r="D8">
            <v>95.55424176841186</v>
          </cell>
          <cell r="F8">
            <v>97.47970189700739</v>
          </cell>
          <cell r="H8">
            <v>99.44319939333378</v>
          </cell>
          <cell r="J8">
            <v>107.52016404004328</v>
          </cell>
          <cell r="M8">
            <v>113.36484830600179</v>
          </cell>
          <cell r="O8">
            <v>114.06626824579905</v>
          </cell>
          <cell r="Q8">
            <v>121.78414830421791</v>
          </cell>
          <cell r="S8">
            <v>129.86387040460633</v>
          </cell>
          <cell r="V8">
            <v>109.99483324034227</v>
          </cell>
          <cell r="X8">
            <v>109.39020112454268</v>
          </cell>
        </row>
        <row r="9">
          <cell r="F9">
            <v>101.04261658766202</v>
          </cell>
          <cell r="H9">
            <v>100.33850766647619</v>
          </cell>
          <cell r="J9">
            <v>98.63209328485618</v>
          </cell>
          <cell r="M9">
            <v>100.97950915762303</v>
          </cell>
          <cell r="O9">
            <v>101.70093614342986</v>
          </cell>
          <cell r="Q9">
            <v>105.04213642967308</v>
          </cell>
          <cell r="S9">
            <v>113.57020150573899</v>
          </cell>
          <cell r="V9">
            <v>135.01646013260867</v>
          </cell>
          <cell r="X9">
            <v>108.37725693639737</v>
          </cell>
        </row>
        <row r="10">
          <cell r="F10">
            <v>100.71961625832179</v>
          </cell>
          <cell r="H10">
            <v>100.07364492972323</v>
          </cell>
          <cell r="J10">
            <v>99.27878039783417</v>
          </cell>
          <cell r="M10">
            <v>99.69267876370306</v>
          </cell>
          <cell r="O10">
            <v>107.93938023827357</v>
          </cell>
          <cell r="Q10">
            <v>121.91468341320244</v>
          </cell>
          <cell r="S10">
            <v>114.84341755384493</v>
          </cell>
          <cell r="V10">
            <v>111.26298069498345</v>
          </cell>
          <cell r="X10">
            <v>112.95740131460907</v>
          </cell>
        </row>
        <row r="11">
          <cell r="F11">
            <v>92.60395003290621</v>
          </cell>
          <cell r="H11">
            <v>93.96585390300979</v>
          </cell>
          <cell r="J11">
            <v>129.48060650511144</v>
          </cell>
          <cell r="M11">
            <v>130.68303070546705</v>
          </cell>
          <cell r="O11">
            <v>136.1172701660256</v>
          </cell>
          <cell r="Q11">
            <v>129.4123226838623</v>
          </cell>
          <cell r="S11">
            <v>136.51385018887578</v>
          </cell>
          <cell r="V11">
            <v>132.87573476477525</v>
          </cell>
          <cell r="X11">
            <v>122.48791056963262</v>
          </cell>
        </row>
        <row r="12">
          <cell r="F12">
            <v>97.39941734290703</v>
          </cell>
          <cell r="H12">
            <v>100.30473618525663</v>
          </cell>
          <cell r="J12">
            <v>109.9921619606794</v>
          </cell>
          <cell r="M12">
            <v>105.97091716944722</v>
          </cell>
          <cell r="O12">
            <v>99.3999611366695</v>
          </cell>
          <cell r="Q12">
            <v>99.07284713014154</v>
          </cell>
          <cell r="S12">
            <v>99.14434440263572</v>
          </cell>
          <cell r="V12">
            <v>84.84069345016296</v>
          </cell>
          <cell r="X12">
            <v>84.50180575908806</v>
          </cell>
        </row>
        <row r="13">
          <cell r="F13">
            <v>99.05969394910755</v>
          </cell>
          <cell r="H13">
            <v>99.71843572544574</v>
          </cell>
          <cell r="J13">
            <v>99.99717546437735</v>
          </cell>
          <cell r="M13">
            <v>150.55080957641368</v>
          </cell>
          <cell r="O13">
            <v>160.87768759338158</v>
          </cell>
          <cell r="Q13">
            <v>187.66762400629807</v>
          </cell>
          <cell r="S13">
            <v>216.45627916385513</v>
          </cell>
          <cell r="V13">
            <v>143.2332656057935</v>
          </cell>
          <cell r="X13">
            <v>141.20220785797784</v>
          </cell>
        </row>
        <row r="14">
          <cell r="F14">
            <v>94.77716956115172</v>
          </cell>
          <cell r="H14">
            <v>104.372981376029</v>
          </cell>
          <cell r="J14">
            <v>101.35184204872817</v>
          </cell>
          <cell r="M14">
            <v>76.55532861612281</v>
          </cell>
          <cell r="O14">
            <v>72.37686124118217</v>
          </cell>
          <cell r="Q14">
            <v>83.33452665928415</v>
          </cell>
          <cell r="S14">
            <v>87.83072427898958</v>
          </cell>
          <cell r="V14">
            <v>86.97848643792904</v>
          </cell>
          <cell r="X14">
            <v>91.01387713723952</v>
          </cell>
        </row>
        <row r="15">
          <cell r="F15">
            <v>100</v>
          </cell>
          <cell r="H15">
            <v>100</v>
          </cell>
          <cell r="J15">
            <v>100</v>
          </cell>
          <cell r="M15">
            <v>100</v>
          </cell>
          <cell r="O15">
            <v>102.20755744829528</v>
          </cell>
          <cell r="Q15">
            <v>124.56874599317683</v>
          </cell>
          <cell r="S15">
            <v>164.75342004166373</v>
          </cell>
          <cell r="V15">
            <v>158.68661622269258</v>
          </cell>
          <cell r="X15">
            <v>161.86044497912678</v>
          </cell>
        </row>
        <row r="16">
          <cell r="F16">
            <v>98.47082287374221</v>
          </cell>
          <cell r="H16">
            <v>85.51021767347665</v>
          </cell>
          <cell r="J16">
            <v>114.26396838418718</v>
          </cell>
          <cell r="M16">
            <v>101.94470888614956</v>
          </cell>
          <cell r="O16">
            <v>94.02180229668664</v>
          </cell>
          <cell r="Q16">
            <v>97.2750811983423</v>
          </cell>
          <cell r="S16">
            <v>100.33888797648119</v>
          </cell>
          <cell r="V16">
            <v>106.65657092319566</v>
          </cell>
          <cell r="X16">
            <v>111.61683414882604</v>
          </cell>
        </row>
        <row r="17">
          <cell r="F17">
            <v>99.2</v>
          </cell>
          <cell r="H17">
            <v>100.3</v>
          </cell>
          <cell r="J17">
            <v>98.89677683443055</v>
          </cell>
          <cell r="M17">
            <v>94.55386389230067</v>
          </cell>
          <cell r="O17">
            <v>104.5682192964869</v>
          </cell>
          <cell r="Q17">
            <v>101.43866251981461</v>
          </cell>
          <cell r="S17">
            <v>99.91824787637628</v>
          </cell>
          <cell r="V17">
            <v>90.48759170409618</v>
          </cell>
          <cell r="X17">
            <v>100.75041519393606</v>
          </cell>
        </row>
        <row r="18">
          <cell r="F18">
            <v>99.81376882887409</v>
          </cell>
          <cell r="H18">
            <v>100.8961961997121</v>
          </cell>
          <cell r="J18">
            <v>99.9900440631805</v>
          </cell>
          <cell r="M18">
            <v>97.33517902840185</v>
          </cell>
          <cell r="O18">
            <v>98.20892643875227</v>
          </cell>
          <cell r="Q18">
            <v>106.00993232760398</v>
          </cell>
          <cell r="S18">
            <v>106.02498281966925</v>
          </cell>
          <cell r="V18">
            <v>112.6382143461955</v>
          </cell>
          <cell r="X18">
            <v>122.63985063218826</v>
          </cell>
        </row>
        <row r="19">
          <cell r="D19">
            <v>96.20795748643586</v>
          </cell>
          <cell r="F19">
            <v>98.73402694285622</v>
          </cell>
          <cell r="H19">
            <v>103.42598331478241</v>
          </cell>
          <cell r="J19">
            <v>101.63440213546004</v>
          </cell>
          <cell r="M19">
            <v>103.63416441008498</v>
          </cell>
          <cell r="O19">
            <v>103.53659622885408</v>
          </cell>
          <cell r="Q19">
            <v>112.30746331697802</v>
          </cell>
          <cell r="S19">
            <v>110.8539619456914</v>
          </cell>
          <cell r="V19">
            <v>116.41160185750465</v>
          </cell>
          <cell r="X19">
            <v>137.85782716198068</v>
          </cell>
        </row>
        <row r="20">
          <cell r="F20">
            <v>100.51723108782909</v>
          </cell>
          <cell r="H20">
            <v>103.14889317010262</v>
          </cell>
          <cell r="J20">
            <v>100.09656967940526</v>
          </cell>
          <cell r="M20">
            <v>103.50348269028909</v>
          </cell>
          <cell r="O20">
            <v>102.18552732182481</v>
          </cell>
          <cell r="Q20">
            <v>116.833637112438</v>
          </cell>
          <cell r="S20">
            <v>112.51697913635898</v>
          </cell>
          <cell r="V20">
            <v>117.15197115832943</v>
          </cell>
          <cell r="X20">
            <v>137.2462096114059</v>
          </cell>
        </row>
        <row r="21">
          <cell r="F21">
            <v>96.2</v>
          </cell>
          <cell r="H21">
            <v>103.81974299406419</v>
          </cell>
          <cell r="J21">
            <v>103.81974299406419</v>
          </cell>
          <cell r="M21">
            <v>103.8198700119002</v>
          </cell>
          <cell r="O21">
            <v>105.45653625463251</v>
          </cell>
          <cell r="Q21">
            <v>105.87553213395594</v>
          </cell>
          <cell r="S21">
            <v>108.49072699053222</v>
          </cell>
          <cell r="V21">
            <v>115.35949811422732</v>
          </cell>
          <cell r="X21">
            <v>138.72696789174483</v>
          </cell>
        </row>
        <row r="22">
          <cell r="D22">
            <v>102.09379582527926</v>
          </cell>
          <cell r="F22">
            <v>99.93243638276584</v>
          </cell>
          <cell r="H22">
            <v>98.36337501140673</v>
          </cell>
          <cell r="J22">
            <v>99.6103920460277</v>
          </cell>
          <cell r="M22">
            <v>91.26281208946774</v>
          </cell>
          <cell r="O22">
            <v>115.74090802703469</v>
          </cell>
          <cell r="Q22">
            <v>132.51863328442153</v>
          </cell>
          <cell r="S22">
            <v>147.38302249055846</v>
          </cell>
          <cell r="V22">
            <v>153.56868570444945</v>
          </cell>
          <cell r="X22">
            <v>135.57128907517634</v>
          </cell>
        </row>
        <row r="23">
          <cell r="F23">
            <v>100.13913130162102</v>
          </cell>
          <cell r="H23">
            <v>99.8514156760329</v>
          </cell>
          <cell r="J23">
            <v>99.49941949849138</v>
          </cell>
          <cell r="M23">
            <v>94.76672089264031</v>
          </cell>
          <cell r="O23">
            <v>164.53518200075797</v>
          </cell>
          <cell r="Q23">
            <v>202.83642232322637</v>
          </cell>
          <cell r="S23">
            <v>223.64750882783383</v>
          </cell>
          <cell r="V23">
            <v>238.6974078953361</v>
          </cell>
          <cell r="X23">
            <v>204.8040259562806</v>
          </cell>
        </row>
        <row r="24">
          <cell r="F24">
            <v>99.9800253141523</v>
          </cell>
          <cell r="H24">
            <v>97.98301447907505</v>
          </cell>
          <cell r="J24">
            <v>98.96766368547283</v>
          </cell>
          <cell r="M24">
            <v>86.8602468956747</v>
          </cell>
          <cell r="O24">
            <v>85.5226254898219</v>
          </cell>
          <cell r="Q24">
            <v>88.37068971392546</v>
          </cell>
          <cell r="S24">
            <v>99.6548034017443</v>
          </cell>
          <cell r="V24">
            <v>100.91111915943901</v>
          </cell>
          <cell r="X24">
            <v>92.74120531915528</v>
          </cell>
        </row>
        <row r="25">
          <cell r="F25">
            <v>98.64829808636888</v>
          </cell>
          <cell r="H25">
            <v>94.63940157042312</v>
          </cell>
          <cell r="J25">
            <v>105.01283178383595</v>
          </cell>
          <cell r="M25">
            <v>109.27407980975485</v>
          </cell>
          <cell r="O25">
            <v>129.142390610074</v>
          </cell>
          <cell r="Q25">
            <v>156.41459664989688</v>
          </cell>
          <cell r="S25">
            <v>172.12943821182148</v>
          </cell>
          <cell r="V25">
            <v>176.47124956148846</v>
          </cell>
          <cell r="X25">
            <v>154.23700983259994</v>
          </cell>
        </row>
        <row r="26">
          <cell r="D26">
            <v>87.1199900639071</v>
          </cell>
          <cell r="F26">
            <v>97.54736825834271</v>
          </cell>
          <cell r="H26">
            <v>105.02808494087076</v>
          </cell>
          <cell r="J26">
            <v>110.30491433624447</v>
          </cell>
          <cell r="M26">
            <v>110.72276437513891</v>
          </cell>
          <cell r="O26">
            <v>144.67701068360134</v>
          </cell>
          <cell r="Q26">
            <v>166.75600360601698</v>
          </cell>
          <cell r="S26">
            <v>100.38889094196419</v>
          </cell>
          <cell r="V26">
            <v>78.51277996381256</v>
          </cell>
          <cell r="X26">
            <v>82.06055299537435</v>
          </cell>
        </row>
        <row r="27">
          <cell r="F27">
            <v>94.45494226984508</v>
          </cell>
          <cell r="H27">
            <v>99</v>
          </cell>
          <cell r="J27">
            <v>108.55</v>
          </cell>
          <cell r="M27">
            <v>110.73792264284602</v>
          </cell>
          <cell r="O27">
            <v>156.71080568870866</v>
          </cell>
          <cell r="Q27">
            <v>233.80398401211062</v>
          </cell>
          <cell r="S27">
            <v>158.61705128599067</v>
          </cell>
          <cell r="V27">
            <v>140.33860336415978</v>
          </cell>
          <cell r="X27">
            <v>121.72720321958755</v>
          </cell>
        </row>
        <row r="28">
          <cell r="F28">
            <v>97.87352541713449</v>
          </cell>
          <cell r="H28">
            <v>106.29353384254395</v>
          </cell>
          <cell r="J28">
            <v>110.26271401240427</v>
          </cell>
          <cell r="M28">
            <v>110.58745260646076</v>
          </cell>
          <cell r="O28">
            <v>145.95467931023404</v>
          </cell>
          <cell r="Q28">
            <v>163.85482909289775</v>
          </cell>
          <cell r="S28">
            <v>93.38264228803473</v>
          </cell>
          <cell r="V28">
            <v>72.554171654228</v>
          </cell>
          <cell r="X28">
            <v>79.24130813759812</v>
          </cell>
        </row>
        <row r="29">
          <cell r="F29">
            <v>96.6949851942855</v>
          </cell>
          <cell r="H29">
            <v>95.26071897848257</v>
          </cell>
          <cell r="J29">
            <v>112.74713924206361</v>
          </cell>
          <cell r="M29">
            <v>112.44824834642466</v>
          </cell>
          <cell r="O29">
            <v>115.20776697701996</v>
          </cell>
          <cell r="Q29">
            <v>131.55129372726387</v>
          </cell>
          <cell r="S29">
            <v>127.57318704752008</v>
          </cell>
          <cell r="V29">
            <v>88.31766758308885</v>
          </cell>
          <cell r="X29">
            <v>75.43020297412887</v>
          </cell>
        </row>
        <row r="30">
          <cell r="D30">
            <v>96.56356489249939</v>
          </cell>
          <cell r="F30">
            <v>93.66644557137448</v>
          </cell>
          <cell r="H30">
            <v>101.14876834342861</v>
          </cell>
          <cell r="J30">
            <v>108.62122119150193</v>
          </cell>
          <cell r="M30">
            <v>126.1775683633991</v>
          </cell>
          <cell r="O30">
            <v>153.2338021253875</v>
          </cell>
          <cell r="Q30">
            <v>150.77988176623714</v>
          </cell>
          <cell r="S30">
            <v>144.85101350862192</v>
          </cell>
          <cell r="V30">
            <v>109.72583619071384</v>
          </cell>
          <cell r="X30">
            <v>96.36032349658262</v>
          </cell>
        </row>
        <row r="31">
          <cell r="F31">
            <v>93.66644557137448</v>
          </cell>
          <cell r="H31">
            <v>101.14876834342861</v>
          </cell>
          <cell r="J31">
            <v>108.62122119150193</v>
          </cell>
          <cell r="M31">
            <v>126.1775683633991</v>
          </cell>
          <cell r="O31">
            <v>153.2338021253875</v>
          </cell>
          <cell r="Q31">
            <v>150.77988176623714</v>
          </cell>
          <cell r="S31">
            <v>144.85101350862192</v>
          </cell>
          <cell r="V31">
            <v>109.72583619071384</v>
          </cell>
          <cell r="X31">
            <v>96.36032349658262</v>
          </cell>
        </row>
        <row r="32">
          <cell r="D32">
            <v>101.78694321479672</v>
          </cell>
          <cell r="F32">
            <v>99.54848235718063</v>
          </cell>
          <cell r="H32">
            <v>99.09692210495673</v>
          </cell>
          <cell r="J32">
            <v>99.56529216861826</v>
          </cell>
          <cell r="M32">
            <v>93.79599356166892</v>
          </cell>
          <cell r="O32">
            <v>93.8384332842843</v>
          </cell>
          <cell r="Q32">
            <v>103.56273514695553</v>
          </cell>
          <cell r="S32">
            <v>110.91002779783035</v>
          </cell>
          <cell r="V32">
            <v>112.48308726439824</v>
          </cell>
          <cell r="X32">
            <v>113.681657011224</v>
          </cell>
        </row>
        <row r="33">
          <cell r="F33">
            <v>99.72115874482054</v>
          </cell>
          <cell r="H33">
            <v>98.73963444536358</v>
          </cell>
          <cell r="J33">
            <v>99.08396136567221</v>
          </cell>
          <cell r="M33">
            <v>93.31355828652681</v>
          </cell>
          <cell r="O33">
            <v>95.38183072730686</v>
          </cell>
          <cell r="Q33">
            <v>101.69006167168601</v>
          </cell>
          <cell r="S33">
            <v>112.1348374976253</v>
          </cell>
          <cell r="V33">
            <v>119.67370980192634</v>
          </cell>
          <cell r="X33">
            <v>113.92106228321295</v>
          </cell>
        </row>
        <row r="34">
          <cell r="F34">
            <v>99.15</v>
          </cell>
          <cell r="H34">
            <v>99.02639486363255</v>
          </cell>
          <cell r="J34">
            <v>98.48874927784733</v>
          </cell>
          <cell r="M34">
            <v>92.95178196171122</v>
          </cell>
          <cell r="O34">
            <v>90.44246818080548</v>
          </cell>
          <cell r="Q34">
            <v>92.6051863417554</v>
          </cell>
          <cell r="S34">
            <v>92.50206492203549</v>
          </cell>
          <cell r="V34">
            <v>95.46951850186178</v>
          </cell>
          <cell r="X34">
            <v>98.60009462070913</v>
          </cell>
        </row>
        <row r="35">
          <cell r="F35">
            <v>99.89142857142858</v>
          </cell>
          <cell r="H35">
            <v>97.16156487311</v>
          </cell>
          <cell r="J35">
            <v>103.51460033931495</v>
          </cell>
          <cell r="M35">
            <v>98.92692459168234</v>
          </cell>
          <cell r="O35">
            <v>103.96872623776487</v>
          </cell>
          <cell r="Q35">
            <v>103.46605213053103</v>
          </cell>
          <cell r="S35">
            <v>108.18265785135779</v>
          </cell>
          <cell r="V35">
            <v>115.0251201838513</v>
          </cell>
          <cell r="X35">
            <v>123.27069672627543</v>
          </cell>
        </row>
        <row r="36">
          <cell r="F36">
            <v>99.64746652788052</v>
          </cell>
          <cell r="H36">
            <v>100.15518745409622</v>
          </cell>
          <cell r="J36">
            <v>98.32831635059108</v>
          </cell>
          <cell r="M36">
            <v>92.02195578615873</v>
          </cell>
          <cell r="O36">
            <v>88.34109270603815</v>
          </cell>
          <cell r="Q36">
            <v>192.42638254900598</v>
          </cell>
          <cell r="S36">
            <v>217.44182743170256</v>
          </cell>
          <cell r="V36">
            <v>230.48833101707444</v>
          </cell>
          <cell r="X36">
            <v>230.48833101707444</v>
          </cell>
        </row>
        <row r="37">
          <cell r="F37">
            <v>99.6990855046002</v>
          </cell>
          <cell r="H37">
            <v>99.26230577488363</v>
          </cell>
          <cell r="J37">
            <v>98.46021845972942</v>
          </cell>
          <cell r="M37">
            <v>91.25648954658482</v>
          </cell>
          <cell r="O37">
            <v>91.27746631952837</v>
          </cell>
          <cell r="Q37">
            <v>100.7069578181528</v>
          </cell>
          <cell r="S37">
            <v>109.72152654883973</v>
          </cell>
          <cell r="V37">
            <v>95.33487796023589</v>
          </cell>
          <cell r="X37">
            <v>92.96593903741451</v>
          </cell>
        </row>
        <row r="38">
          <cell r="F38">
            <v>99.80209380697352</v>
          </cell>
          <cell r="H38">
            <v>99.3198404495448</v>
          </cell>
          <cell r="J38">
            <v>98.20847078003375</v>
          </cell>
          <cell r="M38">
            <v>91.05826236604621</v>
          </cell>
          <cell r="O38">
            <v>88.80305737101386</v>
          </cell>
          <cell r="Q38">
            <v>91.36581307115308</v>
          </cell>
          <cell r="S38">
            <v>96.89662350413053</v>
          </cell>
          <cell r="V38">
            <v>97.50252563702779</v>
          </cell>
          <cell r="X38">
            <v>102.15330686853098</v>
          </cell>
        </row>
        <row r="39">
          <cell r="F39">
            <v>99.39332763414828</v>
          </cell>
          <cell r="H39">
            <v>100.82428138294601</v>
          </cell>
          <cell r="J39">
            <v>99.83281849048836</v>
          </cell>
          <cell r="M39">
            <v>95.11290584087367</v>
          </cell>
          <cell r="O39">
            <v>95.82392023750857</v>
          </cell>
          <cell r="Q39">
            <v>101.08855936556198</v>
          </cell>
          <cell r="S39">
            <v>115.25830183843566</v>
          </cell>
          <cell r="V39">
            <v>121.17914502249941</v>
          </cell>
          <cell r="X39">
            <v>116.97780995260952</v>
          </cell>
        </row>
        <row r="40">
          <cell r="D40">
            <v>106.29857241477734</v>
          </cell>
          <cell r="F40">
            <v>98.18359406849511</v>
          </cell>
          <cell r="H40">
            <v>98.05310580032263</v>
          </cell>
          <cell r="J40">
            <v>97.4627081717257</v>
          </cell>
          <cell r="M40">
            <v>89.68930068768879</v>
          </cell>
          <cell r="O40">
            <v>93.0463738224398</v>
          </cell>
          <cell r="Q40">
            <v>105.36328512955443</v>
          </cell>
          <cell r="S40">
            <v>108.84592636568944</v>
          </cell>
          <cell r="V40">
            <v>102.68370627769762</v>
          </cell>
          <cell r="X40">
            <v>106.01089464751921</v>
          </cell>
        </row>
        <row r="41">
          <cell r="F41">
            <v>98.99528625276754</v>
          </cell>
          <cell r="H41">
            <v>99.00609242086945</v>
          </cell>
          <cell r="J41">
            <v>100.97953089229689</v>
          </cell>
          <cell r="M41">
            <v>97.58066002883886</v>
          </cell>
          <cell r="O41">
            <v>100.71596262268373</v>
          </cell>
          <cell r="Q41">
            <v>94.49444112825425</v>
          </cell>
          <cell r="S41">
            <v>104.12807892287832</v>
          </cell>
          <cell r="V41">
            <v>110.20661538452032</v>
          </cell>
          <cell r="X41">
            <v>111.28141380548406</v>
          </cell>
        </row>
        <row r="42">
          <cell r="F42">
            <v>98.72821412957448</v>
          </cell>
          <cell r="H42">
            <v>98.19238232710387</v>
          </cell>
          <cell r="J42">
            <v>99.25744029589218</v>
          </cell>
          <cell r="M42">
            <v>91.40186414307783</v>
          </cell>
          <cell r="O42">
            <v>92.70986614409637</v>
          </cell>
          <cell r="Q42">
            <v>103.84516047993313</v>
          </cell>
          <cell r="S42">
            <v>108.72191454841169</v>
          </cell>
          <cell r="V42">
            <v>112.15160138804508</v>
          </cell>
          <cell r="X42">
            <v>119.13739305742114</v>
          </cell>
        </row>
        <row r="43">
          <cell r="F43">
            <v>100.3428599120437</v>
          </cell>
          <cell r="H43">
            <v>99.35910638349428</v>
          </cell>
          <cell r="J43">
            <v>98.9229594989157</v>
          </cell>
          <cell r="M43">
            <v>91.72653590336924</v>
          </cell>
          <cell r="O43">
            <v>88.05805599641391</v>
          </cell>
          <cell r="Q43">
            <v>96.60168885765862</v>
          </cell>
          <cell r="S43">
            <v>109.1578730570262</v>
          </cell>
          <cell r="V43">
            <v>115.70976847869547</v>
          </cell>
          <cell r="X43">
            <v>115.70976847869547</v>
          </cell>
        </row>
        <row r="44">
          <cell r="F44">
            <v>98.59795510836099</v>
          </cell>
          <cell r="H44">
            <v>106.92571265708082</v>
          </cell>
          <cell r="J44">
            <v>92.69782441968584</v>
          </cell>
          <cell r="M44">
            <v>77.76075584310625</v>
          </cell>
          <cell r="O44">
            <v>97.78787540627438</v>
          </cell>
          <cell r="Q44">
            <v>102.04483795556594</v>
          </cell>
          <cell r="S44">
            <v>99.76257113549724</v>
          </cell>
          <cell r="V44">
            <v>95.73561265570893</v>
          </cell>
          <cell r="X44">
            <v>94.15565163015226</v>
          </cell>
        </row>
        <row r="45">
          <cell r="F45">
            <v>99.0748427445146</v>
          </cell>
          <cell r="H45">
            <v>99.00597960811783</v>
          </cell>
          <cell r="J45">
            <v>98.43147152106845</v>
          </cell>
          <cell r="M45">
            <v>89.60980924496785</v>
          </cell>
          <cell r="O45">
            <v>91.18441671615383</v>
          </cell>
          <cell r="Q45">
            <v>96.578373175246</v>
          </cell>
          <cell r="S45">
            <v>98.69111084035883</v>
          </cell>
          <cell r="V45">
            <v>98.30633058931825</v>
          </cell>
          <cell r="X45">
            <v>100.09797184923643</v>
          </cell>
        </row>
        <row r="46">
          <cell r="F46">
            <v>99.1175016049157</v>
          </cell>
          <cell r="H46">
            <v>97.3908978592994</v>
          </cell>
          <cell r="J46">
            <v>101.82369005350039</v>
          </cell>
          <cell r="M46">
            <v>100.4038832011778</v>
          </cell>
          <cell r="O46">
            <v>98.18146051745983</v>
          </cell>
          <cell r="Q46">
            <v>111.87419768808186</v>
          </cell>
          <cell r="S46">
            <v>130.86166186357053</v>
          </cell>
          <cell r="V46">
            <v>115.08331113004013</v>
          </cell>
          <cell r="X46">
            <v>117.83536664948208</v>
          </cell>
        </row>
        <row r="47">
          <cell r="X47">
            <v>94.65350580293887</v>
          </cell>
        </row>
        <row r="48">
          <cell r="X48">
            <v>92.32988332504408</v>
          </cell>
        </row>
        <row r="49">
          <cell r="X49">
            <v>125.96310352202055</v>
          </cell>
        </row>
        <row r="50">
          <cell r="D50">
            <v>103.40235112850165</v>
          </cell>
          <cell r="F50">
            <v>99.77082838139468</v>
          </cell>
          <cell r="H50">
            <v>99.61098486906742</v>
          </cell>
          <cell r="J50">
            <v>97.22141652639058</v>
          </cell>
          <cell r="M50">
            <v>93.88826574800792</v>
          </cell>
          <cell r="O50">
            <v>91.70165977757557</v>
          </cell>
          <cell r="Q50">
            <v>93.47653872939367</v>
          </cell>
          <cell r="S50">
            <v>101.99561844779235</v>
          </cell>
          <cell r="V50">
            <v>105.41652463586233</v>
          </cell>
          <cell r="X50">
            <v>104.30849035223325</v>
          </cell>
        </row>
        <row r="51">
          <cell r="F51">
            <v>98.86218637229818</v>
          </cell>
          <cell r="H51">
            <v>100.43105061006369</v>
          </cell>
          <cell r="J51">
            <v>99.25543457926442</v>
          </cell>
          <cell r="M51">
            <v>95.47364604822968</v>
          </cell>
          <cell r="O51">
            <v>95.47364604822968</v>
          </cell>
          <cell r="Q51">
            <v>101.92456807851546</v>
          </cell>
          <cell r="S51">
            <v>115.17476192872248</v>
          </cell>
          <cell r="V51">
            <v>110.56777145157358</v>
          </cell>
          <cell r="X51">
            <v>101.92456807851546</v>
          </cell>
        </row>
        <row r="52">
          <cell r="F52">
            <v>100.29746389776288</v>
          </cell>
          <cell r="H52">
            <v>99.29597596386824</v>
          </cell>
          <cell r="J52">
            <v>94.87941652251642</v>
          </cell>
          <cell r="M52">
            <v>94.93655012980112</v>
          </cell>
          <cell r="O52">
            <v>92.9818598657303</v>
          </cell>
          <cell r="Q52">
            <v>94.78719983130092</v>
          </cell>
          <cell r="S52">
            <v>99.26258320923651</v>
          </cell>
          <cell r="V52">
            <v>103.28300301897778</v>
          </cell>
          <cell r="X52">
            <v>103.63387671024094</v>
          </cell>
        </row>
        <row r="53">
          <cell r="F53">
            <v>100.71421920065268</v>
          </cell>
          <cell r="H53">
            <v>99.11219417016109</v>
          </cell>
          <cell r="J53">
            <v>95.05707506765748</v>
          </cell>
          <cell r="M53">
            <v>93.17994146569198</v>
          </cell>
          <cell r="O53">
            <v>90.34106883094893</v>
          </cell>
          <cell r="Q53">
            <v>94.29867088873996</v>
          </cell>
          <cell r="S53">
            <v>100.8067245522232</v>
          </cell>
          <cell r="V53">
            <v>107.16089807192616</v>
          </cell>
          <cell r="X53">
            <v>107.9241517256512</v>
          </cell>
        </row>
        <row r="54">
          <cell r="F54">
            <v>98.83765856464335</v>
          </cell>
          <cell r="H54">
            <v>101.17648338406065</v>
          </cell>
          <cell r="J54">
            <v>101.85415699468881</v>
          </cell>
          <cell r="M54">
            <v>94.49702943152465</v>
          </cell>
          <cell r="O54">
            <v>91.27855508400052</v>
          </cell>
          <cell r="Q54">
            <v>81.87748106153084</v>
          </cell>
          <cell r="S54">
            <v>93.18452148514244</v>
          </cell>
          <cell r="V54">
            <v>101.23635260372065</v>
          </cell>
          <cell r="X54">
            <v>99.93007222398069</v>
          </cell>
        </row>
        <row r="55">
          <cell r="F55">
            <v>100.22100079421878</v>
          </cell>
          <cell r="H55">
            <v>98.54553497742047</v>
          </cell>
          <cell r="J55">
            <v>96.19313455274049</v>
          </cell>
          <cell r="M55">
            <v>89.59858625600539</v>
          </cell>
          <cell r="O55">
            <v>87.13363903357914</v>
          </cell>
          <cell r="Q55">
            <v>87.40877857089579</v>
          </cell>
          <cell r="S55">
            <v>87.3969694762717</v>
          </cell>
          <cell r="V55">
            <v>87.99591595064283</v>
          </cell>
          <cell r="X55">
            <v>88.17332728206173</v>
          </cell>
        </row>
        <row r="56">
          <cell r="F56">
            <v>100.07567597682142</v>
          </cell>
          <cell r="H56">
            <v>99.33037178667838</v>
          </cell>
          <cell r="J56">
            <v>97.66058673138447</v>
          </cell>
          <cell r="M56">
            <v>96.37016157646077</v>
          </cell>
          <cell r="O56">
            <v>93.50892652712356</v>
          </cell>
          <cell r="Q56">
            <v>94.95792874116655</v>
          </cell>
          <cell r="S56">
            <v>103.48541497012299</v>
          </cell>
          <cell r="V56">
            <v>110.85555438705057</v>
          </cell>
          <cell r="X56">
            <v>114.21035145062689</v>
          </cell>
        </row>
        <row r="57">
          <cell r="F57">
            <v>98.48423457175541</v>
          </cell>
          <cell r="H57">
            <v>101.00315051069026</v>
          </cell>
          <cell r="J57">
            <v>99.66486836254171</v>
          </cell>
          <cell r="M57">
            <v>96.6260692847726</v>
          </cell>
          <cell r="O57">
            <v>95.32056624558362</v>
          </cell>
          <cell r="Q57">
            <v>99.37673914509176</v>
          </cell>
          <cell r="S57">
            <v>119.98780217330155</v>
          </cell>
          <cell r="V57">
            <v>122.10908713747918</v>
          </cell>
          <cell r="X57">
            <v>116.01407246806194</v>
          </cell>
        </row>
        <row r="58">
          <cell r="D58">
            <v>103.3790564052182</v>
          </cell>
          <cell r="F58">
            <v>100.86944722343374</v>
          </cell>
          <cell r="H58">
            <v>98.32776556012024</v>
          </cell>
          <cell r="J58">
            <v>97.42417183814102</v>
          </cell>
          <cell r="M58">
            <v>94.24462544240656</v>
          </cell>
        </row>
        <row r="59">
          <cell r="F59">
            <v>103.87664289887718</v>
          </cell>
          <cell r="H59">
            <v>94.62667725100212</v>
          </cell>
          <cell r="J59">
            <v>93.9858913786169</v>
          </cell>
          <cell r="M59">
            <v>88.76545552459864</v>
          </cell>
          <cell r="O59">
            <v>89.19631060619763</v>
          </cell>
          <cell r="Q59">
            <v>87.75348529641111</v>
          </cell>
          <cell r="S59">
            <v>86.89082870691367</v>
          </cell>
          <cell r="V59">
            <v>94.35379444188185</v>
          </cell>
          <cell r="X59">
            <v>97.17581552289093</v>
          </cell>
        </row>
        <row r="60">
          <cell r="F60">
            <v>101.65017335052073</v>
          </cell>
          <cell r="H60">
            <v>97.58848113755073</v>
          </cell>
          <cell r="J60">
            <v>97.09801151143407</v>
          </cell>
          <cell r="M60">
            <v>96.59323784978673</v>
          </cell>
          <cell r="O60">
            <v>94.2382816452005</v>
          </cell>
          <cell r="Q60">
            <v>112.73662138984677</v>
          </cell>
          <cell r="S60">
            <v>145.59239793687846</v>
          </cell>
          <cell r="V60">
            <v>146.3887845260563</v>
          </cell>
          <cell r="X60">
            <v>146.3887845260563</v>
          </cell>
        </row>
        <row r="61">
          <cell r="F61">
            <v>99.75267144328633</v>
          </cell>
          <cell r="H61">
            <v>99.22162765805426</v>
          </cell>
          <cell r="J61">
            <v>98.8029572566554</v>
          </cell>
          <cell r="M61">
            <v>93.40064857115998</v>
          </cell>
        </row>
        <row r="62">
          <cell r="F62">
            <v>102.10158627082342</v>
          </cell>
          <cell r="H62">
            <v>100.23932841409578</v>
          </cell>
          <cell r="J62">
            <v>93.81045399081441</v>
          </cell>
          <cell r="M62">
            <v>93.81045399081441</v>
          </cell>
          <cell r="O62">
            <v>95.66922055047282</v>
          </cell>
          <cell r="Q62">
            <v>110.92898178066626</v>
          </cell>
          <cell r="S62">
            <v>121.93704143995056</v>
          </cell>
          <cell r="V62">
            <v>121.82252689607982</v>
          </cell>
          <cell r="X62">
            <v>127.59294269210426</v>
          </cell>
        </row>
        <row r="63">
          <cell r="F63">
            <v>100.30539830196692</v>
          </cell>
          <cell r="H63">
            <v>98.33847589704472</v>
          </cell>
          <cell r="J63">
            <v>98.41165170117479</v>
          </cell>
          <cell r="M63">
            <v>94.73440464006701</v>
          </cell>
          <cell r="O63">
            <v>93.91709931948766</v>
          </cell>
          <cell r="Q63">
            <v>89.87133540826734</v>
          </cell>
          <cell r="S63">
            <v>94.31431114981261</v>
          </cell>
          <cell r="V63">
            <v>100.20093309584087</v>
          </cell>
          <cell r="X63">
            <v>99.69009365617875</v>
          </cell>
        </row>
        <row r="65">
          <cell r="D65">
            <v>98.98</v>
          </cell>
          <cell r="F65">
            <v>98.58</v>
          </cell>
          <cell r="H65">
            <v>100.22</v>
          </cell>
          <cell r="J65">
            <v>102.22</v>
          </cell>
          <cell r="M65">
            <v>100.30196444980419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selection activeCell="A1" sqref="A1"/>
    </sheetView>
  </sheetViews>
  <sheetFormatPr defaultColWidth="9.16015625" defaultRowHeight="12.75"/>
  <cols>
    <col min="1" max="1" width="7.5" style="36" customWidth="1"/>
    <col min="2" max="2" width="22" style="36" customWidth="1"/>
    <col min="3" max="3" width="12.5" style="109" customWidth="1"/>
    <col min="4" max="6" width="11.16015625" style="36" customWidth="1"/>
    <col min="7" max="7" width="14" style="36" customWidth="1"/>
    <col min="8" max="8" width="9.66015625" style="36" customWidth="1"/>
    <col min="9" max="9" width="10" style="125" customWidth="1"/>
    <col min="10" max="29" width="9.33203125" style="36" customWidth="1"/>
    <col min="30" max="16384" width="9.16015625" style="36" customWidth="1"/>
  </cols>
  <sheetData>
    <row r="1" spans="1:9" ht="22.5" customHeight="1">
      <c r="A1" s="474" t="s">
        <v>111</v>
      </c>
      <c r="E1" s="110"/>
      <c r="F1" s="110"/>
      <c r="G1" s="110"/>
      <c r="H1" s="110"/>
      <c r="I1" s="111"/>
    </row>
    <row r="2" spans="1:9" ht="1.5" customHeight="1">
      <c r="A2" s="108"/>
      <c r="E2" s="110"/>
      <c r="F2" s="110"/>
      <c r="G2" s="110"/>
      <c r="H2" s="110"/>
      <c r="I2" s="111"/>
    </row>
    <row r="3" spans="3:9" ht="14.25" customHeight="1">
      <c r="C3" s="549" t="s">
        <v>82</v>
      </c>
      <c r="D3" s="550"/>
      <c r="E3" s="545" t="s">
        <v>85</v>
      </c>
      <c r="F3" s="546"/>
      <c r="G3" s="547" t="s">
        <v>86</v>
      </c>
      <c r="I3" s="36"/>
    </row>
    <row r="4" spans="3:9" ht="14.25" customHeight="1">
      <c r="C4" s="551"/>
      <c r="D4" s="552"/>
      <c r="E4" s="321" t="s">
        <v>83</v>
      </c>
      <c r="F4" s="321" t="s">
        <v>84</v>
      </c>
      <c r="G4" s="548"/>
      <c r="I4" s="36"/>
    </row>
    <row r="5" spans="3:9" ht="14.25" customHeight="1">
      <c r="C5" s="545" t="s">
        <v>66</v>
      </c>
      <c r="D5" s="557"/>
      <c r="E5" s="557"/>
      <c r="F5" s="557"/>
      <c r="G5" s="546"/>
      <c r="I5" s="36"/>
    </row>
    <row r="6" spans="3:9" ht="14.25" customHeight="1" hidden="1">
      <c r="C6" s="547">
        <v>2007</v>
      </c>
      <c r="D6" s="113" t="s">
        <v>0</v>
      </c>
      <c r="E6" s="114">
        <v>101.6</v>
      </c>
      <c r="F6" s="114">
        <v>99</v>
      </c>
      <c r="G6" s="114">
        <f aca="true" t="shared" si="0" ref="G6:G17">E6/F6*100</f>
        <v>102.62626262626262</v>
      </c>
      <c r="I6" s="36"/>
    </row>
    <row r="7" spans="3:9" ht="14.25" customHeight="1" hidden="1">
      <c r="C7" s="553"/>
      <c r="D7" s="115" t="s">
        <v>1</v>
      </c>
      <c r="E7" s="116">
        <f>Table4!E7</f>
        <v>99.3900542611418</v>
      </c>
      <c r="F7" s="116">
        <v>99</v>
      </c>
      <c r="G7" s="116">
        <f t="shared" si="0"/>
        <v>100.39399420317355</v>
      </c>
      <c r="I7" s="36"/>
    </row>
    <row r="8" spans="3:9" ht="14.25" customHeight="1" hidden="1">
      <c r="C8" s="553"/>
      <c r="D8" s="115" t="s">
        <v>41</v>
      </c>
      <c r="E8" s="116">
        <f>Table4!F7</f>
        <v>98.88686995274279</v>
      </c>
      <c r="F8" s="116">
        <v>100</v>
      </c>
      <c r="G8" s="116">
        <f t="shared" si="0"/>
        <v>98.88686995274279</v>
      </c>
      <c r="I8" s="36"/>
    </row>
    <row r="9" spans="2:9" ht="14.25" customHeight="1" hidden="1">
      <c r="B9" s="117"/>
      <c r="C9" s="553"/>
      <c r="D9" s="115" t="s">
        <v>56</v>
      </c>
      <c r="E9" s="116">
        <f>Table4!G7</f>
        <v>99.96544387388998</v>
      </c>
      <c r="F9" s="116">
        <v>102</v>
      </c>
      <c r="G9" s="116">
        <f t="shared" si="0"/>
        <v>98.0053371312647</v>
      </c>
      <c r="I9" s="36"/>
    </row>
    <row r="10" spans="2:29" s="109" customFormat="1" ht="14.25" customHeight="1" hidden="1">
      <c r="B10" s="118"/>
      <c r="C10" s="548"/>
      <c r="D10" s="119" t="s">
        <v>5</v>
      </c>
      <c r="E10" s="120">
        <f>AVERAGE(E6:E9)</f>
        <v>99.96059202194363</v>
      </c>
      <c r="F10" s="120">
        <f>AVERAGE(F6:F9)</f>
        <v>100</v>
      </c>
      <c r="G10" s="120">
        <f>E10/F10*100</f>
        <v>99.96059202194363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3:9" ht="14.25" customHeight="1" hidden="1">
      <c r="C11" s="273">
        <v>2008</v>
      </c>
      <c r="D11" s="113" t="s">
        <v>40</v>
      </c>
      <c r="E11" s="114">
        <v>97</v>
      </c>
      <c r="F11" s="114">
        <v>100.3</v>
      </c>
      <c r="G11" s="114">
        <f t="shared" si="0"/>
        <v>96.70987038883351</v>
      </c>
      <c r="I11" s="36"/>
    </row>
    <row r="12" spans="3:9" ht="14.25" customHeight="1" hidden="1">
      <c r="C12" s="547">
        <v>2008</v>
      </c>
      <c r="D12" s="115" t="s">
        <v>1</v>
      </c>
      <c r="E12" s="116">
        <f>Table4!J7</f>
        <v>95.97298232008205</v>
      </c>
      <c r="F12" s="116">
        <v>108</v>
      </c>
      <c r="G12" s="116">
        <f t="shared" si="0"/>
        <v>88.86387251859449</v>
      </c>
      <c r="I12" s="36"/>
    </row>
    <row r="13" spans="3:9" ht="14.25" customHeight="1" hidden="1">
      <c r="C13" s="553"/>
      <c r="D13" s="115" t="s">
        <v>41</v>
      </c>
      <c r="E13" s="116">
        <f>Table4!K7</f>
        <v>96.94321809235784</v>
      </c>
      <c r="F13" s="116">
        <v>119</v>
      </c>
      <c r="G13" s="116">
        <f t="shared" si="0"/>
        <v>81.46488915324188</v>
      </c>
      <c r="I13" s="36"/>
    </row>
    <row r="14" spans="3:9" ht="14.25" customHeight="1" hidden="1">
      <c r="C14" s="553"/>
      <c r="D14" s="115" t="s">
        <v>56</v>
      </c>
      <c r="E14" s="116">
        <f>Table4!L7</f>
        <v>99.22789332246676</v>
      </c>
      <c r="F14" s="116">
        <v>111</v>
      </c>
      <c r="G14" s="116">
        <f t="shared" si="0"/>
        <v>89.39449848870879</v>
      </c>
      <c r="H14" s="153"/>
      <c r="I14" s="153"/>
    </row>
    <row r="15" spans="3:29" s="109" customFormat="1" ht="14.25" customHeight="1" hidden="1">
      <c r="C15" s="548"/>
      <c r="D15" s="265" t="s">
        <v>5</v>
      </c>
      <c r="E15" s="266">
        <f>AVERAGE(E11:E14)</f>
        <v>97.28602343372665</v>
      </c>
      <c r="F15" s="266">
        <f>AVERAGE(F11:F14)</f>
        <v>109.575</v>
      </c>
      <c r="G15" s="266">
        <f>AVERAGE(G11:G14)</f>
        <v>89.10828263734467</v>
      </c>
      <c r="H15" s="241"/>
      <c r="I15" s="241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3:9" ht="14.25" customHeight="1" hidden="1">
      <c r="C16" s="547">
        <v>2009</v>
      </c>
      <c r="D16" s="113" t="s">
        <v>40</v>
      </c>
      <c r="E16" s="114">
        <f>Table4!N7</f>
        <v>97.63723177142218</v>
      </c>
      <c r="F16" s="114">
        <v>103</v>
      </c>
      <c r="G16" s="114">
        <f t="shared" si="0"/>
        <v>94.79342890429338</v>
      </c>
      <c r="H16" s="153"/>
      <c r="I16" s="153"/>
    </row>
    <row r="17" spans="3:9" ht="14.25" customHeight="1" hidden="1">
      <c r="C17" s="553"/>
      <c r="D17" s="115" t="s">
        <v>1</v>
      </c>
      <c r="E17" s="357">
        <v>98.7</v>
      </c>
      <c r="F17" s="357">
        <v>103.5</v>
      </c>
      <c r="G17" s="357">
        <f t="shared" si="0"/>
        <v>95.36231884057972</v>
      </c>
      <c r="I17" s="36"/>
    </row>
    <row r="18" spans="3:9" ht="14.25" customHeight="1">
      <c r="C18" s="553"/>
      <c r="D18" s="462" t="s">
        <v>41</v>
      </c>
      <c r="E18" s="461">
        <v>97</v>
      </c>
      <c r="F18" s="461">
        <v>103.9</v>
      </c>
      <c r="G18" s="461">
        <v>93.35899903753608</v>
      </c>
      <c r="I18" s="36"/>
    </row>
    <row r="19" spans="3:9" ht="16.5" customHeight="1">
      <c r="C19" s="553"/>
      <c r="D19" s="122" t="s">
        <v>56</v>
      </c>
      <c r="E19" s="455">
        <v>93.6</v>
      </c>
      <c r="F19" s="455">
        <v>102.8</v>
      </c>
      <c r="G19" s="455">
        <v>91.05058365758755</v>
      </c>
      <c r="H19" s="123"/>
      <c r="I19" s="123"/>
    </row>
    <row r="20" spans="2:8" ht="17.25" customHeight="1">
      <c r="B20" s="124"/>
      <c r="C20" s="548"/>
      <c r="D20" s="119" t="s">
        <v>5</v>
      </c>
      <c r="E20" s="456">
        <v>96.73430794285554</v>
      </c>
      <c r="F20" s="456">
        <v>103.2</v>
      </c>
      <c r="G20" s="456">
        <v>93.64133260999918</v>
      </c>
      <c r="H20" s="125"/>
    </row>
    <row r="21" spans="2:8" ht="17.25" customHeight="1">
      <c r="B21" s="124"/>
      <c r="C21" s="574">
        <v>2010</v>
      </c>
      <c r="D21" s="113" t="s">
        <v>40</v>
      </c>
      <c r="E21" s="356">
        <v>94</v>
      </c>
      <c r="F21" s="356">
        <v>105.9</v>
      </c>
      <c r="G21" s="356">
        <v>88.76298394711992</v>
      </c>
      <c r="H21" s="125"/>
    </row>
    <row r="22" spans="1:9" s="324" customFormat="1" ht="17.25" customHeight="1">
      <c r="A22" s="466"/>
      <c r="B22" s="467"/>
      <c r="C22" s="575"/>
      <c r="D22" s="462" t="s">
        <v>101</v>
      </c>
      <c r="E22" s="461">
        <v>94.2</v>
      </c>
      <c r="F22" s="461">
        <v>112.5</v>
      </c>
      <c r="G22" s="461">
        <v>83.73333333333333</v>
      </c>
      <c r="H22" s="468"/>
      <c r="I22" s="468"/>
    </row>
    <row r="23" spans="1:8" ht="17.25" customHeight="1">
      <c r="A23" s="121"/>
      <c r="B23" s="124"/>
      <c r="C23" s="575"/>
      <c r="D23" s="462" t="s">
        <v>41</v>
      </c>
      <c r="E23" s="461">
        <v>92</v>
      </c>
      <c r="F23" s="461">
        <v>111.3</v>
      </c>
      <c r="G23" s="461">
        <v>82.65947888589398</v>
      </c>
      <c r="H23" s="125"/>
    </row>
    <row r="24" spans="2:8" ht="17.25" customHeight="1">
      <c r="B24" s="124"/>
      <c r="C24" s="575"/>
      <c r="D24" s="122" t="s">
        <v>56</v>
      </c>
      <c r="E24" s="455">
        <v>94.4</v>
      </c>
      <c r="F24" s="455">
        <v>112.5</v>
      </c>
      <c r="G24" s="357">
        <v>83.91111111111111</v>
      </c>
      <c r="H24" s="125"/>
    </row>
    <row r="25" spans="1:8" ht="17.25" customHeight="1">
      <c r="A25" s="121"/>
      <c r="B25" s="124"/>
      <c r="C25" s="576"/>
      <c r="D25" s="119" t="s">
        <v>5</v>
      </c>
      <c r="E25" s="457">
        <v>93.7</v>
      </c>
      <c r="F25" s="358">
        <v>110.6</v>
      </c>
      <c r="G25" s="458">
        <v>84.76672681936458</v>
      </c>
      <c r="H25" s="125"/>
    </row>
    <row r="26" spans="2:8" ht="17.25" customHeight="1">
      <c r="B26" s="124"/>
      <c r="C26" s="547" t="s">
        <v>108</v>
      </c>
      <c r="D26" s="113" t="s">
        <v>40</v>
      </c>
      <c r="E26" s="356">
        <v>94.8</v>
      </c>
      <c r="F26" s="356">
        <v>114.7</v>
      </c>
      <c r="G26" s="459">
        <v>82.65039232781169</v>
      </c>
      <c r="H26" s="125"/>
    </row>
    <row r="27" spans="2:8" ht="17.25" customHeight="1">
      <c r="B27" s="124"/>
      <c r="C27" s="553"/>
      <c r="D27" s="115" t="s">
        <v>101</v>
      </c>
      <c r="E27" s="357">
        <v>95.2</v>
      </c>
      <c r="F27" s="357">
        <v>117.8</v>
      </c>
      <c r="G27" s="357">
        <v>80.81494057724959</v>
      </c>
      <c r="H27" s="125"/>
    </row>
    <row r="28" spans="1:8" ht="17.25" customHeight="1">
      <c r="A28" s="121" t="s">
        <v>91</v>
      </c>
      <c r="B28" s="124"/>
      <c r="C28" s="548"/>
      <c r="D28" s="122" t="s">
        <v>41</v>
      </c>
      <c r="E28" s="455">
        <v>95.4</v>
      </c>
      <c r="F28" s="455">
        <v>118.2</v>
      </c>
      <c r="G28" s="460">
        <v>80.71065989847716</v>
      </c>
      <c r="H28" s="125"/>
    </row>
    <row r="29" spans="1:9" ht="31.5" customHeight="1">
      <c r="A29" s="556" t="s">
        <v>112</v>
      </c>
      <c r="B29" s="556"/>
      <c r="C29" s="556"/>
      <c r="D29" s="556"/>
      <c r="E29" s="556"/>
      <c r="F29" s="556"/>
      <c r="G29" s="556"/>
      <c r="H29" s="556"/>
      <c r="I29" s="556"/>
    </row>
    <row r="30" spans="2:4" ht="2.25" customHeight="1">
      <c r="B30" s="126"/>
      <c r="C30" s="127"/>
      <c r="D30" s="126"/>
    </row>
    <row r="31" spans="1:9" ht="15" customHeight="1">
      <c r="A31" s="558" t="s">
        <v>92</v>
      </c>
      <c r="B31" s="561" t="s">
        <v>46</v>
      </c>
      <c r="C31" s="562"/>
      <c r="D31" s="547" t="s">
        <v>4</v>
      </c>
      <c r="E31" s="545" t="s">
        <v>42</v>
      </c>
      <c r="F31" s="546"/>
      <c r="G31" s="567" t="s">
        <v>36</v>
      </c>
      <c r="H31" s="568"/>
      <c r="I31" s="569"/>
    </row>
    <row r="32" spans="1:9" ht="12" customHeight="1">
      <c r="A32" s="559"/>
      <c r="B32" s="563"/>
      <c r="C32" s="564"/>
      <c r="D32" s="553"/>
      <c r="E32" s="554" t="s">
        <v>114</v>
      </c>
      <c r="F32" s="554" t="s">
        <v>115</v>
      </c>
      <c r="G32" s="570"/>
      <c r="H32" s="571"/>
      <c r="I32" s="572"/>
    </row>
    <row r="33" spans="1:9" ht="18.75" customHeight="1">
      <c r="A33" s="560"/>
      <c r="B33" s="565"/>
      <c r="C33" s="566"/>
      <c r="D33" s="548"/>
      <c r="E33" s="555"/>
      <c r="F33" s="555"/>
      <c r="G33" s="41" t="s">
        <v>39</v>
      </c>
      <c r="H33" s="41" t="s">
        <v>37</v>
      </c>
      <c r="I33" s="40" t="s">
        <v>93</v>
      </c>
    </row>
    <row r="34" spans="1:9" ht="13.5" customHeight="1">
      <c r="A34" s="39"/>
      <c r="B34" s="453" t="s">
        <v>38</v>
      </c>
      <c r="C34" s="129"/>
      <c r="D34" s="130">
        <v>10000</v>
      </c>
      <c r="E34" s="131">
        <f>+E35+E38+E39+E40+E41+E42</f>
        <v>15615</v>
      </c>
      <c r="F34" s="131">
        <f>+F35+F38+F39+F40+F41+F42</f>
        <v>16209</v>
      </c>
      <c r="G34" s="315">
        <v>3.8040345821325587</v>
      </c>
      <c r="H34" s="315">
        <v>3.2435822090823194</v>
      </c>
      <c r="I34" s="315">
        <v>0.5428447570864421</v>
      </c>
    </row>
    <row r="35" spans="1:9" ht="16.5" customHeight="1">
      <c r="A35" s="86">
        <v>0</v>
      </c>
      <c r="B35" s="541" t="s">
        <v>47</v>
      </c>
      <c r="C35" s="542"/>
      <c r="D35" s="130">
        <v>3445</v>
      </c>
      <c r="E35" s="135">
        <v>5724</v>
      </c>
      <c r="F35" s="135">
        <v>5552</v>
      </c>
      <c r="G35" s="314">
        <v>-3.0048916841369646</v>
      </c>
      <c r="H35" s="314">
        <v>2.4244854166376655</v>
      </c>
      <c r="I35" s="314">
        <v>-5.300858558077451</v>
      </c>
    </row>
    <row r="36" spans="1:9" ht="12" customHeight="1">
      <c r="A36" s="39"/>
      <c r="B36" s="137" t="s">
        <v>6</v>
      </c>
      <c r="C36" s="138"/>
      <c r="D36" s="130"/>
      <c r="E36" s="139"/>
      <c r="F36" s="139"/>
      <c r="G36" s="136"/>
      <c r="H36" s="132"/>
      <c r="I36" s="132"/>
    </row>
    <row r="37" spans="1:9" s="311" customFormat="1" ht="15.75" customHeight="1">
      <c r="A37" s="307"/>
      <c r="B37" s="140" t="s">
        <v>7</v>
      </c>
      <c r="C37" s="141"/>
      <c r="D37" s="347">
        <v>1904</v>
      </c>
      <c r="E37" s="348">
        <v>2288</v>
      </c>
      <c r="F37" s="348">
        <v>2429</v>
      </c>
      <c r="G37" s="349">
        <v>6.162587412587413</v>
      </c>
      <c r="H37" s="473">
        <v>2.1569767441860392</v>
      </c>
      <c r="I37" s="349">
        <v>3.921034858374796</v>
      </c>
    </row>
    <row r="38" spans="1:9" ht="16.5" customHeight="1">
      <c r="A38" s="144">
        <v>2</v>
      </c>
      <c r="B38" s="133" t="s">
        <v>48</v>
      </c>
      <c r="C38" s="145"/>
      <c r="D38" s="142">
        <v>37</v>
      </c>
      <c r="E38" s="143">
        <v>280</v>
      </c>
      <c r="F38" s="143">
        <v>252</v>
      </c>
      <c r="G38" s="314">
        <v>-10</v>
      </c>
      <c r="H38" s="314">
        <v>-10.276045059723899</v>
      </c>
      <c r="I38" s="454">
        <v>0.3076603788895085</v>
      </c>
    </row>
    <row r="39" spans="1:9" ht="16.5" customHeight="1">
      <c r="A39" s="144">
        <v>4</v>
      </c>
      <c r="B39" s="133" t="s">
        <v>53</v>
      </c>
      <c r="C39" s="145"/>
      <c r="D39" s="142">
        <v>9</v>
      </c>
      <c r="E39" s="143">
        <v>10</v>
      </c>
      <c r="F39" s="143">
        <v>22</v>
      </c>
      <c r="G39" s="314">
        <v>120.00000000000003</v>
      </c>
      <c r="H39" s="314">
        <v>40.454625302322654</v>
      </c>
      <c r="I39" s="314">
        <v>56.63421516127315</v>
      </c>
    </row>
    <row r="40" spans="1:9" ht="16.5" customHeight="1">
      <c r="A40" s="144">
        <v>5</v>
      </c>
      <c r="B40" s="133" t="s">
        <v>49</v>
      </c>
      <c r="C40" s="145"/>
      <c r="D40" s="142">
        <v>233</v>
      </c>
      <c r="E40" s="143">
        <v>565</v>
      </c>
      <c r="F40" s="143">
        <v>528</v>
      </c>
      <c r="G40" s="314">
        <v>-6.548672566371678</v>
      </c>
      <c r="H40" s="314">
        <v>1.9383817043504337</v>
      </c>
      <c r="I40" s="314">
        <v>-8.325670987535318</v>
      </c>
    </row>
    <row r="41" spans="1:9" ht="24" customHeight="1">
      <c r="A41" s="146">
        <v>6</v>
      </c>
      <c r="B41" s="573" t="s">
        <v>16</v>
      </c>
      <c r="C41" s="544"/>
      <c r="D41" s="142">
        <v>759</v>
      </c>
      <c r="E41" s="143">
        <v>1555</v>
      </c>
      <c r="F41" s="143">
        <v>1685</v>
      </c>
      <c r="G41" s="314">
        <v>8.360128617363344</v>
      </c>
      <c r="H41" s="454">
        <v>-4.076971154263106</v>
      </c>
      <c r="I41" s="314">
        <v>12.965707944468434</v>
      </c>
    </row>
    <row r="42" spans="1:9" ht="16.5" customHeight="1">
      <c r="A42" s="144">
        <v>8</v>
      </c>
      <c r="B42" s="133" t="s">
        <v>50</v>
      </c>
      <c r="C42" s="145"/>
      <c r="D42" s="142">
        <v>5517</v>
      </c>
      <c r="E42" s="143">
        <v>7481</v>
      </c>
      <c r="F42" s="143">
        <v>8170</v>
      </c>
      <c r="G42" s="314">
        <v>9.209998663280317</v>
      </c>
      <c r="H42" s="454">
        <v>5.367112034908288</v>
      </c>
      <c r="I42" s="314">
        <v>3.6471405110722515</v>
      </c>
    </row>
    <row r="43" spans="1:9" ht="3.75" customHeight="1">
      <c r="A43" s="147"/>
      <c r="B43" s="148"/>
      <c r="C43" s="127"/>
      <c r="D43" s="147"/>
      <c r="E43" s="149"/>
      <c r="F43" s="150"/>
      <c r="G43" s="151"/>
      <c r="H43" s="152"/>
      <c r="I43" s="150"/>
    </row>
    <row r="44" spans="1:9" ht="20.25" customHeight="1">
      <c r="A44" s="104" t="s">
        <v>87</v>
      </c>
      <c r="B44" s="153"/>
      <c r="C44" s="154"/>
      <c r="D44" s="153"/>
      <c r="E44" s="155"/>
      <c r="F44" s="156"/>
      <c r="G44" s="153"/>
      <c r="H44" s="155"/>
      <c r="I44" s="447"/>
    </row>
    <row r="45" spans="1:8" ht="20.25" customHeight="1">
      <c r="A45" s="117" t="s">
        <v>94</v>
      </c>
      <c r="D45" s="153"/>
      <c r="E45" s="153"/>
      <c r="F45" s="153"/>
      <c r="G45" s="153"/>
      <c r="H45" s="153"/>
    </row>
    <row r="46" spans="2:8" ht="3.75" customHeight="1">
      <c r="B46" s="117"/>
      <c r="C46" s="118"/>
      <c r="H46" s="153"/>
    </row>
    <row r="47" spans="1:9" ht="29.25" customHeight="1">
      <c r="A47" s="556" t="s">
        <v>113</v>
      </c>
      <c r="B47" s="556"/>
      <c r="C47" s="556"/>
      <c r="D47" s="556"/>
      <c r="E47" s="556"/>
      <c r="F47" s="556"/>
      <c r="G47" s="556"/>
      <c r="H47" s="556"/>
      <c r="I47" s="556"/>
    </row>
    <row r="48" spans="1:9" ht="3.75" customHeight="1">
      <c r="A48" s="272"/>
      <c r="B48" s="272"/>
      <c r="C48" s="272"/>
      <c r="D48" s="272"/>
      <c r="E48" s="272"/>
      <c r="F48" s="272"/>
      <c r="G48" s="272"/>
      <c r="H48" s="272"/>
      <c r="I48" s="272"/>
    </row>
    <row r="49" spans="1:9" ht="15" customHeight="1">
      <c r="A49" s="558" t="s">
        <v>92</v>
      </c>
      <c r="B49" s="561" t="s">
        <v>46</v>
      </c>
      <c r="C49" s="562"/>
      <c r="D49" s="547" t="s">
        <v>4</v>
      </c>
      <c r="E49" s="545" t="s">
        <v>43</v>
      </c>
      <c r="F49" s="546"/>
      <c r="G49" s="567" t="s">
        <v>36</v>
      </c>
      <c r="H49" s="568"/>
      <c r="I49" s="569"/>
    </row>
    <row r="50" spans="1:9" s="324" customFormat="1" ht="12.75" customHeight="1">
      <c r="A50" s="559"/>
      <c r="B50" s="563"/>
      <c r="C50" s="564"/>
      <c r="D50" s="553"/>
      <c r="E50" s="554" t="s">
        <v>114</v>
      </c>
      <c r="F50" s="554" t="s">
        <v>115</v>
      </c>
      <c r="G50" s="570"/>
      <c r="H50" s="571"/>
      <c r="I50" s="572"/>
    </row>
    <row r="51" spans="1:9" ht="15.75" customHeight="1">
      <c r="A51" s="560"/>
      <c r="B51" s="565"/>
      <c r="C51" s="566"/>
      <c r="D51" s="548"/>
      <c r="E51" s="555"/>
      <c r="F51" s="555"/>
      <c r="G51" s="41" t="s">
        <v>39</v>
      </c>
      <c r="H51" s="41" t="s">
        <v>37</v>
      </c>
      <c r="I51" s="40" t="s">
        <v>93</v>
      </c>
    </row>
    <row r="52" spans="1:9" ht="15.75" customHeight="1">
      <c r="A52" s="144"/>
      <c r="B52" s="128" t="s">
        <v>38</v>
      </c>
      <c r="C52" s="129"/>
      <c r="D52" s="157">
        <v>10000</v>
      </c>
      <c r="E52" s="158">
        <f>+E53+E54+E55+E56+E57+E58+E59+E60+E61</f>
        <v>33114</v>
      </c>
      <c r="F52" s="158">
        <f>+F53+F54+F55+F56+F57+F58+F59+F60+F61</f>
        <v>36464</v>
      </c>
      <c r="G52" s="159">
        <v>10.11656701093193</v>
      </c>
      <c r="H52" s="469">
        <v>6.207038034456929</v>
      </c>
      <c r="I52" s="159">
        <v>3.681045106640326</v>
      </c>
    </row>
    <row r="53" spans="1:9" ht="15.75" customHeight="1">
      <c r="A53" s="144">
        <v>0</v>
      </c>
      <c r="B53" s="543" t="s">
        <v>12</v>
      </c>
      <c r="C53" s="544"/>
      <c r="D53" s="160">
        <v>1808</v>
      </c>
      <c r="E53" s="143">
        <v>6424</v>
      </c>
      <c r="F53" s="143">
        <v>6719</v>
      </c>
      <c r="G53" s="161">
        <v>4.592154420921531</v>
      </c>
      <c r="H53" s="470">
        <v>9.749662187460146</v>
      </c>
      <c r="I53" s="161">
        <v>-4.699338169924587</v>
      </c>
    </row>
    <row r="54" spans="1:9" ht="15.75" customHeight="1">
      <c r="A54" s="144">
        <v>1</v>
      </c>
      <c r="B54" s="543" t="s">
        <v>67</v>
      </c>
      <c r="C54" s="544"/>
      <c r="D54" s="160">
        <v>138</v>
      </c>
      <c r="E54" s="143">
        <v>553</v>
      </c>
      <c r="F54" s="143">
        <v>656</v>
      </c>
      <c r="G54" s="161">
        <v>18.625678119349004</v>
      </c>
      <c r="H54" s="454">
        <v>0.369868299990884</v>
      </c>
      <c r="I54" s="314">
        <v>18.18853618975983</v>
      </c>
    </row>
    <row r="55" spans="1:9" ht="13.5" customHeight="1">
      <c r="A55" s="146">
        <v>2</v>
      </c>
      <c r="B55" s="543" t="s">
        <v>51</v>
      </c>
      <c r="C55" s="544"/>
      <c r="D55" s="160">
        <v>288</v>
      </c>
      <c r="E55" s="143">
        <v>734</v>
      </c>
      <c r="F55" s="143">
        <v>1080</v>
      </c>
      <c r="G55" s="161">
        <v>47.13896457765668</v>
      </c>
      <c r="H55" s="470">
        <v>6.682316134144045</v>
      </c>
      <c r="I55" s="161">
        <v>37.922544156842065</v>
      </c>
    </row>
    <row r="56" spans="1:9" ht="24.75" customHeight="1">
      <c r="A56" s="146">
        <v>3</v>
      </c>
      <c r="B56" s="543" t="s">
        <v>52</v>
      </c>
      <c r="C56" s="544"/>
      <c r="D56" s="160">
        <v>2004</v>
      </c>
      <c r="E56" s="143">
        <v>6015</v>
      </c>
      <c r="F56" s="143">
        <v>7210</v>
      </c>
      <c r="G56" s="161">
        <v>19.86699916874481</v>
      </c>
      <c r="H56" s="470">
        <v>25.501318609561082</v>
      </c>
      <c r="I56" s="314">
        <v>-4.489450392425624</v>
      </c>
    </row>
    <row r="57" spans="1:9" ht="15.75" customHeight="1">
      <c r="A57" s="144">
        <v>4</v>
      </c>
      <c r="B57" s="543" t="s">
        <v>53</v>
      </c>
      <c r="C57" s="544"/>
      <c r="D57" s="160">
        <v>104</v>
      </c>
      <c r="E57" s="143">
        <v>262</v>
      </c>
      <c r="F57" s="143">
        <v>397</v>
      </c>
      <c r="G57" s="161">
        <v>51.526717557251914</v>
      </c>
      <c r="H57" s="470">
        <v>32.23003778609075</v>
      </c>
      <c r="I57" s="161">
        <v>14.593264960248675</v>
      </c>
    </row>
    <row r="58" spans="1:9" ht="15.75" customHeight="1">
      <c r="A58" s="144">
        <v>5</v>
      </c>
      <c r="B58" s="543" t="s">
        <v>49</v>
      </c>
      <c r="C58" s="544"/>
      <c r="D58" s="160">
        <v>851</v>
      </c>
      <c r="E58" s="143">
        <v>3174</v>
      </c>
      <c r="F58" s="143">
        <v>3097</v>
      </c>
      <c r="G58" s="314">
        <v>-2.4259609325771834</v>
      </c>
      <c r="H58" s="471">
        <v>3.532311297543586</v>
      </c>
      <c r="I58" s="161">
        <v>-5.75498813408808</v>
      </c>
    </row>
    <row r="59" spans="1:9" ht="27.75" customHeight="1">
      <c r="A59" s="146">
        <v>6</v>
      </c>
      <c r="B59" s="543" t="s">
        <v>16</v>
      </c>
      <c r="C59" s="544"/>
      <c r="D59" s="160">
        <v>2141</v>
      </c>
      <c r="E59" s="143">
        <v>6623</v>
      </c>
      <c r="F59" s="143">
        <v>7129</v>
      </c>
      <c r="G59" s="314">
        <v>7.640042276913789</v>
      </c>
      <c r="H59" s="470">
        <v>3.6543608397561655</v>
      </c>
      <c r="I59" s="161">
        <v>3.8451652249530213</v>
      </c>
    </row>
    <row r="60" spans="1:9" ht="27" customHeight="1">
      <c r="A60" s="146">
        <v>7</v>
      </c>
      <c r="B60" s="543" t="s">
        <v>54</v>
      </c>
      <c r="C60" s="544"/>
      <c r="D60" s="160">
        <v>1800</v>
      </c>
      <c r="E60" s="143">
        <v>6378</v>
      </c>
      <c r="F60" s="143">
        <v>6778</v>
      </c>
      <c r="G60" s="161">
        <v>6.271558482282842</v>
      </c>
      <c r="H60" s="470">
        <v>-12.65132645979972</v>
      </c>
      <c r="I60" s="161">
        <v>21.663620264792826</v>
      </c>
    </row>
    <row r="61" spans="1:9" ht="24" customHeight="1">
      <c r="A61" s="151">
        <v>8</v>
      </c>
      <c r="B61" s="539" t="s">
        <v>18</v>
      </c>
      <c r="C61" s="540"/>
      <c r="D61" s="162">
        <v>866</v>
      </c>
      <c r="E61" s="163">
        <v>2951</v>
      </c>
      <c r="F61" s="163">
        <v>3398</v>
      </c>
      <c r="G61" s="267">
        <v>15.14740765842086</v>
      </c>
      <c r="H61" s="472">
        <v>-0.9912533508632606</v>
      </c>
      <c r="I61" s="267">
        <v>16.300237661300443</v>
      </c>
    </row>
    <row r="62" spans="1:9" ht="17.25" customHeight="1">
      <c r="A62" s="104" t="s">
        <v>88</v>
      </c>
      <c r="B62" s="153"/>
      <c r="C62" s="154"/>
      <c r="D62" s="164"/>
      <c r="E62" s="153"/>
      <c r="F62" s="153"/>
      <c r="G62" s="153"/>
      <c r="H62" s="153"/>
      <c r="I62" s="165"/>
    </row>
    <row r="63" spans="1:8" ht="17.25" customHeight="1">
      <c r="A63" s="117" t="s">
        <v>104</v>
      </c>
      <c r="D63" s="153"/>
      <c r="E63" s="153"/>
      <c r="F63" s="153"/>
      <c r="G63" s="153"/>
      <c r="H63" s="110"/>
    </row>
    <row r="64" spans="3:29" s="110" customFormat="1" ht="12.75" customHeight="1">
      <c r="C64" s="166"/>
      <c r="I64" s="123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3:29" s="110" customFormat="1" ht="15.75">
      <c r="C65" s="166"/>
      <c r="H65" s="36"/>
      <c r="I65" s="123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</sheetData>
  <sheetProtection/>
  <mergeCells count="36">
    <mergeCell ref="C16:C20"/>
    <mergeCell ref="B60:C60"/>
    <mergeCell ref="B31:C33"/>
    <mergeCell ref="E31:F31"/>
    <mergeCell ref="F32:F33"/>
    <mergeCell ref="B55:C55"/>
    <mergeCell ref="C21:C25"/>
    <mergeCell ref="C26:C28"/>
    <mergeCell ref="C5:G5"/>
    <mergeCell ref="A49:A51"/>
    <mergeCell ref="B49:C51"/>
    <mergeCell ref="E49:F49"/>
    <mergeCell ref="G49:I50"/>
    <mergeCell ref="F50:F51"/>
    <mergeCell ref="B41:C41"/>
    <mergeCell ref="G31:I32"/>
    <mergeCell ref="A31:A33"/>
    <mergeCell ref="E32:E33"/>
    <mergeCell ref="E3:F3"/>
    <mergeCell ref="G3:G4"/>
    <mergeCell ref="C3:D4"/>
    <mergeCell ref="C6:C10"/>
    <mergeCell ref="D49:D51"/>
    <mergeCell ref="E50:E51"/>
    <mergeCell ref="D31:D33"/>
    <mergeCell ref="A29:I29"/>
    <mergeCell ref="C12:C15"/>
    <mergeCell ref="A47:I47"/>
    <mergeCell ref="B61:C61"/>
    <mergeCell ref="B35:C35"/>
    <mergeCell ref="B56:C56"/>
    <mergeCell ref="B57:C57"/>
    <mergeCell ref="B58:C58"/>
    <mergeCell ref="B59:C59"/>
    <mergeCell ref="B54:C54"/>
    <mergeCell ref="B53:C53"/>
  </mergeCells>
  <printOptions/>
  <pageMargins left="0.36" right="0" top="0.4" bottom="0" header="0.25" footer="0.16"/>
  <pageSetup horizontalDpi="600" verticalDpi="600" orientation="portrait" paperSize="9" scale="93" r:id="rId4"/>
  <headerFooter alignWithMargins="0">
    <oddHeader>&amp;C7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pane xSplit="14" ySplit="5" topLeftCell="O10" activePane="bottomRight" state="frozen"/>
      <selection pane="topLeft" activeCell="A1" sqref="A1"/>
      <selection pane="topRight" activeCell="O1" sqref="O1"/>
      <selection pane="bottomLeft" activeCell="A6" sqref="A6"/>
      <selection pane="bottomRight" activeCell="Y8" sqref="Y8"/>
    </sheetView>
  </sheetViews>
  <sheetFormatPr defaultColWidth="8.83203125" defaultRowHeight="12.75"/>
  <cols>
    <col min="1" max="1" width="8.16015625" style="621" customWidth="1"/>
    <col min="2" max="2" width="34" style="621" customWidth="1"/>
    <col min="3" max="3" width="8.33203125" style="621" customWidth="1"/>
    <col min="4" max="4" width="8.33203125" style="621" hidden="1" customWidth="1"/>
    <col min="5" max="5" width="7.66015625" style="621" hidden="1" customWidth="1"/>
    <col min="6" max="7" width="7.83203125" style="621" hidden="1" customWidth="1"/>
    <col min="8" max="8" width="8.16015625" style="621" hidden="1" customWidth="1"/>
    <col min="9" max="15" width="7.66015625" style="621" hidden="1" customWidth="1"/>
    <col min="16" max="17" width="7.66015625" style="621" customWidth="1"/>
    <col min="18" max="18" width="8.66015625" style="621" customWidth="1"/>
    <col min="19" max="22" width="8.16015625" style="621" customWidth="1"/>
    <col min="23" max="23" width="8.33203125" style="621" customWidth="1"/>
    <col min="24" max="26" width="8.16015625" style="621" customWidth="1"/>
    <col min="27" max="27" width="7" style="621" customWidth="1"/>
    <col min="28" max="16384" width="8.83203125" style="621" customWidth="1"/>
  </cols>
  <sheetData>
    <row r="1" spans="1:27" ht="27.75" customHeight="1">
      <c r="A1" s="683" t="s">
        <v>138</v>
      </c>
      <c r="AA1" s="606">
        <v>16</v>
      </c>
    </row>
    <row r="2" spans="1:27" ht="19.5" customHeight="1">
      <c r="A2" s="682" t="s">
        <v>137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1"/>
      <c r="AA2" s="622"/>
    </row>
    <row r="3" spans="5:27" ht="12.75"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22"/>
    </row>
    <row r="4" spans="1:27" ht="33.75" customHeight="1">
      <c r="A4" s="679" t="s">
        <v>32</v>
      </c>
      <c r="B4" s="678" t="s">
        <v>10</v>
      </c>
      <c r="C4" s="677" t="s">
        <v>4</v>
      </c>
      <c r="D4" s="536">
        <v>2007</v>
      </c>
      <c r="E4" s="537"/>
      <c r="F4" s="537"/>
      <c r="G4" s="537"/>
      <c r="H4" s="536">
        <v>2007</v>
      </c>
      <c r="I4" s="610">
        <v>2008</v>
      </c>
      <c r="J4" s="611"/>
      <c r="K4" s="611"/>
      <c r="L4" s="611"/>
      <c r="M4" s="675"/>
      <c r="N4" s="676">
        <v>2009</v>
      </c>
      <c r="O4" s="611"/>
      <c r="P4" s="611"/>
      <c r="Q4" s="611"/>
      <c r="R4" s="675"/>
      <c r="S4" s="676">
        <v>2010</v>
      </c>
      <c r="T4" s="611"/>
      <c r="U4" s="611"/>
      <c r="V4" s="611"/>
      <c r="W4" s="675"/>
      <c r="X4" s="612">
        <v>2011</v>
      </c>
      <c r="Y4" s="674"/>
      <c r="Z4" s="674"/>
      <c r="AA4" s="622"/>
    </row>
    <row r="5" spans="1:27" ht="29.25" customHeight="1">
      <c r="A5" s="673"/>
      <c r="B5" s="672"/>
      <c r="C5" s="671"/>
      <c r="D5" s="667" t="s">
        <v>0</v>
      </c>
      <c r="E5" s="667" t="s">
        <v>1</v>
      </c>
      <c r="F5" s="667" t="s">
        <v>2</v>
      </c>
      <c r="G5" s="667" t="s">
        <v>3</v>
      </c>
      <c r="H5" s="670" t="s">
        <v>11</v>
      </c>
      <c r="I5" s="57" t="s">
        <v>0</v>
      </c>
      <c r="J5" s="667" t="s">
        <v>1</v>
      </c>
      <c r="K5" s="667" t="s">
        <v>2</v>
      </c>
      <c r="L5" s="667" t="s">
        <v>3</v>
      </c>
      <c r="M5" s="669" t="s">
        <v>11</v>
      </c>
      <c r="N5" s="668" t="s">
        <v>0</v>
      </c>
      <c r="O5" s="667" t="s">
        <v>1</v>
      </c>
      <c r="P5" s="667" t="s">
        <v>2</v>
      </c>
      <c r="Q5" s="667" t="s">
        <v>3</v>
      </c>
      <c r="R5" s="535" t="s">
        <v>126</v>
      </c>
      <c r="S5" s="668" t="s">
        <v>136</v>
      </c>
      <c r="T5" s="667" t="s">
        <v>135</v>
      </c>
      <c r="U5" s="667" t="s">
        <v>2</v>
      </c>
      <c r="V5" s="667" t="s">
        <v>3</v>
      </c>
      <c r="W5" s="535" t="s">
        <v>126</v>
      </c>
      <c r="X5" s="667" t="s">
        <v>0</v>
      </c>
      <c r="Y5" s="667" t="s">
        <v>1</v>
      </c>
      <c r="Z5" s="667" t="s">
        <v>134</v>
      </c>
      <c r="AA5" s="622"/>
    </row>
    <row r="6" spans="1:27" s="653" customFormat="1" ht="30.75" customHeight="1">
      <c r="A6" s="666"/>
      <c r="B6" s="665" t="s">
        <v>133</v>
      </c>
      <c r="C6" s="664">
        <v>10000</v>
      </c>
      <c r="D6" s="661">
        <f>'[9]div-sect'!D65</f>
        <v>98.98</v>
      </c>
      <c r="E6" s="661">
        <f>'[9]div-sect'!$F$65</f>
        <v>98.58</v>
      </c>
      <c r="F6" s="661">
        <f>'[9]div-sect'!$H$65</f>
        <v>100.22</v>
      </c>
      <c r="G6" s="661">
        <f>'[9]div-sect'!$J$65</f>
        <v>102.22</v>
      </c>
      <c r="H6" s="663">
        <f>AVERAGE(D6:G6)</f>
        <v>100</v>
      </c>
      <c r="I6" s="662">
        <f>'[9]div-sect'!$M$65</f>
        <v>100.30196444980419</v>
      </c>
      <c r="J6" s="661">
        <f>'[8]div-sect'!$O$68</f>
        <v>108.40092098767511</v>
      </c>
      <c r="K6" s="661">
        <f>'[8]div-sect'!$Q$68</f>
        <v>118.7186743438202</v>
      </c>
      <c r="L6" s="661">
        <f>'[8]div-sect'!$S$68</f>
        <v>110.85391785660649</v>
      </c>
      <c r="M6" s="660">
        <f>AVERAGE(I6:L6)</f>
        <v>109.56886940947649</v>
      </c>
      <c r="N6" s="659">
        <f>'[8]div-sect'!$V$68</f>
        <v>102.58858514439169</v>
      </c>
      <c r="O6" s="658">
        <f>'[8]div-sect'!$X$68</f>
        <v>103.52684481798913</v>
      </c>
      <c r="P6" s="655">
        <v>103.90108902591514</v>
      </c>
      <c r="Q6" s="655">
        <v>102.79308674658164</v>
      </c>
      <c r="R6" s="657">
        <v>103.2024014337194</v>
      </c>
      <c r="S6" s="656">
        <v>105.92802446973343</v>
      </c>
      <c r="T6" s="655">
        <v>112.51722356441408</v>
      </c>
      <c r="U6" s="654">
        <v>111.31415528535273</v>
      </c>
      <c r="V6" s="654">
        <v>112.5369981614688</v>
      </c>
      <c r="W6" s="639">
        <v>110.57410037024226</v>
      </c>
      <c r="X6" s="655">
        <v>114.68425631526499</v>
      </c>
      <c r="Y6" s="654">
        <v>117.8334062186544</v>
      </c>
      <c r="Z6" s="654">
        <v>118.223467241649</v>
      </c>
      <c r="AA6" s="622"/>
    </row>
    <row r="7" spans="1:27" ht="30.75" customHeight="1">
      <c r="A7" s="652">
        <v>0</v>
      </c>
      <c r="B7" s="651" t="s">
        <v>12</v>
      </c>
      <c r="C7" s="646">
        <v>1808</v>
      </c>
      <c r="D7" s="642">
        <f>'[9]div-sect'!D8</f>
        <v>95.55424176841186</v>
      </c>
      <c r="E7" s="642">
        <f>'[9]div-sect'!$F$8</f>
        <v>97.47970189700739</v>
      </c>
      <c r="F7" s="642">
        <f>'[9]div-sect'!$H$8</f>
        <v>99.44319939333378</v>
      </c>
      <c r="G7" s="642">
        <f>'[9]div-sect'!$J$8</f>
        <v>107.52016404004328</v>
      </c>
      <c r="H7" s="645">
        <f>AVERAGE(D7:G7)</f>
        <v>99.99932677469909</v>
      </c>
      <c r="I7" s="645">
        <f>'[9]div-sect'!$M$8</f>
        <v>113.36484830600179</v>
      </c>
      <c r="J7" s="642">
        <f>'[9]div-sect'!$O$8</f>
        <v>114.06626824579905</v>
      </c>
      <c r="K7" s="642">
        <f>'[9]div-sect'!$Q$8</f>
        <v>121.78414830421791</v>
      </c>
      <c r="L7" s="642">
        <f>'[9]div-sect'!$S$8</f>
        <v>129.86387040460633</v>
      </c>
      <c r="M7" s="644">
        <f>AVERAGE(I7:L7)</f>
        <v>119.76978381515627</v>
      </c>
      <c r="N7" s="643">
        <f>'[9]div-sect'!$V$8</f>
        <v>109.99483324034227</v>
      </c>
      <c r="O7" s="642">
        <f>'[9]div-sect'!$X$8</f>
        <v>109.39020112454268</v>
      </c>
      <c r="P7" s="638">
        <v>111.45250937495679</v>
      </c>
      <c r="Q7" s="638">
        <v>108.92946146553714</v>
      </c>
      <c r="R7" s="641">
        <v>109.94175130134472</v>
      </c>
      <c r="S7" s="640">
        <v>109.24594408568055</v>
      </c>
      <c r="T7" s="638">
        <v>120.96966231605232</v>
      </c>
      <c r="U7" s="637">
        <v>113.71471717847331</v>
      </c>
      <c r="V7" s="637">
        <v>118.05479218356994</v>
      </c>
      <c r="W7" s="639">
        <v>115.49627894094402</v>
      </c>
      <c r="X7" s="638">
        <v>119.14505304745859</v>
      </c>
      <c r="Y7" s="637">
        <v>123.67332901845133</v>
      </c>
      <c r="Z7" s="637">
        <v>124.80151796080017</v>
      </c>
      <c r="AA7" s="622"/>
    </row>
    <row r="8" spans="1:27" ht="30.75" customHeight="1">
      <c r="A8" s="650">
        <v>1</v>
      </c>
      <c r="B8" s="651" t="s">
        <v>132</v>
      </c>
      <c r="C8" s="646">
        <v>138</v>
      </c>
      <c r="D8" s="642">
        <f>'[9]div-sect'!D19</f>
        <v>96.20795748643586</v>
      </c>
      <c r="E8" s="642">
        <f>'[9]div-sect'!$F$19</f>
        <v>98.73402694285622</v>
      </c>
      <c r="F8" s="642">
        <f>'[9]div-sect'!$H$19</f>
        <v>103.42598331478241</v>
      </c>
      <c r="G8" s="642">
        <f>'[9]div-sect'!$J$19</f>
        <v>101.63440213546004</v>
      </c>
      <c r="H8" s="645">
        <f>AVERAGE(D8:G8)</f>
        <v>100.00059246988363</v>
      </c>
      <c r="I8" s="645">
        <f>'[9]div-sect'!$M$19</f>
        <v>103.63416441008498</v>
      </c>
      <c r="J8" s="642">
        <f>'[9]div-sect'!$O$19</f>
        <v>103.53659622885408</v>
      </c>
      <c r="K8" s="642">
        <f>'[9]div-sect'!$Q$19</f>
        <v>112.30746331697802</v>
      </c>
      <c r="L8" s="642">
        <f>'[9]div-sect'!$S$19</f>
        <v>110.8539619456914</v>
      </c>
      <c r="M8" s="644">
        <f>AVERAGE(I8:L8)</f>
        <v>107.58304647540211</v>
      </c>
      <c r="N8" s="643">
        <f>'[9]div-sect'!$V$19</f>
        <v>116.41160185750465</v>
      </c>
      <c r="O8" s="642">
        <f>'[9]div-sect'!$X$19</f>
        <v>137.85782716198068</v>
      </c>
      <c r="P8" s="638">
        <v>140.47718085644584</v>
      </c>
      <c r="Q8" s="638">
        <v>144.1882258721306</v>
      </c>
      <c r="R8" s="641">
        <v>134.73370893701545</v>
      </c>
      <c r="S8" s="640">
        <v>140.3272822146241</v>
      </c>
      <c r="T8" s="638">
        <v>140.06430050289026</v>
      </c>
      <c r="U8" s="637">
        <v>135.7287085969439</v>
      </c>
      <c r="V8" s="637">
        <v>137.53925584534434</v>
      </c>
      <c r="W8" s="639">
        <v>138.41488678995063</v>
      </c>
      <c r="X8" s="638">
        <v>135.93525723589252</v>
      </c>
      <c r="Y8" s="637">
        <v>137.35895608244996</v>
      </c>
      <c r="Z8" s="637">
        <v>136.230726064031</v>
      </c>
      <c r="AA8" s="622"/>
    </row>
    <row r="9" spans="1:27" ht="30.75" customHeight="1">
      <c r="A9" s="650">
        <v>2</v>
      </c>
      <c r="B9" s="647" t="s">
        <v>15</v>
      </c>
      <c r="C9" s="646">
        <v>288</v>
      </c>
      <c r="D9" s="642">
        <f>'[9]div-sect'!D22</f>
        <v>102.09379582527926</v>
      </c>
      <c r="E9" s="642">
        <f>'[9]div-sect'!$F$22</f>
        <v>99.93243638276584</v>
      </c>
      <c r="F9" s="642">
        <f>'[9]div-sect'!$H$22</f>
        <v>98.36337501140673</v>
      </c>
      <c r="G9" s="642">
        <f>'[9]div-sect'!$J$22</f>
        <v>99.6103920460277</v>
      </c>
      <c r="H9" s="645">
        <f>AVERAGE(D9:G9)</f>
        <v>99.99999981636988</v>
      </c>
      <c r="I9" s="645">
        <f>'[9]div-sect'!$M$22</f>
        <v>91.26281208946774</v>
      </c>
      <c r="J9" s="642">
        <f>'[9]div-sect'!$O$22</f>
        <v>115.74090802703469</v>
      </c>
      <c r="K9" s="642">
        <f>'[9]div-sect'!$Q$22</f>
        <v>132.51863328442153</v>
      </c>
      <c r="L9" s="642">
        <f>'[9]div-sect'!$S$22</f>
        <v>147.38302249055846</v>
      </c>
      <c r="M9" s="644">
        <f>AVERAGE(I9:L9)</f>
        <v>121.72634397287061</v>
      </c>
      <c r="N9" s="643">
        <f>'[9]div-sect'!$V$22</f>
        <v>153.56868570444945</v>
      </c>
      <c r="O9" s="642">
        <f>'[9]div-sect'!$X$22</f>
        <v>135.57128907517634</v>
      </c>
      <c r="P9" s="638">
        <v>138.43621535489254</v>
      </c>
      <c r="Q9" s="638">
        <v>135.51222955742418</v>
      </c>
      <c r="R9" s="641">
        <v>140.77210492298565</v>
      </c>
      <c r="S9" s="640">
        <v>141.09244679848584</v>
      </c>
      <c r="T9" s="638">
        <v>149.74603150982307</v>
      </c>
      <c r="U9" s="637">
        <v>143.58403986401137</v>
      </c>
      <c r="V9" s="637">
        <v>148.35676145846145</v>
      </c>
      <c r="W9" s="639">
        <v>145.69481990769543</v>
      </c>
      <c r="X9" s="638">
        <v>144.30034344203534</v>
      </c>
      <c r="Y9" s="637">
        <v>153.2565325978834</v>
      </c>
      <c r="Z9" s="637">
        <v>153.17877932590002</v>
      </c>
      <c r="AA9" s="622"/>
    </row>
    <row r="10" spans="1:27" ht="30.75" customHeight="1">
      <c r="A10" s="648">
        <v>3</v>
      </c>
      <c r="B10" s="649" t="s">
        <v>131</v>
      </c>
      <c r="C10" s="646">
        <v>2004</v>
      </c>
      <c r="D10" s="642">
        <f>'[9]div-sect'!D26</f>
        <v>87.1199900639071</v>
      </c>
      <c r="E10" s="642">
        <f>'[9]div-sect'!$F$26</f>
        <v>97.54736825834271</v>
      </c>
      <c r="F10" s="642">
        <f>'[9]div-sect'!$H$26</f>
        <v>105.02808494087076</v>
      </c>
      <c r="G10" s="642">
        <f>'[9]div-sect'!$J$26</f>
        <v>110.30491433624447</v>
      </c>
      <c r="H10" s="645">
        <f>AVERAGE(D10:G10)</f>
        <v>100.00008939984126</v>
      </c>
      <c r="I10" s="645">
        <f>'[9]div-sect'!$M$26</f>
        <v>110.72276437513891</v>
      </c>
      <c r="J10" s="642">
        <f>'[9]div-sect'!$O$26</f>
        <v>144.67701068360134</v>
      </c>
      <c r="K10" s="642">
        <f>'[9]div-sect'!$Q$26</f>
        <v>166.75600360601698</v>
      </c>
      <c r="L10" s="642">
        <f>'[9]div-sect'!$S$26</f>
        <v>100.38889094196419</v>
      </c>
      <c r="M10" s="644">
        <f>AVERAGE(I10:L10)</f>
        <v>130.63616740168035</v>
      </c>
      <c r="N10" s="643">
        <f>'[9]div-sect'!$V$26</f>
        <v>78.51277996381256</v>
      </c>
      <c r="O10" s="642">
        <f>'[9]div-sect'!$X$26</f>
        <v>82.06055299537435</v>
      </c>
      <c r="P10" s="638">
        <v>97.30961177733639</v>
      </c>
      <c r="Q10" s="638">
        <v>97.9623703771543</v>
      </c>
      <c r="R10" s="641">
        <v>88.9613287784194</v>
      </c>
      <c r="S10" s="640">
        <v>104.4019600506435</v>
      </c>
      <c r="T10" s="638">
        <v>116.26902902622977</v>
      </c>
      <c r="U10" s="637">
        <v>111.84768351255109</v>
      </c>
      <c r="V10" s="637">
        <v>116.02615405945788</v>
      </c>
      <c r="W10" s="639">
        <v>112.13620666222056</v>
      </c>
      <c r="X10" s="638">
        <v>125.50742102818138</v>
      </c>
      <c r="Y10" s="637">
        <v>139.3206581287901</v>
      </c>
      <c r="Z10" s="637">
        <v>140.37031764250025</v>
      </c>
      <c r="AA10" s="622"/>
    </row>
    <row r="11" spans="1:27" ht="30.75" customHeight="1">
      <c r="A11" s="648">
        <v>4</v>
      </c>
      <c r="B11" s="649" t="s">
        <v>33</v>
      </c>
      <c r="C11" s="646">
        <v>104</v>
      </c>
      <c r="D11" s="642">
        <f>'[9]div-sect'!D30</f>
        <v>96.56356489249939</v>
      </c>
      <c r="E11" s="642">
        <f>'[9]div-sect'!$F$30</f>
        <v>93.66644557137448</v>
      </c>
      <c r="F11" s="642">
        <f>'[9]div-sect'!$H$30</f>
        <v>101.14876834342861</v>
      </c>
      <c r="G11" s="642">
        <f>'[9]div-sect'!$J$30</f>
        <v>108.62122119150193</v>
      </c>
      <c r="H11" s="645">
        <f>AVERAGE(D11:G11)</f>
        <v>99.9999999997011</v>
      </c>
      <c r="I11" s="645">
        <f>'[9]div-sect'!$M$30</f>
        <v>126.1775683633991</v>
      </c>
      <c r="J11" s="642">
        <f>'[9]div-sect'!$O$30</f>
        <v>153.2338021253875</v>
      </c>
      <c r="K11" s="642">
        <f>'[9]div-sect'!$Q$30</f>
        <v>150.77988176623714</v>
      </c>
      <c r="L11" s="642">
        <f>'[9]div-sect'!$S$30</f>
        <v>144.85101350862192</v>
      </c>
      <c r="M11" s="644">
        <f>AVERAGE(I11:L11)</f>
        <v>143.76056644091142</v>
      </c>
      <c r="N11" s="643">
        <f>'[9]div-sect'!$V$30</f>
        <v>109.72583619071384</v>
      </c>
      <c r="O11" s="642">
        <f>'[9]div-sect'!$X$30</f>
        <v>96.36032349658262</v>
      </c>
      <c r="P11" s="638">
        <v>101.71570836115087</v>
      </c>
      <c r="Q11" s="638">
        <v>99.82484947300888</v>
      </c>
      <c r="R11" s="641">
        <v>101.90667938036405</v>
      </c>
      <c r="S11" s="640">
        <v>109.09398588999287</v>
      </c>
      <c r="T11" s="638">
        <v>108.02349506378984</v>
      </c>
      <c r="U11" s="637">
        <v>108.41073052073517</v>
      </c>
      <c r="V11" s="637">
        <v>115.79614484782707</v>
      </c>
      <c r="W11" s="639">
        <v>110.33108908058624</v>
      </c>
      <c r="X11" s="638">
        <v>152.84898189718177</v>
      </c>
      <c r="Y11" s="637">
        <v>152.90290157747873</v>
      </c>
      <c r="Z11" s="637">
        <v>143.35154993174513</v>
      </c>
      <c r="AA11" s="622"/>
    </row>
    <row r="12" spans="1:27" ht="30.75" customHeight="1">
      <c r="A12" s="648">
        <v>5</v>
      </c>
      <c r="B12" s="649" t="s">
        <v>130</v>
      </c>
      <c r="C12" s="646">
        <v>851</v>
      </c>
      <c r="D12" s="642">
        <f>'[9]div-sect'!D32</f>
        <v>101.78694321479672</v>
      </c>
      <c r="E12" s="642">
        <f>'[9]div-sect'!$F$32</f>
        <v>99.54848235718063</v>
      </c>
      <c r="F12" s="642">
        <f>'[9]div-sect'!$H$32</f>
        <v>99.09692210495673</v>
      </c>
      <c r="G12" s="642">
        <f>'[9]div-sect'!$J$32</f>
        <v>99.56529216861826</v>
      </c>
      <c r="H12" s="645">
        <f>AVERAGE(D12:G12)</f>
        <v>99.99940996138808</v>
      </c>
      <c r="I12" s="645">
        <f>'[9]div-sect'!$M$32</f>
        <v>93.79599356166892</v>
      </c>
      <c r="J12" s="642">
        <f>'[9]div-sect'!$O$32</f>
        <v>93.8384332842843</v>
      </c>
      <c r="K12" s="642">
        <f>'[9]div-sect'!$Q$32</f>
        <v>103.56273514695553</v>
      </c>
      <c r="L12" s="642">
        <f>'[9]div-sect'!$S$32</f>
        <v>110.91002779783035</v>
      </c>
      <c r="M12" s="644">
        <f>AVERAGE(I12:L12)</f>
        <v>100.52679744768477</v>
      </c>
      <c r="N12" s="643">
        <f>'[9]div-sect'!$V$32</f>
        <v>112.48308726439824</v>
      </c>
      <c r="O12" s="642">
        <f>'[9]div-sect'!$X$32</f>
        <v>113.681657011224</v>
      </c>
      <c r="P12" s="638">
        <v>108.55560512489497</v>
      </c>
      <c r="Q12" s="638">
        <v>102.5539927130614</v>
      </c>
      <c r="R12" s="641">
        <v>109.31858552839465</v>
      </c>
      <c r="S12" s="640">
        <v>106.5844438430943</v>
      </c>
      <c r="T12" s="638">
        <v>108.7584258843098</v>
      </c>
      <c r="U12" s="637">
        <v>106.40780093908168</v>
      </c>
      <c r="V12" s="637">
        <v>108.22595659490287</v>
      </c>
      <c r="W12" s="639">
        <v>107.49415681534717</v>
      </c>
      <c r="X12" s="638">
        <v>105.29342526040517</v>
      </c>
      <c r="Y12" s="637">
        <v>105.40307231986331</v>
      </c>
      <c r="Z12" s="637">
        <v>110.16645571312056</v>
      </c>
      <c r="AA12" s="622"/>
    </row>
    <row r="13" spans="1:27" ht="30.75" customHeight="1">
      <c r="A13" s="648">
        <v>6</v>
      </c>
      <c r="B13" s="649" t="s">
        <v>16</v>
      </c>
      <c r="C13" s="646">
        <v>2141</v>
      </c>
      <c r="D13" s="642">
        <f>'[9]div-sect'!D40</f>
        <v>106.29857241477734</v>
      </c>
      <c r="E13" s="642">
        <f>'[9]div-sect'!$F$40</f>
        <v>98.18359406849511</v>
      </c>
      <c r="F13" s="642">
        <f>'[9]div-sect'!$H$40</f>
        <v>98.05310580032263</v>
      </c>
      <c r="G13" s="642">
        <f>'[9]div-sect'!$J$40</f>
        <v>97.4627081717257</v>
      </c>
      <c r="H13" s="645">
        <f>AVERAGE(D13:G13)</f>
        <v>99.99949511383019</v>
      </c>
      <c r="I13" s="645">
        <f>'[9]div-sect'!$M$40</f>
        <v>89.68930068768879</v>
      </c>
      <c r="J13" s="642">
        <f>'[9]div-sect'!$O$40</f>
        <v>93.0463738224398</v>
      </c>
      <c r="K13" s="642">
        <f>'[9]div-sect'!$Q$40</f>
        <v>105.36328512955443</v>
      </c>
      <c r="L13" s="642">
        <f>'[9]div-sect'!$S$40</f>
        <v>108.84592636568944</v>
      </c>
      <c r="M13" s="644">
        <f>AVERAGE(I13:L13)</f>
        <v>99.23622150134311</v>
      </c>
      <c r="N13" s="643">
        <f>'[9]div-sect'!$V$40</f>
        <v>102.68370627769762</v>
      </c>
      <c r="O13" s="642">
        <f>'[9]div-sect'!$X$40</f>
        <v>106.01089464751921</v>
      </c>
      <c r="P13" s="638">
        <v>94.7815537057095</v>
      </c>
      <c r="Q13" s="638">
        <v>96.29952251715646</v>
      </c>
      <c r="R13" s="641">
        <v>99.94391928702069</v>
      </c>
      <c r="S13" s="640">
        <v>101.17579910480615</v>
      </c>
      <c r="T13" s="638">
        <v>108.62327627528119</v>
      </c>
      <c r="U13" s="637">
        <v>106.20049115411607</v>
      </c>
      <c r="V13" s="637">
        <v>104.92235355932395</v>
      </c>
      <c r="W13" s="639">
        <v>105.23048002338183</v>
      </c>
      <c r="X13" s="638">
        <v>105.95617603308736</v>
      </c>
      <c r="Y13" s="637">
        <v>111.38528530067516</v>
      </c>
      <c r="Z13" s="637">
        <v>110.08144031448079</v>
      </c>
      <c r="AA13" s="622"/>
    </row>
    <row r="14" spans="1:27" ht="30.75" customHeight="1">
      <c r="A14" s="648">
        <v>7</v>
      </c>
      <c r="B14" s="647" t="s">
        <v>129</v>
      </c>
      <c r="C14" s="646">
        <v>1800</v>
      </c>
      <c r="D14" s="642">
        <f>'[9]div-sect'!D50</f>
        <v>103.40235112850165</v>
      </c>
      <c r="E14" s="642">
        <f>'[9]div-sect'!$F$50</f>
        <v>99.77082838139468</v>
      </c>
      <c r="F14" s="642">
        <f>'[9]div-sect'!$H$50</f>
        <v>99.61098486906742</v>
      </c>
      <c r="G14" s="642">
        <f>'[9]div-sect'!$J$50</f>
        <v>97.22141652639058</v>
      </c>
      <c r="H14" s="645">
        <f>AVERAGE(D14:G14)</f>
        <v>100.00139522633859</v>
      </c>
      <c r="I14" s="645">
        <f>'[9]div-sect'!$M$50</f>
        <v>93.88826574800792</v>
      </c>
      <c r="J14" s="642">
        <f>'[9]div-sect'!$O$50</f>
        <v>91.70165977757557</v>
      </c>
      <c r="K14" s="642">
        <f>'[9]div-sect'!$Q$50</f>
        <v>93.47653872939367</v>
      </c>
      <c r="L14" s="642">
        <f>'[9]div-sect'!$S$50</f>
        <v>101.99561844779235</v>
      </c>
      <c r="M14" s="644">
        <f>AVERAGE(I14:L14)</f>
        <v>95.26552067569239</v>
      </c>
      <c r="N14" s="643">
        <f>'[9]div-sect'!$V$50</f>
        <v>105.41652463586233</v>
      </c>
      <c r="O14" s="642">
        <f>'[9]div-sect'!$X$50</f>
        <v>104.30849035223325</v>
      </c>
      <c r="P14" s="638">
        <v>103.33339968495265</v>
      </c>
      <c r="Q14" s="638">
        <v>100.41807523540716</v>
      </c>
      <c r="R14" s="641">
        <v>103.36912247711385</v>
      </c>
      <c r="S14" s="640">
        <v>100.61625698800555</v>
      </c>
      <c r="T14" s="638">
        <v>99.20864616738312</v>
      </c>
      <c r="U14" s="637">
        <v>110.39509694621587</v>
      </c>
      <c r="V14" s="637">
        <v>107.5328296233029</v>
      </c>
      <c r="W14" s="639">
        <v>104.43820743122686</v>
      </c>
      <c r="X14" s="638">
        <v>107.79063083652915</v>
      </c>
      <c r="Y14" s="637">
        <v>97.18033586423003</v>
      </c>
      <c r="Z14" s="637">
        <v>96.42865283593771</v>
      </c>
      <c r="AA14" s="622"/>
    </row>
    <row r="15" spans="1:27" ht="30.75" customHeight="1">
      <c r="A15" s="636">
        <v>8</v>
      </c>
      <c r="B15" s="635" t="s">
        <v>18</v>
      </c>
      <c r="C15" s="634">
        <v>866</v>
      </c>
      <c r="D15" s="630">
        <f>'[9]div-sect'!D58</f>
        <v>103.3790564052182</v>
      </c>
      <c r="E15" s="630">
        <f>'[9]div-sect'!$F$58</f>
        <v>100.86944722343374</v>
      </c>
      <c r="F15" s="630">
        <f>'[9]div-sect'!$H$58</f>
        <v>98.32776556012024</v>
      </c>
      <c r="G15" s="630">
        <f>'[9]div-sect'!$J$58</f>
        <v>97.42417183814102</v>
      </c>
      <c r="H15" s="633">
        <f>AVERAGE(D15:G15)</f>
        <v>100.00011025672829</v>
      </c>
      <c r="I15" s="633">
        <f>'[9]div-sect'!$M$58</f>
        <v>94.24462544240656</v>
      </c>
      <c r="J15" s="630">
        <f>'[8]div-sect'!$O$58</f>
        <v>92.5578979071539</v>
      </c>
      <c r="K15" s="630">
        <f>'[8]div-sect'!$Q$58</f>
        <v>94.11618621827859</v>
      </c>
      <c r="L15" s="630">
        <f>'[8]div-sect'!$S$58</f>
        <v>102.47300875893387</v>
      </c>
      <c r="M15" s="632">
        <f>AVERAGE(I15:L15)</f>
        <v>95.84792958169324</v>
      </c>
      <c r="N15" s="631">
        <f>'[8]div-sect'!$V$58</f>
        <v>106.98942915443493</v>
      </c>
      <c r="O15" s="630">
        <f>'[8]div-sect'!$X$58</f>
        <v>107.94865254899439</v>
      </c>
      <c r="P15" s="626">
        <v>106.09748082667957</v>
      </c>
      <c r="Q15" s="626">
        <v>105.26474404208165</v>
      </c>
      <c r="R15" s="628">
        <v>106.57507664304764</v>
      </c>
      <c r="S15" s="629">
        <v>107.08750301102368</v>
      </c>
      <c r="T15" s="627">
        <v>110.94036944928114</v>
      </c>
      <c r="U15" s="626">
        <v>110.16817613281205</v>
      </c>
      <c r="V15" s="626">
        <v>110.11824432569426</v>
      </c>
      <c r="W15" s="628">
        <v>109.57857322970278</v>
      </c>
      <c r="X15" s="627">
        <v>107.64152850578044</v>
      </c>
      <c r="Y15" s="626">
        <v>107.89867252990688</v>
      </c>
      <c r="Z15" s="626">
        <v>109.07613039531061</v>
      </c>
      <c r="AA15" s="622"/>
    </row>
    <row r="16" spans="3:27" ht="12.75">
      <c r="C16" s="625"/>
      <c r="D16" s="625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624"/>
      <c r="Z16" s="624"/>
      <c r="AA16" s="622"/>
    </row>
    <row r="17" spans="1:27" ht="12.75">
      <c r="A17" s="623" t="s">
        <v>128</v>
      </c>
      <c r="AA17" s="622"/>
    </row>
    <row r="18" spans="1:27" ht="15.75">
      <c r="A18" s="13" t="s">
        <v>127</v>
      </c>
      <c r="AA18" s="622"/>
    </row>
    <row r="19" spans="1:27" ht="15.75">
      <c r="A19" s="13"/>
      <c r="AA19" s="622"/>
    </row>
  </sheetData>
  <sheetProtection/>
  <mergeCells count="9">
    <mergeCell ref="I4:M4"/>
    <mergeCell ref="AA1:AA19"/>
    <mergeCell ref="A4:A5"/>
    <mergeCell ref="B4:B5"/>
    <mergeCell ref="C4:C5"/>
    <mergeCell ref="N4:R4"/>
    <mergeCell ref="S4:W4"/>
    <mergeCell ref="X4:Z4"/>
    <mergeCell ref="A2:Y2"/>
  </mergeCells>
  <printOptions/>
  <pageMargins left="0.75" right="0.5" top="0.79" bottom="0.54" header="0.5" footer="0.3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103"/>
  <sheetViews>
    <sheetView zoomScalePageLayoutView="0" workbookViewId="0" topLeftCell="A1">
      <pane xSplit="14" ySplit="6" topLeftCell="P16" activePane="bottomRight" state="frozen"/>
      <selection pane="topLeft" activeCell="A1" sqref="A1"/>
      <selection pane="topRight" activeCell="O1" sqref="O1"/>
      <selection pane="bottomLeft" activeCell="A7" sqref="A7"/>
      <selection pane="bottomRight" activeCell="Z20" sqref="Z20"/>
    </sheetView>
  </sheetViews>
  <sheetFormatPr defaultColWidth="11.5" defaultRowHeight="12.75"/>
  <cols>
    <col min="1" max="1" width="8.83203125" style="621" customWidth="1"/>
    <col min="2" max="2" width="40" style="621" customWidth="1"/>
    <col min="3" max="3" width="9.16015625" style="621" customWidth="1"/>
    <col min="4" max="4" width="9" style="621" hidden="1" customWidth="1"/>
    <col min="5" max="5" width="7.33203125" style="621" hidden="1" customWidth="1"/>
    <col min="6" max="12" width="8.33203125" style="621" hidden="1" customWidth="1"/>
    <col min="13" max="13" width="8.33203125" style="653" hidden="1" customWidth="1"/>
    <col min="14" max="15" width="9.33203125" style="621" hidden="1" customWidth="1"/>
    <col min="16" max="17" width="9.33203125" style="621" customWidth="1"/>
    <col min="18" max="18" width="9.33203125" style="653" customWidth="1"/>
    <col min="19" max="22" width="9.33203125" style="621" customWidth="1"/>
    <col min="23" max="26" width="9.33203125" style="653" customWidth="1"/>
    <col min="27" max="27" width="6.66015625" style="621" customWidth="1"/>
    <col min="28" max="28" width="4.5" style="0" customWidth="1"/>
    <col min="29" max="16384" width="11.5" style="621" customWidth="1"/>
  </cols>
  <sheetData>
    <row r="2" spans="1:27" ht="21.75" customHeight="1">
      <c r="A2" s="683" t="s">
        <v>175</v>
      </c>
      <c r="B2" s="733"/>
      <c r="C2" s="26"/>
      <c r="D2" s="26"/>
      <c r="E2" s="26"/>
      <c r="F2" s="26"/>
      <c r="G2" s="26"/>
      <c r="H2" s="26"/>
      <c r="I2" s="26"/>
      <c r="J2" s="26"/>
      <c r="K2"/>
      <c r="L2"/>
      <c r="M2" s="728"/>
      <c r="AA2" s="732">
        <v>17</v>
      </c>
    </row>
    <row r="3" spans="1:27" ht="18.75" customHeight="1">
      <c r="A3" s="731" t="s">
        <v>68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0"/>
      <c r="AA3" s="686"/>
    </row>
    <row r="4" spans="1:27" ht="4.5" customHeight="1">
      <c r="A4" s="729"/>
      <c r="B4" s="623"/>
      <c r="C4" s="26"/>
      <c r="D4" s="26"/>
      <c r="E4" s="26"/>
      <c r="F4" s="26"/>
      <c r="G4" s="26"/>
      <c r="H4" s="26"/>
      <c r="I4" s="26"/>
      <c r="J4" s="26"/>
      <c r="K4" s="26"/>
      <c r="L4" s="26"/>
      <c r="M4" s="728"/>
      <c r="AA4" s="686"/>
    </row>
    <row r="5" spans="1:27" ht="20.25" customHeight="1">
      <c r="A5" s="679" t="s">
        <v>174</v>
      </c>
      <c r="B5" s="678" t="s">
        <v>10</v>
      </c>
      <c r="C5" s="677" t="s">
        <v>4</v>
      </c>
      <c r="D5" s="536">
        <v>2007</v>
      </c>
      <c r="E5" s="537"/>
      <c r="F5" s="537"/>
      <c r="G5" s="537"/>
      <c r="H5" s="536">
        <v>2007</v>
      </c>
      <c r="I5" s="610">
        <v>2008</v>
      </c>
      <c r="J5" s="611"/>
      <c r="K5" s="611"/>
      <c r="L5" s="611"/>
      <c r="M5" s="675"/>
      <c r="N5" s="676">
        <v>2009</v>
      </c>
      <c r="O5" s="611"/>
      <c r="P5" s="611"/>
      <c r="Q5" s="611"/>
      <c r="R5" s="675"/>
      <c r="S5" s="676">
        <v>2010</v>
      </c>
      <c r="T5" s="611"/>
      <c r="U5" s="611"/>
      <c r="V5" s="611"/>
      <c r="W5" s="675"/>
      <c r="X5" s="611">
        <v>2011</v>
      </c>
      <c r="Y5" s="611"/>
      <c r="Z5" s="612"/>
      <c r="AA5" s="686"/>
    </row>
    <row r="6" spans="1:27" ht="27" customHeight="1">
      <c r="A6" s="673"/>
      <c r="B6" s="727"/>
      <c r="C6" s="726"/>
      <c r="D6" s="724" t="s">
        <v>173</v>
      </c>
      <c r="E6" s="724" t="s">
        <v>172</v>
      </c>
      <c r="F6" s="724" t="s">
        <v>2</v>
      </c>
      <c r="G6" s="724" t="s">
        <v>3</v>
      </c>
      <c r="H6" s="725" t="s">
        <v>171</v>
      </c>
      <c r="I6" s="724" t="s">
        <v>173</v>
      </c>
      <c r="J6" s="724" t="s">
        <v>172</v>
      </c>
      <c r="K6" s="724" t="s">
        <v>2</v>
      </c>
      <c r="L6" s="724" t="s">
        <v>3</v>
      </c>
      <c r="M6" s="723" t="s">
        <v>171</v>
      </c>
      <c r="N6" s="667" t="s">
        <v>0</v>
      </c>
      <c r="O6" s="667" t="s">
        <v>1</v>
      </c>
      <c r="P6" s="667" t="s">
        <v>2</v>
      </c>
      <c r="Q6" s="667" t="s">
        <v>3</v>
      </c>
      <c r="R6" s="535" t="s">
        <v>126</v>
      </c>
      <c r="S6" s="668" t="s">
        <v>0</v>
      </c>
      <c r="T6" s="667" t="s">
        <v>135</v>
      </c>
      <c r="U6" s="667" t="s">
        <v>2</v>
      </c>
      <c r="V6" s="667" t="s">
        <v>3</v>
      </c>
      <c r="W6" s="535" t="s">
        <v>126</v>
      </c>
      <c r="X6" s="667" t="s">
        <v>0</v>
      </c>
      <c r="Y6" s="667" t="s">
        <v>1</v>
      </c>
      <c r="Z6" s="667" t="s">
        <v>134</v>
      </c>
      <c r="AA6" s="686"/>
    </row>
    <row r="7" spans="1:27" s="653" customFormat="1" ht="24" customHeight="1">
      <c r="A7" s="722"/>
      <c r="B7" s="721" t="s">
        <v>133</v>
      </c>
      <c r="C7" s="720">
        <v>10000</v>
      </c>
      <c r="D7" s="654">
        <v>98.98</v>
      </c>
      <c r="E7" s="654">
        <f>'[9]div-sect'!F65</f>
        <v>98.58</v>
      </c>
      <c r="F7" s="654">
        <f>'[9]div-sect'!H65</f>
        <v>100.22</v>
      </c>
      <c r="G7" s="654">
        <f>'[9]div-sect'!J65</f>
        <v>102.22</v>
      </c>
      <c r="H7" s="654">
        <v>100</v>
      </c>
      <c r="I7" s="654">
        <f>'[9]div-sect'!M65</f>
        <v>100.30196444980419</v>
      </c>
      <c r="J7" s="654">
        <f>'[8]div-sect'!$O$65</f>
        <v>108.40092098767511</v>
      </c>
      <c r="K7" s="654">
        <f>'[8]div-sect'!$Q$65</f>
        <v>118.7186743438202</v>
      </c>
      <c r="L7" s="654">
        <f>'[8]div-sect'!$S$65</f>
        <v>110.85391785660649</v>
      </c>
      <c r="M7" s="698">
        <f>AVERAGE(I7:L7)</f>
        <v>109.56886940947649</v>
      </c>
      <c r="N7" s="655">
        <f>'[8]div-sect'!$V$65</f>
        <v>102.58858514439169</v>
      </c>
      <c r="O7" s="654">
        <f>'[8]div-sect'!$X$65</f>
        <v>103.52684481798913</v>
      </c>
      <c r="P7" s="654">
        <v>103.90108902591514</v>
      </c>
      <c r="Q7" s="718">
        <v>102.79308674658164</v>
      </c>
      <c r="R7" s="641">
        <v>103.2024014337194</v>
      </c>
      <c r="S7" s="719">
        <v>105.93827926985459</v>
      </c>
      <c r="T7" s="718">
        <v>112.51722356441408</v>
      </c>
      <c r="U7" s="654">
        <v>111.31415528535273</v>
      </c>
      <c r="V7" s="654">
        <v>112.5369981614688</v>
      </c>
      <c r="W7" s="639">
        <v>110.57666407027256</v>
      </c>
      <c r="X7" s="655">
        <v>114.68425631526499</v>
      </c>
      <c r="Y7" s="654">
        <v>117.8334062186544</v>
      </c>
      <c r="Z7" s="654">
        <v>118.223467241649</v>
      </c>
      <c r="AA7" s="686"/>
    </row>
    <row r="8" spans="1:28" s="689" customFormat="1" ht="19.5" customHeight="1">
      <c r="A8" s="707" t="s">
        <v>170</v>
      </c>
      <c r="B8" s="706" t="s">
        <v>12</v>
      </c>
      <c r="C8" s="703">
        <f>'Table-10'!C7</f>
        <v>1808</v>
      </c>
      <c r="D8" s="654">
        <v>95.55424176841186</v>
      </c>
      <c r="E8" s="654">
        <f>'[9]div-sect'!F8</f>
        <v>97.47970189700739</v>
      </c>
      <c r="F8" s="654">
        <f>'[9]div-sect'!H8</f>
        <v>99.44319939333378</v>
      </c>
      <c r="G8" s="654">
        <f>'[9]div-sect'!J8</f>
        <v>107.52016404004328</v>
      </c>
      <c r="H8" s="654">
        <v>100</v>
      </c>
      <c r="I8" s="654">
        <f>'[9]div-sect'!M8</f>
        <v>113.36484830600179</v>
      </c>
      <c r="J8" s="654">
        <f>'[9]div-sect'!O8</f>
        <v>114.06626824579905</v>
      </c>
      <c r="K8" s="654">
        <f>'[9]div-sect'!Q8</f>
        <v>121.78414830421791</v>
      </c>
      <c r="L8" s="654">
        <f>'[9]div-sect'!S8</f>
        <v>129.86387040460633</v>
      </c>
      <c r="M8" s="698">
        <f>AVERAGE(I8:L8)</f>
        <v>119.76978381515627</v>
      </c>
      <c r="N8" s="655">
        <f>'[9]div-sect'!V8</f>
        <v>109.99483324034227</v>
      </c>
      <c r="O8" s="654">
        <f>'[9]div-sect'!$X$8</f>
        <v>109.39020112454268</v>
      </c>
      <c r="P8" s="654">
        <v>111.45250937495679</v>
      </c>
      <c r="Q8" s="654">
        <v>108.92946146553714</v>
      </c>
      <c r="R8" s="641">
        <v>109.94175130134472</v>
      </c>
      <c r="S8" s="656">
        <v>109.24594408568055</v>
      </c>
      <c r="T8" s="655">
        <v>120.96966231605232</v>
      </c>
      <c r="U8" s="654">
        <v>113.71471717847331</v>
      </c>
      <c r="V8" s="654">
        <v>118.05479218356994</v>
      </c>
      <c r="W8" s="639">
        <v>115.49627894094402</v>
      </c>
      <c r="X8" s="655">
        <v>119.14505304745859</v>
      </c>
      <c r="Y8" s="654">
        <v>123.67332901845133</v>
      </c>
      <c r="Z8" s="654">
        <v>124.80151796080017</v>
      </c>
      <c r="AA8" s="686"/>
      <c r="AB8"/>
    </row>
    <row r="9" spans="1:28" s="689" customFormat="1" ht="19.5" customHeight="1">
      <c r="A9" s="701" t="s">
        <v>169</v>
      </c>
      <c r="B9" s="651" t="s">
        <v>168</v>
      </c>
      <c r="C9" s="646">
        <v>29</v>
      </c>
      <c r="D9" s="637">
        <v>99.98678246100499</v>
      </c>
      <c r="E9" s="637">
        <f>'[9]div-sect'!F9</f>
        <v>101.04261658766202</v>
      </c>
      <c r="F9" s="637">
        <f>'[9]div-sect'!H9</f>
        <v>100.33850766647619</v>
      </c>
      <c r="G9" s="637">
        <f>'[9]div-sect'!J9</f>
        <v>98.63209328485618</v>
      </c>
      <c r="H9" s="637">
        <v>100</v>
      </c>
      <c r="I9" s="637">
        <f>'[9]div-sect'!M9</f>
        <v>100.97950915762303</v>
      </c>
      <c r="J9" s="637">
        <f>'[9]div-sect'!O9</f>
        <v>101.70093614342986</v>
      </c>
      <c r="K9" s="637">
        <f>'[9]div-sect'!Q9</f>
        <v>105.04213642967308</v>
      </c>
      <c r="L9" s="637">
        <f>'[9]div-sect'!S9</f>
        <v>113.57020150573899</v>
      </c>
      <c r="M9" s="698">
        <f>AVERAGE(I9:L9)</f>
        <v>105.32319580911624</v>
      </c>
      <c r="N9" s="638">
        <f>'[9]div-sect'!V9</f>
        <v>135.01646013260867</v>
      </c>
      <c r="O9" s="637">
        <f>'[9]div-sect'!X9</f>
        <v>108.37725693639737</v>
      </c>
      <c r="P9" s="637">
        <v>101.56534855934105</v>
      </c>
      <c r="Q9" s="637">
        <v>98.49744456743841</v>
      </c>
      <c r="R9" s="641">
        <v>110.86412754894639</v>
      </c>
      <c r="S9" s="640">
        <v>98.49744456743841</v>
      </c>
      <c r="T9" s="638">
        <v>123.08938499287743</v>
      </c>
      <c r="U9" s="637">
        <v>119.62138044326022</v>
      </c>
      <c r="V9" s="637">
        <v>122.00794411805731</v>
      </c>
      <c r="W9" s="639">
        <v>115.80403853040833</v>
      </c>
      <c r="X9" s="638">
        <v>122.36279104511082</v>
      </c>
      <c r="Y9" s="637">
        <v>122.36279104511082</v>
      </c>
      <c r="Z9" s="637">
        <v>131.80721861979754</v>
      </c>
      <c r="AA9" s="686"/>
      <c r="AB9"/>
    </row>
    <row r="10" spans="1:28" s="689" customFormat="1" ht="15.75" customHeight="1">
      <c r="A10" s="701" t="s">
        <v>167</v>
      </c>
      <c r="B10" s="651" t="s">
        <v>166</v>
      </c>
      <c r="C10" s="646">
        <v>122</v>
      </c>
      <c r="D10" s="637">
        <v>99.92175720305315</v>
      </c>
      <c r="E10" s="637">
        <f>'[9]div-sect'!F10</f>
        <v>100.71961625832179</v>
      </c>
      <c r="F10" s="637">
        <f>'[9]div-sect'!H10</f>
        <v>100.07364492972323</v>
      </c>
      <c r="G10" s="637">
        <f>'[9]div-sect'!J10</f>
        <v>99.27878039783417</v>
      </c>
      <c r="H10" s="637">
        <v>100</v>
      </c>
      <c r="I10" s="637">
        <f>'[9]div-sect'!M10</f>
        <v>99.69267876370306</v>
      </c>
      <c r="J10" s="637">
        <f>'[9]div-sect'!O10</f>
        <v>107.93938023827357</v>
      </c>
      <c r="K10" s="637">
        <f>'[9]div-sect'!Q10</f>
        <v>121.91468341320244</v>
      </c>
      <c r="L10" s="637">
        <f>'[9]div-sect'!S10</f>
        <v>114.84341755384493</v>
      </c>
      <c r="M10" s="698">
        <f>AVERAGE(I10:L10)</f>
        <v>111.097539992256</v>
      </c>
      <c r="N10" s="638">
        <f>'[9]div-sect'!V10</f>
        <v>111.26298069498345</v>
      </c>
      <c r="O10" s="637">
        <f>'[9]div-sect'!X10</f>
        <v>112.95740131460907</v>
      </c>
      <c r="P10" s="637">
        <v>120.41454099213905</v>
      </c>
      <c r="Q10" s="637">
        <v>122.42959213300163</v>
      </c>
      <c r="R10" s="641">
        <v>116.7661287836833</v>
      </c>
      <c r="S10" s="640">
        <v>145.08552697991297</v>
      </c>
      <c r="T10" s="638">
        <v>184.59073516600148</v>
      </c>
      <c r="U10" s="637">
        <v>165.74449793981003</v>
      </c>
      <c r="V10" s="637">
        <v>168.6450359093222</v>
      </c>
      <c r="W10" s="639">
        <v>166.0164489987617</v>
      </c>
      <c r="X10" s="638">
        <v>166.86996778956646</v>
      </c>
      <c r="Y10" s="637">
        <v>163.7568087571658</v>
      </c>
      <c r="Z10" s="637">
        <v>172.0620177748993</v>
      </c>
      <c r="AA10" s="686"/>
      <c r="AB10"/>
    </row>
    <row r="11" spans="1:28" s="689" customFormat="1" ht="15.75" customHeight="1">
      <c r="A11" s="701" t="s">
        <v>165</v>
      </c>
      <c r="B11" s="651" t="s">
        <v>164</v>
      </c>
      <c r="C11" s="646">
        <v>220</v>
      </c>
      <c r="D11" s="637">
        <v>83.9495893262837</v>
      </c>
      <c r="E11" s="637">
        <f>'[9]div-sect'!F11</f>
        <v>92.60395003290621</v>
      </c>
      <c r="F11" s="637">
        <f>'[9]div-sect'!H11</f>
        <v>93.96585390300979</v>
      </c>
      <c r="G11" s="637">
        <f>'[9]div-sect'!J11</f>
        <v>129.48060650511144</v>
      </c>
      <c r="H11" s="637">
        <v>100</v>
      </c>
      <c r="I11" s="637">
        <f>'[9]div-sect'!M11</f>
        <v>130.68303070546705</v>
      </c>
      <c r="J11" s="637">
        <f>'[9]div-sect'!O11</f>
        <v>136.1172701660256</v>
      </c>
      <c r="K11" s="637">
        <f>'[9]div-sect'!Q11</f>
        <v>129.4123226838623</v>
      </c>
      <c r="L11" s="637">
        <f>'[9]div-sect'!S11</f>
        <v>136.51385018887578</v>
      </c>
      <c r="M11" s="698">
        <f>AVERAGE(I11:L11)</f>
        <v>133.1816184360577</v>
      </c>
      <c r="N11" s="638">
        <f>'[9]div-sect'!V11</f>
        <v>132.87573476477525</v>
      </c>
      <c r="O11" s="637">
        <f>'[9]div-sect'!X11</f>
        <v>122.48791056963262</v>
      </c>
      <c r="P11" s="637">
        <v>121.05943854032637</v>
      </c>
      <c r="Q11" s="637">
        <v>120.74914712897889</v>
      </c>
      <c r="R11" s="641">
        <v>124.29305775092828</v>
      </c>
      <c r="S11" s="640">
        <v>124.42736317507496</v>
      </c>
      <c r="T11" s="638">
        <v>117.90261595763768</v>
      </c>
      <c r="U11" s="637">
        <v>121.16164733828406</v>
      </c>
      <c r="V11" s="637">
        <v>121.8900556743954</v>
      </c>
      <c r="W11" s="639">
        <v>121.34542053634803</v>
      </c>
      <c r="X11" s="638">
        <v>120.1315168252528</v>
      </c>
      <c r="Y11" s="637">
        <v>124.06795882717452</v>
      </c>
      <c r="Z11" s="637">
        <v>123.89810854247624</v>
      </c>
      <c r="AA11" s="686"/>
      <c r="AB11"/>
    </row>
    <row r="12" spans="1:28" s="689" customFormat="1" ht="24" customHeight="1">
      <c r="A12" s="701" t="s">
        <v>163</v>
      </c>
      <c r="B12" s="699" t="s">
        <v>162</v>
      </c>
      <c r="C12" s="646">
        <v>638</v>
      </c>
      <c r="D12" s="637">
        <v>92.3036845092638</v>
      </c>
      <c r="E12" s="637">
        <f>'[9]div-sect'!F12</f>
        <v>97.39941734290703</v>
      </c>
      <c r="F12" s="637">
        <f>'[9]div-sect'!H12</f>
        <v>100.30473618525663</v>
      </c>
      <c r="G12" s="637">
        <f>'[9]div-sect'!J12</f>
        <v>109.9921619606794</v>
      </c>
      <c r="H12" s="637">
        <v>100</v>
      </c>
      <c r="I12" s="637">
        <f>'[9]div-sect'!M12</f>
        <v>105.97091716944722</v>
      </c>
      <c r="J12" s="637">
        <f>'[9]div-sect'!O12</f>
        <v>99.3999611366695</v>
      </c>
      <c r="K12" s="637">
        <f>'[9]div-sect'!Q12</f>
        <v>99.07284713014154</v>
      </c>
      <c r="L12" s="637">
        <f>'[9]div-sect'!S12</f>
        <v>99.14434440263572</v>
      </c>
      <c r="M12" s="698">
        <f>AVERAGE(I12:L12)</f>
        <v>100.8970174597235</v>
      </c>
      <c r="N12" s="638">
        <f>'[9]div-sect'!V12</f>
        <v>84.84069345016296</v>
      </c>
      <c r="O12" s="637">
        <f>'[9]div-sect'!X12</f>
        <v>84.50180575908806</v>
      </c>
      <c r="P12" s="637">
        <v>88.88434515091524</v>
      </c>
      <c r="Q12" s="637">
        <v>79.92698764507166</v>
      </c>
      <c r="R12" s="641">
        <v>84.53845800130948</v>
      </c>
      <c r="S12" s="640">
        <v>76.27681992364583</v>
      </c>
      <c r="T12" s="638">
        <v>100.1885934100635</v>
      </c>
      <c r="U12" s="637">
        <v>84.44774442195498</v>
      </c>
      <c r="V12" s="637">
        <v>83.43215607895019</v>
      </c>
      <c r="W12" s="639">
        <v>86.08632845865363</v>
      </c>
      <c r="X12" s="638">
        <v>93.92073323157936</v>
      </c>
      <c r="Y12" s="637">
        <v>110.10223570656574</v>
      </c>
      <c r="Z12" s="637">
        <v>106.7933713202013</v>
      </c>
      <c r="AA12" s="686"/>
      <c r="AB12"/>
    </row>
    <row r="13" spans="1:28" s="689" customFormat="1" ht="15.75" customHeight="1">
      <c r="A13" s="701" t="s">
        <v>161</v>
      </c>
      <c r="B13" s="651" t="s">
        <v>13</v>
      </c>
      <c r="C13" s="646">
        <v>360</v>
      </c>
      <c r="D13" s="637">
        <v>101.21572690253541</v>
      </c>
      <c r="E13" s="637">
        <f>'[9]div-sect'!F13</f>
        <v>99.05969394910755</v>
      </c>
      <c r="F13" s="637">
        <f>'[9]div-sect'!H13</f>
        <v>99.71843572544574</v>
      </c>
      <c r="G13" s="637">
        <f>'[9]div-sect'!J13</f>
        <v>99.99717546437735</v>
      </c>
      <c r="H13" s="637">
        <v>100</v>
      </c>
      <c r="I13" s="637">
        <f>'[9]div-sect'!M13</f>
        <v>150.55080957641368</v>
      </c>
      <c r="J13" s="637">
        <f>'[9]div-sect'!O13</f>
        <v>160.87768759338158</v>
      </c>
      <c r="K13" s="637">
        <f>'[9]div-sect'!Q13</f>
        <v>187.66762400629807</v>
      </c>
      <c r="L13" s="637">
        <f>'[9]div-sect'!S13</f>
        <v>216.45627916385513</v>
      </c>
      <c r="M13" s="698">
        <f>AVERAGE(I13:L13)</f>
        <v>178.88810008498712</v>
      </c>
      <c r="N13" s="638">
        <f>'[9]div-sect'!V13</f>
        <v>143.2332656057935</v>
      </c>
      <c r="O13" s="637">
        <f>'[9]div-sect'!X13</f>
        <v>141.20220785797784</v>
      </c>
      <c r="P13" s="637">
        <v>138.7130846623301</v>
      </c>
      <c r="Q13" s="637">
        <v>134.07543394577453</v>
      </c>
      <c r="R13" s="641">
        <v>139.305998017969</v>
      </c>
      <c r="S13" s="640">
        <v>135.56411435852212</v>
      </c>
      <c r="T13" s="638">
        <v>132.4548586110961</v>
      </c>
      <c r="U13" s="637">
        <v>134.48479767073357</v>
      </c>
      <c r="V13" s="637">
        <v>138.23118047844747</v>
      </c>
      <c r="W13" s="639">
        <v>135.1837377796998</v>
      </c>
      <c r="X13" s="638">
        <v>134.0300909684274</v>
      </c>
      <c r="Y13" s="637">
        <v>137.0697690432568</v>
      </c>
      <c r="Z13" s="637">
        <v>139.20590347199735</v>
      </c>
      <c r="AA13" s="686"/>
      <c r="AB13"/>
    </row>
    <row r="14" spans="1:27" s="709" customFormat="1" ht="15.75" customHeight="1">
      <c r="A14" s="717"/>
      <c r="B14" s="716" t="s">
        <v>160</v>
      </c>
      <c r="C14" s="715">
        <v>144</v>
      </c>
      <c r="D14" s="710">
        <v>104.09396366165844</v>
      </c>
      <c r="E14" s="710">
        <f>'[9]GRP-DIV'!$G$21</f>
        <v>100.97111635970664</v>
      </c>
      <c r="F14" s="710">
        <f>'[9]GRP-DIV'!$I$21</f>
        <v>98.95172810303494</v>
      </c>
      <c r="G14" s="710">
        <f>'[9]GRP-DIV'!$K$21</f>
        <v>95.98319187560001</v>
      </c>
      <c r="H14" s="710">
        <v>100</v>
      </c>
      <c r="I14" s="710">
        <f>'[9]GRP-DIV'!$N$21</f>
        <v>193.17986219183481</v>
      </c>
      <c r="J14" s="710">
        <f>'[9]GRP-DIV'!$P$21</f>
        <v>185.4526677041614</v>
      </c>
      <c r="K14" s="710">
        <f>'[9]GRP-DIV'!$R$21</f>
        <v>206.05284125088502</v>
      </c>
      <c r="L14" s="710">
        <f>'[9]GRP-DIV'!$T$21</f>
        <v>268.9845032358124</v>
      </c>
      <c r="M14" s="714">
        <f>AVERAGE(I14:L14)</f>
        <v>213.41746859567337</v>
      </c>
      <c r="N14" s="711">
        <f>'[9]GRP-DIV'!$W$21</f>
        <v>127.9277137082392</v>
      </c>
      <c r="O14" s="710">
        <f>'[9]GRP-DIV'!$Y$21</f>
        <v>127.9277137082392</v>
      </c>
      <c r="P14" s="710">
        <v>124.0899532772471</v>
      </c>
      <c r="Q14" s="710">
        <v>124.0899532772471</v>
      </c>
      <c r="R14" s="714">
        <v>126.00883349274315</v>
      </c>
      <c r="S14" s="713">
        <v>117.88542722128273</v>
      </c>
      <c r="T14" s="711">
        <v>117.88542722128273</v>
      </c>
      <c r="U14" s="710">
        <v>117.88542722128273</v>
      </c>
      <c r="V14" s="710">
        <v>113.17006691663548</v>
      </c>
      <c r="W14" s="712">
        <v>116.70658714512092</v>
      </c>
      <c r="X14" s="711">
        <v>110.90664854304156</v>
      </c>
      <c r="Y14" s="710">
        <v>110.90664854304156</v>
      </c>
      <c r="Z14" s="710">
        <v>110.90664854304156</v>
      </c>
      <c r="AA14" s="686"/>
    </row>
    <row r="15" spans="1:28" s="689" customFormat="1" ht="15.75" customHeight="1">
      <c r="A15" s="701" t="s">
        <v>159</v>
      </c>
      <c r="B15" s="651" t="s">
        <v>158</v>
      </c>
      <c r="C15" s="646">
        <v>177</v>
      </c>
      <c r="D15" s="637">
        <v>99.49427820053175</v>
      </c>
      <c r="E15" s="637">
        <f>'[9]div-sect'!F14</f>
        <v>94.77716956115172</v>
      </c>
      <c r="F15" s="637">
        <f>'[9]div-sect'!H14</f>
        <v>104.372981376029</v>
      </c>
      <c r="G15" s="637">
        <f>'[9]div-sect'!J14</f>
        <v>101.35184204872817</v>
      </c>
      <c r="H15" s="637">
        <v>100</v>
      </c>
      <c r="I15" s="637">
        <f>'[9]div-sect'!M14</f>
        <v>76.55532861612281</v>
      </c>
      <c r="J15" s="637">
        <f>'[9]div-sect'!O14</f>
        <v>72.37686124118217</v>
      </c>
      <c r="K15" s="637">
        <f>'[9]div-sect'!Q14</f>
        <v>83.33452665928415</v>
      </c>
      <c r="L15" s="637">
        <f>'[9]div-sect'!S14</f>
        <v>87.83072427898958</v>
      </c>
      <c r="M15" s="698">
        <f>AVERAGE(I15:L15)</f>
        <v>80.02436019889468</v>
      </c>
      <c r="N15" s="638">
        <f>'[9]div-sect'!V14</f>
        <v>86.97848643792904</v>
      </c>
      <c r="O15" s="637">
        <f>'[9]div-sect'!X14</f>
        <v>91.01387713723952</v>
      </c>
      <c r="P15" s="637">
        <v>96.36046951620914</v>
      </c>
      <c r="Q15" s="637">
        <v>105.61609963496072</v>
      </c>
      <c r="R15" s="641">
        <v>94.99223318158461</v>
      </c>
      <c r="S15" s="640">
        <v>101.792196588822</v>
      </c>
      <c r="T15" s="638">
        <v>98.83639889018357</v>
      </c>
      <c r="U15" s="637">
        <v>96.64278231345388</v>
      </c>
      <c r="V15" s="637">
        <v>117.48151446106388</v>
      </c>
      <c r="W15" s="639">
        <v>103.68822306338083</v>
      </c>
      <c r="X15" s="638">
        <v>103.24228711782519</v>
      </c>
      <c r="Y15" s="637">
        <v>89.52973685118256</v>
      </c>
      <c r="Z15" s="637">
        <v>94.15616939882571</v>
      </c>
      <c r="AA15" s="686"/>
      <c r="AB15"/>
    </row>
    <row r="16" spans="1:28" s="689" customFormat="1" ht="15.75" customHeight="1">
      <c r="A16" s="701" t="s">
        <v>157</v>
      </c>
      <c r="B16" s="651" t="s">
        <v>70</v>
      </c>
      <c r="C16" s="646">
        <v>59</v>
      </c>
      <c r="D16" s="637">
        <v>100</v>
      </c>
      <c r="E16" s="637">
        <f>'[9]div-sect'!F15</f>
        <v>100</v>
      </c>
      <c r="F16" s="637">
        <f>'[9]div-sect'!H15</f>
        <v>100</v>
      </c>
      <c r="G16" s="637">
        <f>'[9]div-sect'!J15</f>
        <v>100</v>
      </c>
      <c r="H16" s="637">
        <v>100</v>
      </c>
      <c r="I16" s="637">
        <f>'[9]div-sect'!M15</f>
        <v>100</v>
      </c>
      <c r="J16" s="637">
        <f>'[9]div-sect'!O15</f>
        <v>102.20755744829528</v>
      </c>
      <c r="K16" s="637">
        <f>'[9]div-sect'!Q15</f>
        <v>124.56874599317683</v>
      </c>
      <c r="L16" s="637">
        <f>'[9]div-sect'!S15</f>
        <v>164.75342004166373</v>
      </c>
      <c r="M16" s="698">
        <f>AVERAGE(I16:L16)</f>
        <v>122.88243087078396</v>
      </c>
      <c r="N16" s="638">
        <f>'[9]div-sect'!V15</f>
        <v>158.68661622269258</v>
      </c>
      <c r="O16" s="637">
        <f>'[9]div-sect'!X15</f>
        <v>161.86044497912678</v>
      </c>
      <c r="P16" s="637">
        <v>168.92183657332637</v>
      </c>
      <c r="Q16" s="637">
        <v>168.92183657332637</v>
      </c>
      <c r="R16" s="641">
        <v>164.597683587118</v>
      </c>
      <c r="S16" s="640">
        <v>200.5760972185731</v>
      </c>
      <c r="T16" s="638">
        <v>215.01424269722787</v>
      </c>
      <c r="U16" s="637">
        <v>185.61187537758207</v>
      </c>
      <c r="V16" s="637">
        <v>210.2685557264186</v>
      </c>
      <c r="W16" s="639">
        <v>202.8676927549504</v>
      </c>
      <c r="X16" s="638">
        <v>211.20714716567804</v>
      </c>
      <c r="Y16" s="637">
        <v>203.07852089052798</v>
      </c>
      <c r="Z16" s="637">
        <v>236.91606467538773</v>
      </c>
      <c r="AA16" s="686"/>
      <c r="AB16"/>
    </row>
    <row r="17" spans="1:28" s="689" customFormat="1" ht="36" customHeight="1">
      <c r="A17" s="700" t="s">
        <v>156</v>
      </c>
      <c r="B17" s="708" t="s">
        <v>155</v>
      </c>
      <c r="C17" s="646">
        <v>47</v>
      </c>
      <c r="D17" s="637">
        <v>101.75498981815934</v>
      </c>
      <c r="E17" s="637">
        <f>'[9]div-sect'!F16</f>
        <v>98.47082287374221</v>
      </c>
      <c r="F17" s="637">
        <f>'[9]div-sect'!H16</f>
        <v>85.51021767347665</v>
      </c>
      <c r="G17" s="637">
        <f>'[9]div-sect'!J16</f>
        <v>114.26396838418718</v>
      </c>
      <c r="H17" s="637">
        <v>100</v>
      </c>
      <c r="I17" s="637">
        <f>'[9]div-sect'!M16</f>
        <v>101.94470888614956</v>
      </c>
      <c r="J17" s="637">
        <f>'[9]div-sect'!O16</f>
        <v>94.02180229668664</v>
      </c>
      <c r="K17" s="637">
        <f>'[9]div-sect'!Q16</f>
        <v>97.2750811983423</v>
      </c>
      <c r="L17" s="637">
        <f>'[9]div-sect'!S16</f>
        <v>100.33888797648119</v>
      </c>
      <c r="M17" s="698">
        <f>AVERAGE(I17:L17)</f>
        <v>98.39512008941493</v>
      </c>
      <c r="N17" s="638">
        <f>'[9]div-sect'!V16</f>
        <v>106.65657092319566</v>
      </c>
      <c r="O17" s="637">
        <f>'[9]div-sect'!X16</f>
        <v>111.61683414882604</v>
      </c>
      <c r="P17" s="637">
        <v>111.63608984932269</v>
      </c>
      <c r="Q17" s="637">
        <v>113.44406050518036</v>
      </c>
      <c r="R17" s="641">
        <v>110.83838885663118</v>
      </c>
      <c r="S17" s="640">
        <v>110.43061128948013</v>
      </c>
      <c r="T17" s="638">
        <v>127.0472696934976</v>
      </c>
      <c r="U17" s="637">
        <v>130.37061071957922</v>
      </c>
      <c r="V17" s="637">
        <v>131.92998603554298</v>
      </c>
      <c r="W17" s="639">
        <v>124.94461943452498</v>
      </c>
      <c r="X17" s="638">
        <v>137.57179338979603</v>
      </c>
      <c r="Y17" s="637">
        <v>130.34358616684364</v>
      </c>
      <c r="Z17" s="637">
        <v>127.75667922381203</v>
      </c>
      <c r="AA17" s="686"/>
      <c r="AB17"/>
    </row>
    <row r="18" spans="1:28" s="689" customFormat="1" ht="15.75" customHeight="1">
      <c r="A18" s="701" t="s">
        <v>154</v>
      </c>
      <c r="B18" s="699" t="s">
        <v>14</v>
      </c>
      <c r="C18" s="646">
        <v>40</v>
      </c>
      <c r="D18" s="637">
        <v>101.59763387784551</v>
      </c>
      <c r="E18" s="637">
        <f>'[9]div-sect'!F17</f>
        <v>99.2</v>
      </c>
      <c r="F18" s="637">
        <f>'[9]div-sect'!H17</f>
        <v>100.3</v>
      </c>
      <c r="G18" s="637">
        <f>'[9]div-sect'!J17</f>
        <v>98.89677683443055</v>
      </c>
      <c r="H18" s="637">
        <v>100</v>
      </c>
      <c r="I18" s="637">
        <f>'[9]div-sect'!M17</f>
        <v>94.55386389230067</v>
      </c>
      <c r="J18" s="637">
        <f>'[9]div-sect'!O17</f>
        <v>104.5682192964869</v>
      </c>
      <c r="K18" s="637">
        <f>'[9]div-sect'!Q17</f>
        <v>101.43866251981461</v>
      </c>
      <c r="L18" s="637">
        <f>'[9]div-sect'!S17</f>
        <v>99.91824787637628</v>
      </c>
      <c r="M18" s="698">
        <f>AVERAGE(I18:L18)</f>
        <v>100.11974839624463</v>
      </c>
      <c r="N18" s="638">
        <f>'[9]div-sect'!V17</f>
        <v>90.48759170409618</v>
      </c>
      <c r="O18" s="637">
        <f>'[9]div-sect'!X17</f>
        <v>100.75041519393606</v>
      </c>
      <c r="P18" s="637">
        <v>104.83190673927263</v>
      </c>
      <c r="Q18" s="637">
        <v>131.163631528096</v>
      </c>
      <c r="R18" s="641">
        <v>106.80838629135022</v>
      </c>
      <c r="S18" s="640">
        <v>95.50666480581569</v>
      </c>
      <c r="T18" s="638">
        <v>90.92813637604523</v>
      </c>
      <c r="U18" s="637">
        <v>82.04042559858229</v>
      </c>
      <c r="V18" s="637">
        <v>99.20864627966972</v>
      </c>
      <c r="W18" s="639">
        <v>91.92096826502824</v>
      </c>
      <c r="X18" s="638">
        <v>105.15775000233293</v>
      </c>
      <c r="Y18" s="637">
        <v>92.14989812931559</v>
      </c>
      <c r="Z18" s="637">
        <v>77.86722046529282</v>
      </c>
      <c r="AA18" s="686"/>
      <c r="AB18"/>
    </row>
    <row r="19" spans="1:28" s="689" customFormat="1" ht="24.75" customHeight="1">
      <c r="A19" s="700" t="s">
        <v>153</v>
      </c>
      <c r="B19" s="699" t="s">
        <v>152</v>
      </c>
      <c r="C19" s="646">
        <v>116</v>
      </c>
      <c r="D19" s="637">
        <v>99.29999030586305</v>
      </c>
      <c r="E19" s="637">
        <f>'[9]div-sect'!F18</f>
        <v>99.81376882887409</v>
      </c>
      <c r="F19" s="637">
        <f>'[9]div-sect'!H18</f>
        <v>100.8961961997121</v>
      </c>
      <c r="G19" s="637">
        <f>'[9]div-sect'!J18</f>
        <v>99.9900440631805</v>
      </c>
      <c r="H19" s="637">
        <v>100</v>
      </c>
      <c r="I19" s="637">
        <f>'[9]div-sect'!M18</f>
        <v>97.33517902840185</v>
      </c>
      <c r="J19" s="637">
        <f>'[9]div-sect'!O18</f>
        <v>98.20892643875227</v>
      </c>
      <c r="K19" s="637">
        <f>'[9]div-sect'!Q18</f>
        <v>106.00993232760398</v>
      </c>
      <c r="L19" s="637">
        <f>'[9]div-sect'!S18</f>
        <v>106.02498281966925</v>
      </c>
      <c r="M19" s="698">
        <f>AVERAGE(I19:L19)</f>
        <v>101.89475515360684</v>
      </c>
      <c r="N19" s="638">
        <f>'[9]div-sect'!V18</f>
        <v>112.6382143461955</v>
      </c>
      <c r="O19" s="637">
        <f>'[9]div-sect'!X18</f>
        <v>122.63985063218826</v>
      </c>
      <c r="P19" s="637">
        <v>118.89921962865455</v>
      </c>
      <c r="Q19" s="637">
        <v>121.44301200446306</v>
      </c>
      <c r="R19" s="641">
        <v>118.90507415287534</v>
      </c>
      <c r="S19" s="640">
        <v>113.93261203418749</v>
      </c>
      <c r="T19" s="638">
        <v>131.83284786850342</v>
      </c>
      <c r="U19" s="637">
        <v>133.55776306510614</v>
      </c>
      <c r="V19" s="637">
        <v>139.24360919164567</v>
      </c>
      <c r="W19" s="639">
        <v>129.64170803986067</v>
      </c>
      <c r="X19" s="638">
        <v>133.61305047576636</v>
      </c>
      <c r="Y19" s="637">
        <v>134.0404521389917</v>
      </c>
      <c r="Z19" s="637">
        <v>134.12367578872164</v>
      </c>
      <c r="AA19" s="686"/>
      <c r="AB19"/>
    </row>
    <row r="20" spans="1:28" s="702" customFormat="1" ht="24.75" customHeight="1">
      <c r="A20" s="707" t="s">
        <v>151</v>
      </c>
      <c r="B20" s="706" t="s">
        <v>150</v>
      </c>
      <c r="C20" s="703">
        <v>138</v>
      </c>
      <c r="D20" s="654">
        <v>96.20795748643586</v>
      </c>
      <c r="E20" s="654">
        <f>'[9]div-sect'!F19</f>
        <v>98.73402694285622</v>
      </c>
      <c r="F20" s="654">
        <f>'[9]div-sect'!H19</f>
        <v>103.42598331478241</v>
      </c>
      <c r="G20" s="654">
        <f>'[9]div-sect'!J19</f>
        <v>101.63440213546004</v>
      </c>
      <c r="H20" s="654">
        <v>100</v>
      </c>
      <c r="I20" s="654">
        <f>'[9]div-sect'!M19</f>
        <v>103.63416441008498</v>
      </c>
      <c r="J20" s="654">
        <f>'[9]div-sect'!O19</f>
        <v>103.53659622885408</v>
      </c>
      <c r="K20" s="654">
        <f>'[9]div-sect'!Q19</f>
        <v>112.30746331697802</v>
      </c>
      <c r="L20" s="654">
        <f>'[9]div-sect'!S19</f>
        <v>110.8539619456914</v>
      </c>
      <c r="M20" s="698">
        <f>AVERAGE(I20:L20)</f>
        <v>107.58304647540211</v>
      </c>
      <c r="N20" s="655">
        <f>'[9]div-sect'!V19</f>
        <v>116.41160185750465</v>
      </c>
      <c r="O20" s="654">
        <f>'[9]div-sect'!X19</f>
        <v>137.85782716198068</v>
      </c>
      <c r="P20" s="654">
        <v>140.47718085644584</v>
      </c>
      <c r="Q20" s="654">
        <v>144.1882258721306</v>
      </c>
      <c r="R20" s="641">
        <v>134.73370893701545</v>
      </c>
      <c r="S20" s="656">
        <v>140.3272822146241</v>
      </c>
      <c r="T20" s="655">
        <v>140.06430050289026</v>
      </c>
      <c r="U20" s="654">
        <v>135.7287085969439</v>
      </c>
      <c r="V20" s="654">
        <v>137.53925584534434</v>
      </c>
      <c r="W20" s="639">
        <v>138.41488678995063</v>
      </c>
      <c r="X20" s="655">
        <v>135.93525723589252</v>
      </c>
      <c r="Y20" s="654">
        <v>137.35895608244996</v>
      </c>
      <c r="Z20" s="654">
        <v>136.230726064031</v>
      </c>
      <c r="AA20" s="686"/>
      <c r="AB20" s="653"/>
    </row>
    <row r="21" spans="1:28" s="689" customFormat="1" ht="24.75" customHeight="1">
      <c r="A21" s="701" t="s">
        <v>149</v>
      </c>
      <c r="B21" s="699" t="s">
        <v>148</v>
      </c>
      <c r="C21" s="646">
        <v>81</v>
      </c>
      <c r="D21" s="637">
        <v>96.23703450462314</v>
      </c>
      <c r="E21" s="637">
        <f>'[9]div-sect'!F20</f>
        <v>100.51723108782909</v>
      </c>
      <c r="F21" s="637">
        <f>'[9]div-sect'!H20</f>
        <v>103.14889317010262</v>
      </c>
      <c r="G21" s="637">
        <f>'[9]div-sect'!J20</f>
        <v>100.09656967940526</v>
      </c>
      <c r="H21" s="637">
        <v>100</v>
      </c>
      <c r="I21" s="637">
        <f>'[9]div-sect'!M20</f>
        <v>103.50348269028909</v>
      </c>
      <c r="J21" s="637">
        <f>'[9]div-sect'!O20</f>
        <v>102.18552732182481</v>
      </c>
      <c r="K21" s="637">
        <f>'[9]div-sect'!Q20</f>
        <v>116.833637112438</v>
      </c>
      <c r="L21" s="637">
        <f>'[9]div-sect'!S20</f>
        <v>112.51697913635898</v>
      </c>
      <c r="M21" s="698">
        <f>AVERAGE(I21:L21)</f>
        <v>108.75990656522772</v>
      </c>
      <c r="N21" s="638">
        <f>'[9]div-sect'!V20</f>
        <v>117.15197115832943</v>
      </c>
      <c r="O21" s="637">
        <f>'[9]div-sect'!X20</f>
        <v>137.2462096114059</v>
      </c>
      <c r="P21" s="637">
        <v>140.0535466449094</v>
      </c>
      <c r="Q21" s="637">
        <v>143.24652168317706</v>
      </c>
      <c r="R21" s="641">
        <v>134.42456227445547</v>
      </c>
      <c r="S21" s="640">
        <v>136.6686176740919</v>
      </c>
      <c r="T21" s="638">
        <v>136.22057475780463</v>
      </c>
      <c r="U21" s="637">
        <v>135.20758328323362</v>
      </c>
      <c r="V21" s="637">
        <v>133.29446519304906</v>
      </c>
      <c r="W21" s="639">
        <v>135.3478102270448</v>
      </c>
      <c r="X21" s="638">
        <v>131.57764094408378</v>
      </c>
      <c r="Y21" s="637">
        <v>134.00320194192238</v>
      </c>
      <c r="Z21" s="637">
        <v>134.3460795566109</v>
      </c>
      <c r="AA21" s="686"/>
      <c r="AB21"/>
    </row>
    <row r="22" spans="1:28" s="689" customFormat="1" ht="24.75" customHeight="1">
      <c r="A22" s="701" t="s">
        <v>147</v>
      </c>
      <c r="B22" s="699" t="s">
        <v>146</v>
      </c>
      <c r="C22" s="646">
        <v>57</v>
      </c>
      <c r="D22" s="637">
        <v>96.16663751322235</v>
      </c>
      <c r="E22" s="637">
        <f>'[9]div-sect'!F21</f>
        <v>96.2</v>
      </c>
      <c r="F22" s="637">
        <f>'[9]div-sect'!H21</f>
        <v>103.81974299406419</v>
      </c>
      <c r="G22" s="637">
        <f>'[9]div-sect'!J21</f>
        <v>103.81974299406419</v>
      </c>
      <c r="H22" s="637">
        <v>100</v>
      </c>
      <c r="I22" s="637">
        <f>'[9]div-sect'!M21</f>
        <v>103.8198700119002</v>
      </c>
      <c r="J22" s="637">
        <f>'[9]div-sect'!O21</f>
        <v>105.45653625463251</v>
      </c>
      <c r="K22" s="637">
        <f>'[9]div-sect'!Q21</f>
        <v>105.87553213395594</v>
      </c>
      <c r="L22" s="637">
        <f>'[9]div-sect'!S21</f>
        <v>108.49072699053222</v>
      </c>
      <c r="M22" s="698">
        <f>AVERAGE(I22:L22)</f>
        <v>105.91066634775522</v>
      </c>
      <c r="N22" s="638">
        <f>'[9]div-sect'!V21</f>
        <v>115.35949811422732</v>
      </c>
      <c r="O22" s="637">
        <f>'[9]div-sect'!X21</f>
        <v>138.72696789174483</v>
      </c>
      <c r="P22" s="637">
        <v>141.07918736757657</v>
      </c>
      <c r="Q22" s="637">
        <v>145.52643708801193</v>
      </c>
      <c r="R22" s="641">
        <v>135.17302261539015</v>
      </c>
      <c r="S22" s="640">
        <v>145.52643708801193</v>
      </c>
      <c r="T22" s="638">
        <v>145.52643708801193</v>
      </c>
      <c r="U22" s="637">
        <v>136.46925509537428</v>
      </c>
      <c r="V22" s="637">
        <v>143.5713267722903</v>
      </c>
      <c r="W22" s="639">
        <v>142.7733640109221</v>
      </c>
      <c r="X22" s="638">
        <v>142.12765933477866</v>
      </c>
      <c r="Y22" s="637">
        <v>142.12765933477866</v>
      </c>
      <c r="Z22" s="637">
        <v>138.90890794299636</v>
      </c>
      <c r="AA22" s="686"/>
      <c r="AB22"/>
    </row>
    <row r="23" spans="1:28" s="702" customFormat="1" ht="19.5" customHeight="1">
      <c r="A23" s="705" t="s">
        <v>145</v>
      </c>
      <c r="B23" s="704" t="s">
        <v>15</v>
      </c>
      <c r="C23" s="703">
        <v>288</v>
      </c>
      <c r="D23" s="654">
        <v>102.09379582527926</v>
      </c>
      <c r="E23" s="654">
        <f>'[9]div-sect'!F22</f>
        <v>99.93243638276584</v>
      </c>
      <c r="F23" s="654">
        <f>'[9]div-sect'!H22</f>
        <v>98.36337501140673</v>
      </c>
      <c r="G23" s="654">
        <f>'[9]div-sect'!J22</f>
        <v>99.6103920460277</v>
      </c>
      <c r="H23" s="654">
        <v>100</v>
      </c>
      <c r="I23" s="654">
        <f>'[9]div-sect'!M22</f>
        <v>91.26281208946774</v>
      </c>
      <c r="J23" s="654">
        <f>'[9]div-sect'!O22</f>
        <v>115.74090802703469</v>
      </c>
      <c r="K23" s="654">
        <f>'[9]div-sect'!Q22</f>
        <v>132.51863328442153</v>
      </c>
      <c r="L23" s="654">
        <f>'[9]div-sect'!S22</f>
        <v>147.38302249055846</v>
      </c>
      <c r="M23" s="698">
        <f>AVERAGE(I23:L23)</f>
        <v>121.72634397287061</v>
      </c>
      <c r="N23" s="655">
        <f>'[9]div-sect'!V22</f>
        <v>153.56868570444945</v>
      </c>
      <c r="O23" s="654">
        <f>'[9]div-sect'!X22</f>
        <v>135.57128907517634</v>
      </c>
      <c r="P23" s="654">
        <v>138.43621535489254</v>
      </c>
      <c r="Q23" s="654">
        <v>135.51222955742418</v>
      </c>
      <c r="R23" s="641">
        <v>140.77210492298565</v>
      </c>
      <c r="S23" s="656">
        <v>141.09244679848584</v>
      </c>
      <c r="T23" s="655">
        <v>149.74603150982307</v>
      </c>
      <c r="U23" s="654">
        <v>143.58403986401137</v>
      </c>
      <c r="V23" s="654">
        <v>148.35676145846145</v>
      </c>
      <c r="W23" s="639">
        <v>145.69481990769543</v>
      </c>
      <c r="X23" s="655">
        <v>144.30034344203534</v>
      </c>
      <c r="Y23" s="654">
        <v>153.2565325978834</v>
      </c>
      <c r="Z23" s="654">
        <v>153.17877932590002</v>
      </c>
      <c r="AA23" s="686"/>
      <c r="AB23" s="653"/>
    </row>
    <row r="24" spans="1:28" s="689" customFormat="1" ht="15.75" customHeight="1">
      <c r="A24" s="701" t="s">
        <v>144</v>
      </c>
      <c r="B24" s="651" t="s">
        <v>143</v>
      </c>
      <c r="C24" s="646">
        <v>98</v>
      </c>
      <c r="D24" s="637">
        <v>100.5100335238547</v>
      </c>
      <c r="E24" s="637">
        <f>'[9]div-sect'!F23</f>
        <v>100.13913130162102</v>
      </c>
      <c r="F24" s="637">
        <f>'[9]div-sect'!H23</f>
        <v>99.8514156760329</v>
      </c>
      <c r="G24" s="637">
        <f>'[9]div-sect'!J23</f>
        <v>99.49941949849138</v>
      </c>
      <c r="H24" s="637">
        <v>100</v>
      </c>
      <c r="I24" s="637">
        <f>'[9]div-sect'!M23</f>
        <v>94.76672089264031</v>
      </c>
      <c r="J24" s="637">
        <f>'[9]div-sect'!O23</f>
        <v>164.53518200075797</v>
      </c>
      <c r="K24" s="637">
        <f>'[9]div-sect'!Q23</f>
        <v>202.83642232322637</v>
      </c>
      <c r="L24" s="637">
        <f>'[9]div-sect'!S23</f>
        <v>223.64750882783383</v>
      </c>
      <c r="M24" s="698">
        <f>AVERAGE(I24:L24)</f>
        <v>171.44645851111463</v>
      </c>
      <c r="N24" s="638">
        <f>'[9]div-sect'!V23</f>
        <v>238.6974078953361</v>
      </c>
      <c r="O24" s="637">
        <f>'[9]div-sect'!X23</f>
        <v>204.8040259562806</v>
      </c>
      <c r="P24" s="637">
        <v>195.27984813289922</v>
      </c>
      <c r="Q24" s="637">
        <v>188.84044931074578</v>
      </c>
      <c r="R24" s="641">
        <v>206.90543282381543</v>
      </c>
      <c r="S24" s="640">
        <v>193.78558310968342</v>
      </c>
      <c r="T24" s="638">
        <v>210.37271548379277</v>
      </c>
      <c r="U24" s="637">
        <v>193.04790362042164</v>
      </c>
      <c r="V24" s="637">
        <v>190.07793587241514</v>
      </c>
      <c r="W24" s="639">
        <v>196.8210345215782</v>
      </c>
      <c r="X24" s="638">
        <v>185.62298425040544</v>
      </c>
      <c r="Y24" s="637">
        <v>177.26994995913716</v>
      </c>
      <c r="Z24" s="637">
        <v>194.65663615059182</v>
      </c>
      <c r="AA24" s="686"/>
      <c r="AB24"/>
    </row>
    <row r="25" spans="1:28" s="689" customFormat="1" ht="23.25" customHeight="1">
      <c r="A25" s="700" t="s">
        <v>142</v>
      </c>
      <c r="B25" s="699" t="s">
        <v>141</v>
      </c>
      <c r="C25" s="646">
        <v>168</v>
      </c>
      <c r="D25" s="637">
        <v>103.06929585819077</v>
      </c>
      <c r="E25" s="637">
        <f>'[9]div-sect'!F24</f>
        <v>99.9800253141523</v>
      </c>
      <c r="F25" s="637">
        <f>'[9]div-sect'!H24</f>
        <v>97.98301447907505</v>
      </c>
      <c r="G25" s="637">
        <f>'[9]div-sect'!J24</f>
        <v>98.96766368547283</v>
      </c>
      <c r="H25" s="637">
        <v>100</v>
      </c>
      <c r="I25" s="637">
        <f>'[9]div-sect'!M24</f>
        <v>86.8602468956747</v>
      </c>
      <c r="J25" s="637">
        <f>'[9]div-sect'!O24</f>
        <v>85.5226254898219</v>
      </c>
      <c r="K25" s="637">
        <f>'[9]div-sect'!Q24</f>
        <v>88.37068971392546</v>
      </c>
      <c r="L25" s="637">
        <f>'[9]div-sect'!S24</f>
        <v>99.6548034017443</v>
      </c>
      <c r="M25" s="698">
        <f>AVERAGE(I25:L25)</f>
        <v>90.1020913752916</v>
      </c>
      <c r="N25" s="638">
        <f>'[9]div-sect'!V24</f>
        <v>100.91111915943901</v>
      </c>
      <c r="O25" s="637">
        <f>'[9]div-sect'!X24</f>
        <v>92.74120531915528</v>
      </c>
      <c r="P25" s="637">
        <v>91.36793828657558</v>
      </c>
      <c r="Q25" s="637">
        <v>92.31485763767557</v>
      </c>
      <c r="R25" s="641">
        <v>94.33378010071137</v>
      </c>
      <c r="S25" s="640">
        <v>100.91579270074838</v>
      </c>
      <c r="T25" s="638">
        <v>104.73796947693502</v>
      </c>
      <c r="U25" s="637">
        <v>109.52383265190076</v>
      </c>
      <c r="V25" s="637">
        <v>111.91846384749462</v>
      </c>
      <c r="W25" s="639">
        <v>106.77401466926969</v>
      </c>
      <c r="X25" s="638">
        <v>111.3614811954015</v>
      </c>
      <c r="Y25" s="637">
        <v>130.51941688439456</v>
      </c>
      <c r="Z25" s="637">
        <v>120.83250315632272</v>
      </c>
      <c r="AA25" s="686"/>
      <c r="AB25"/>
    </row>
    <row r="26" spans="1:28" s="689" customFormat="1" ht="38.25" customHeight="1">
      <c r="A26" s="697" t="s">
        <v>140</v>
      </c>
      <c r="B26" s="696" t="s">
        <v>139</v>
      </c>
      <c r="C26" s="634">
        <v>22</v>
      </c>
      <c r="D26" s="626">
        <v>101.69946400757338</v>
      </c>
      <c r="E26" s="626">
        <f>'[9]div-sect'!F25</f>
        <v>98.64829808636888</v>
      </c>
      <c r="F26" s="626">
        <f>'[9]div-sect'!H25</f>
        <v>94.63940157042312</v>
      </c>
      <c r="G26" s="626">
        <f>'[9]div-sect'!J25</f>
        <v>105.01283178383595</v>
      </c>
      <c r="H26" s="626">
        <v>100</v>
      </c>
      <c r="I26" s="626">
        <f>'[9]div-sect'!M25</f>
        <v>109.27407980975485</v>
      </c>
      <c r="J26" s="626">
        <f>'[9]div-sect'!O25</f>
        <v>129.142390610074</v>
      </c>
      <c r="K26" s="626">
        <f>'[9]div-sect'!Q25</f>
        <v>156.41459664989688</v>
      </c>
      <c r="L26" s="626">
        <f>'[9]div-sect'!S25</f>
        <v>172.12943821182148</v>
      </c>
      <c r="M26" s="695">
        <f>AVERAGE(I26:L26)</f>
        <v>141.7401263203868</v>
      </c>
      <c r="N26" s="627">
        <f>'[9]div-sect'!V25</f>
        <v>176.47124956148846</v>
      </c>
      <c r="O26" s="626">
        <f>'[9]div-sect'!X25</f>
        <v>154.23700983259994</v>
      </c>
      <c r="P26" s="626">
        <v>244.65414877455586</v>
      </c>
      <c r="Q26" s="626">
        <v>227.83009077070827</v>
      </c>
      <c r="R26" s="628">
        <v>200.79812473483813</v>
      </c>
      <c r="S26" s="629">
        <v>213.1720163404191</v>
      </c>
      <c r="T26" s="627">
        <v>223.37964024055756</v>
      </c>
      <c r="U26" s="626">
        <v>183.34113820521065</v>
      </c>
      <c r="V26" s="626">
        <v>240.76398446186903</v>
      </c>
      <c r="W26" s="694">
        <v>215.1641948120141</v>
      </c>
      <c r="X26" s="627">
        <v>211.75989154268143</v>
      </c>
      <c r="Y26" s="626">
        <v>219.91655707348585</v>
      </c>
      <c r="Z26" s="626">
        <v>215.4217078563178</v>
      </c>
      <c r="AA26" s="686"/>
      <c r="AB26"/>
    </row>
    <row r="27" spans="1:28" s="689" customFormat="1" ht="7.5" customHeight="1">
      <c r="A27" s="693"/>
      <c r="B27" s="649"/>
      <c r="C27" s="692"/>
      <c r="D27" s="692"/>
      <c r="E27" s="691"/>
      <c r="F27" s="691"/>
      <c r="G27" s="691"/>
      <c r="H27" s="691"/>
      <c r="I27" s="691"/>
      <c r="J27" s="691"/>
      <c r="K27" s="691"/>
      <c r="L27" s="691"/>
      <c r="M27" s="690"/>
      <c r="N27" s="691"/>
      <c r="O27" s="691"/>
      <c r="P27" s="691"/>
      <c r="Q27" s="691"/>
      <c r="R27" s="690"/>
      <c r="S27" s="691"/>
      <c r="T27" s="691"/>
      <c r="U27" s="691"/>
      <c r="V27" s="691"/>
      <c r="W27" s="690"/>
      <c r="X27" s="690"/>
      <c r="Y27" s="690"/>
      <c r="Z27" s="690"/>
      <c r="AA27" s="686"/>
      <c r="AB27"/>
    </row>
    <row r="28" spans="1:27" ht="12.75">
      <c r="A28" s="623" t="s">
        <v>128</v>
      </c>
      <c r="E28" s="685"/>
      <c r="F28" s="685"/>
      <c r="G28" s="685"/>
      <c r="H28" s="685"/>
      <c r="I28" s="685"/>
      <c r="J28" s="685"/>
      <c r="K28" s="685"/>
      <c r="L28" s="685"/>
      <c r="M28" s="684"/>
      <c r="AA28" s="686"/>
    </row>
    <row r="29" spans="1:27" ht="15.75">
      <c r="A29" s="13" t="s">
        <v>127</v>
      </c>
      <c r="B29" s="688"/>
      <c r="C29" s="688"/>
      <c r="D29" s="688"/>
      <c r="E29" s="687"/>
      <c r="F29" s="687"/>
      <c r="G29" s="687"/>
      <c r="H29" s="687"/>
      <c r="I29" s="687"/>
      <c r="J29" s="687"/>
      <c r="K29" s="687"/>
      <c r="L29" s="687"/>
      <c r="M29" s="687"/>
      <c r="AA29" s="686"/>
    </row>
    <row r="30" spans="5:13" ht="12.75">
      <c r="E30" s="685"/>
      <c r="F30" s="685"/>
      <c r="G30" s="685"/>
      <c r="H30" s="685"/>
      <c r="I30" s="685"/>
      <c r="J30" s="685"/>
      <c r="K30" s="685"/>
      <c r="L30" s="685"/>
      <c r="M30" s="684"/>
    </row>
    <row r="31" spans="5:13" ht="12.75">
      <c r="E31" s="685"/>
      <c r="F31" s="685"/>
      <c r="G31" s="685"/>
      <c r="H31" s="685"/>
      <c r="I31" s="685"/>
      <c r="J31" s="685"/>
      <c r="K31" s="685"/>
      <c r="L31" s="685"/>
      <c r="M31" s="684"/>
    </row>
    <row r="32" spans="5:13" ht="12.75">
      <c r="E32" s="685"/>
      <c r="F32" s="685"/>
      <c r="G32" s="685"/>
      <c r="H32" s="685"/>
      <c r="I32" s="685"/>
      <c r="J32" s="685"/>
      <c r="K32" s="685"/>
      <c r="L32" s="685"/>
      <c r="M32" s="684"/>
    </row>
    <row r="33" spans="5:13" s="621" customFormat="1" ht="12.75">
      <c r="E33" s="685"/>
      <c r="F33" s="685"/>
      <c r="G33" s="685"/>
      <c r="H33" s="685"/>
      <c r="I33" s="685"/>
      <c r="J33" s="685"/>
      <c r="K33" s="685"/>
      <c r="L33" s="685"/>
      <c r="M33" s="684"/>
    </row>
    <row r="34" spans="5:13" s="621" customFormat="1" ht="12.75">
      <c r="E34" s="685"/>
      <c r="F34" s="685"/>
      <c r="G34" s="685"/>
      <c r="H34" s="685"/>
      <c r="I34" s="685"/>
      <c r="J34" s="685"/>
      <c r="K34" s="685"/>
      <c r="L34" s="685"/>
      <c r="M34" s="684"/>
    </row>
    <row r="35" spans="5:13" s="621" customFormat="1" ht="12.75">
      <c r="E35" s="685"/>
      <c r="F35" s="685"/>
      <c r="G35" s="685"/>
      <c r="H35" s="685"/>
      <c r="I35" s="685"/>
      <c r="J35" s="685"/>
      <c r="K35" s="685"/>
      <c r="L35" s="685"/>
      <c r="M35" s="684"/>
    </row>
    <row r="36" spans="5:13" s="621" customFormat="1" ht="12.75">
      <c r="E36" s="685"/>
      <c r="F36" s="685"/>
      <c r="G36" s="685"/>
      <c r="H36" s="685"/>
      <c r="I36" s="685"/>
      <c r="J36" s="685"/>
      <c r="K36" s="685"/>
      <c r="L36" s="685"/>
      <c r="M36" s="684"/>
    </row>
    <row r="37" spans="5:13" s="621" customFormat="1" ht="12.75">
      <c r="E37" s="685"/>
      <c r="F37" s="685"/>
      <c r="G37" s="685"/>
      <c r="H37" s="685"/>
      <c r="I37" s="685"/>
      <c r="J37" s="685"/>
      <c r="K37" s="685"/>
      <c r="L37" s="685"/>
      <c r="M37" s="684"/>
    </row>
    <row r="38" spans="5:13" s="621" customFormat="1" ht="12.75">
      <c r="E38" s="685"/>
      <c r="F38" s="685"/>
      <c r="G38" s="685"/>
      <c r="H38" s="685"/>
      <c r="I38" s="685"/>
      <c r="J38" s="685"/>
      <c r="K38" s="685"/>
      <c r="L38" s="685"/>
      <c r="M38" s="684"/>
    </row>
    <row r="39" spans="5:13" s="621" customFormat="1" ht="12.75">
      <c r="E39" s="685"/>
      <c r="F39" s="685"/>
      <c r="G39" s="685"/>
      <c r="H39" s="685"/>
      <c r="I39" s="685"/>
      <c r="J39" s="685"/>
      <c r="K39" s="685"/>
      <c r="L39" s="685"/>
      <c r="M39" s="684"/>
    </row>
    <row r="40" spans="5:13" s="621" customFormat="1" ht="12.75">
      <c r="E40" s="685"/>
      <c r="F40" s="685"/>
      <c r="G40" s="685"/>
      <c r="H40" s="685"/>
      <c r="I40" s="685"/>
      <c r="J40" s="685"/>
      <c r="K40" s="685"/>
      <c r="L40" s="685"/>
      <c r="M40" s="684"/>
    </row>
    <row r="41" spans="5:13" s="621" customFormat="1" ht="12.75">
      <c r="E41" s="685"/>
      <c r="F41" s="685"/>
      <c r="G41" s="685"/>
      <c r="H41" s="685"/>
      <c r="I41" s="685"/>
      <c r="J41" s="685"/>
      <c r="K41" s="685"/>
      <c r="L41" s="685"/>
      <c r="M41" s="684"/>
    </row>
    <row r="42" spans="5:13" s="621" customFormat="1" ht="12.75">
      <c r="E42" s="685"/>
      <c r="F42" s="685"/>
      <c r="G42" s="685"/>
      <c r="H42" s="685"/>
      <c r="I42" s="685"/>
      <c r="J42" s="685"/>
      <c r="K42" s="685"/>
      <c r="L42" s="685"/>
      <c r="M42" s="684"/>
    </row>
    <row r="43" spans="5:13" s="621" customFormat="1" ht="12.75">
      <c r="E43" s="685"/>
      <c r="F43" s="685"/>
      <c r="G43" s="685"/>
      <c r="H43" s="685"/>
      <c r="I43" s="685"/>
      <c r="J43" s="685"/>
      <c r="K43" s="685"/>
      <c r="L43" s="685"/>
      <c r="M43" s="684"/>
    </row>
    <row r="44" spans="5:13" s="621" customFormat="1" ht="12.75">
      <c r="E44" s="685"/>
      <c r="F44" s="685"/>
      <c r="G44" s="685"/>
      <c r="H44" s="685"/>
      <c r="I44" s="685"/>
      <c r="J44" s="685"/>
      <c r="K44" s="685"/>
      <c r="L44" s="685"/>
      <c r="M44" s="684"/>
    </row>
    <row r="45" spans="5:13" s="621" customFormat="1" ht="12.75">
      <c r="E45" s="685"/>
      <c r="F45" s="685"/>
      <c r="G45" s="685"/>
      <c r="H45" s="685"/>
      <c r="I45" s="685"/>
      <c r="J45" s="685"/>
      <c r="K45" s="685"/>
      <c r="L45" s="685"/>
      <c r="M45" s="684"/>
    </row>
    <row r="46" spans="5:13" s="621" customFormat="1" ht="12.75">
      <c r="E46" s="685"/>
      <c r="F46" s="685"/>
      <c r="G46" s="685"/>
      <c r="H46" s="685"/>
      <c r="I46" s="685"/>
      <c r="J46" s="685"/>
      <c r="K46" s="685"/>
      <c r="L46" s="685"/>
      <c r="M46" s="684"/>
    </row>
    <row r="47" spans="5:13" s="621" customFormat="1" ht="12.75">
      <c r="E47" s="685"/>
      <c r="F47" s="685"/>
      <c r="G47" s="685"/>
      <c r="H47" s="685"/>
      <c r="I47" s="685"/>
      <c r="J47" s="685"/>
      <c r="K47" s="685"/>
      <c r="L47" s="685"/>
      <c r="M47" s="684"/>
    </row>
    <row r="48" spans="5:13" s="621" customFormat="1" ht="12.75">
      <c r="E48" s="685"/>
      <c r="F48" s="685"/>
      <c r="G48" s="685"/>
      <c r="H48" s="685"/>
      <c r="I48" s="685"/>
      <c r="J48" s="685"/>
      <c r="K48" s="685"/>
      <c r="L48" s="685"/>
      <c r="M48" s="684"/>
    </row>
    <row r="49" spans="5:13" s="621" customFormat="1" ht="12.75">
      <c r="E49" s="685"/>
      <c r="F49" s="685"/>
      <c r="G49" s="685"/>
      <c r="H49" s="685"/>
      <c r="I49" s="685"/>
      <c r="J49" s="685"/>
      <c r="K49" s="685"/>
      <c r="L49" s="685"/>
      <c r="M49" s="684"/>
    </row>
    <row r="50" spans="5:13" s="621" customFormat="1" ht="12.75">
      <c r="E50" s="685"/>
      <c r="F50" s="685"/>
      <c r="G50" s="685"/>
      <c r="H50" s="685"/>
      <c r="I50" s="685"/>
      <c r="J50" s="685"/>
      <c r="K50" s="685"/>
      <c r="L50" s="685"/>
      <c r="M50" s="684"/>
    </row>
    <row r="51" spans="5:13" s="621" customFormat="1" ht="12.75">
      <c r="E51" s="685"/>
      <c r="F51" s="685"/>
      <c r="G51" s="685"/>
      <c r="H51" s="685"/>
      <c r="I51" s="685"/>
      <c r="J51" s="685"/>
      <c r="K51" s="685"/>
      <c r="L51" s="685"/>
      <c r="M51" s="684"/>
    </row>
    <row r="52" spans="5:13" s="621" customFormat="1" ht="12.75">
      <c r="E52" s="685"/>
      <c r="F52" s="685"/>
      <c r="G52" s="685"/>
      <c r="H52" s="685"/>
      <c r="I52" s="685"/>
      <c r="J52" s="685"/>
      <c r="K52" s="685"/>
      <c r="L52" s="685"/>
      <c r="M52" s="684"/>
    </row>
    <row r="53" spans="5:13" s="621" customFormat="1" ht="12.75">
      <c r="E53" s="685"/>
      <c r="F53" s="685"/>
      <c r="G53" s="685"/>
      <c r="H53" s="685"/>
      <c r="I53" s="685"/>
      <c r="J53" s="685"/>
      <c r="K53" s="685"/>
      <c r="L53" s="685"/>
      <c r="M53" s="684"/>
    </row>
    <row r="54" spans="5:13" s="621" customFormat="1" ht="12.75">
      <c r="E54" s="685"/>
      <c r="F54" s="685"/>
      <c r="G54" s="685"/>
      <c r="H54" s="685"/>
      <c r="I54" s="685"/>
      <c r="J54" s="685"/>
      <c r="K54" s="685"/>
      <c r="L54" s="685"/>
      <c r="M54" s="684"/>
    </row>
    <row r="55" spans="5:13" s="621" customFormat="1" ht="12.75">
      <c r="E55" s="685"/>
      <c r="F55" s="685"/>
      <c r="G55" s="685"/>
      <c r="H55" s="685"/>
      <c r="I55" s="685"/>
      <c r="J55" s="685"/>
      <c r="K55" s="685"/>
      <c r="L55" s="685"/>
      <c r="M55" s="684"/>
    </row>
    <row r="56" spans="5:13" s="621" customFormat="1" ht="12.75">
      <c r="E56" s="685"/>
      <c r="F56" s="685"/>
      <c r="G56" s="685"/>
      <c r="H56" s="685"/>
      <c r="I56" s="685"/>
      <c r="J56" s="685"/>
      <c r="K56" s="685"/>
      <c r="L56" s="685"/>
      <c r="M56" s="684"/>
    </row>
    <row r="57" spans="5:13" s="621" customFormat="1" ht="12.75">
      <c r="E57" s="685"/>
      <c r="F57" s="685"/>
      <c r="G57" s="685"/>
      <c r="H57" s="685"/>
      <c r="I57" s="685"/>
      <c r="J57" s="685"/>
      <c r="K57" s="685"/>
      <c r="L57" s="685"/>
      <c r="M57" s="684"/>
    </row>
    <row r="58" spans="5:13" s="621" customFormat="1" ht="12.75">
      <c r="E58" s="685"/>
      <c r="F58" s="685"/>
      <c r="G58" s="685"/>
      <c r="H58" s="685"/>
      <c r="I58" s="685"/>
      <c r="J58" s="685"/>
      <c r="K58" s="685"/>
      <c r="L58" s="685"/>
      <c r="M58" s="684"/>
    </row>
    <row r="59" spans="5:13" s="621" customFormat="1" ht="12.75">
      <c r="E59" s="685"/>
      <c r="F59" s="685"/>
      <c r="G59" s="685"/>
      <c r="H59" s="685"/>
      <c r="I59" s="685"/>
      <c r="J59" s="685"/>
      <c r="K59" s="685"/>
      <c r="L59" s="685"/>
      <c r="M59" s="684"/>
    </row>
    <row r="60" spans="5:13" s="621" customFormat="1" ht="12.75">
      <c r="E60" s="685"/>
      <c r="F60" s="685"/>
      <c r="G60" s="685"/>
      <c r="H60" s="685"/>
      <c r="I60" s="685"/>
      <c r="J60" s="685"/>
      <c r="K60" s="685"/>
      <c r="L60" s="685"/>
      <c r="M60" s="684"/>
    </row>
    <row r="61" spans="5:13" s="621" customFormat="1" ht="12.75">
      <c r="E61" s="685"/>
      <c r="F61" s="685"/>
      <c r="G61" s="685"/>
      <c r="H61" s="685"/>
      <c r="I61" s="685"/>
      <c r="J61" s="685"/>
      <c r="K61" s="685"/>
      <c r="L61" s="685"/>
      <c r="M61" s="684"/>
    </row>
    <row r="62" spans="5:13" s="621" customFormat="1" ht="12.75">
      <c r="E62" s="685"/>
      <c r="F62" s="685"/>
      <c r="G62" s="685"/>
      <c r="H62" s="685"/>
      <c r="I62" s="685"/>
      <c r="J62" s="685"/>
      <c r="K62" s="685"/>
      <c r="L62" s="685"/>
      <c r="M62" s="684"/>
    </row>
    <row r="63" spans="5:13" s="621" customFormat="1" ht="12.75">
      <c r="E63" s="685"/>
      <c r="F63" s="685"/>
      <c r="G63" s="685"/>
      <c r="H63" s="685"/>
      <c r="I63" s="685"/>
      <c r="J63" s="685"/>
      <c r="K63" s="685"/>
      <c r="L63" s="685"/>
      <c r="M63" s="684"/>
    </row>
    <row r="64" spans="5:13" s="621" customFormat="1" ht="12.75">
      <c r="E64" s="685"/>
      <c r="F64" s="685"/>
      <c r="G64" s="685"/>
      <c r="H64" s="685"/>
      <c r="I64" s="685"/>
      <c r="J64" s="685"/>
      <c r="K64" s="685"/>
      <c r="L64" s="685"/>
      <c r="M64" s="684"/>
    </row>
    <row r="65" spans="5:13" s="621" customFormat="1" ht="12.75">
      <c r="E65" s="685"/>
      <c r="F65" s="685"/>
      <c r="G65" s="685"/>
      <c r="H65" s="685"/>
      <c r="I65" s="685"/>
      <c r="J65" s="685"/>
      <c r="K65" s="685"/>
      <c r="L65" s="685"/>
      <c r="M65" s="684"/>
    </row>
    <row r="66" spans="5:13" s="621" customFormat="1" ht="12.75">
      <c r="E66" s="685"/>
      <c r="F66" s="685"/>
      <c r="G66" s="685"/>
      <c r="H66" s="685"/>
      <c r="I66" s="685"/>
      <c r="J66" s="685"/>
      <c r="K66" s="685"/>
      <c r="L66" s="685"/>
      <c r="M66" s="684"/>
    </row>
    <row r="67" spans="5:13" s="621" customFormat="1" ht="12.75">
      <c r="E67" s="685"/>
      <c r="F67" s="685"/>
      <c r="G67" s="685"/>
      <c r="H67" s="685"/>
      <c r="I67" s="685"/>
      <c r="J67" s="685"/>
      <c r="K67" s="685"/>
      <c r="L67" s="685"/>
      <c r="M67" s="684"/>
    </row>
    <row r="68" spans="5:13" s="621" customFormat="1" ht="12.75">
      <c r="E68" s="685"/>
      <c r="F68" s="685"/>
      <c r="G68" s="685"/>
      <c r="H68" s="685"/>
      <c r="I68" s="685"/>
      <c r="J68" s="685"/>
      <c r="K68" s="685"/>
      <c r="L68" s="685"/>
      <c r="M68" s="684"/>
    </row>
    <row r="69" spans="5:13" s="621" customFormat="1" ht="12.75">
      <c r="E69" s="685"/>
      <c r="F69" s="685"/>
      <c r="G69" s="685"/>
      <c r="H69" s="685"/>
      <c r="I69" s="685"/>
      <c r="J69" s="685"/>
      <c r="K69" s="685"/>
      <c r="L69" s="685"/>
      <c r="M69" s="684"/>
    </row>
    <row r="70" spans="5:13" s="621" customFormat="1" ht="12.75">
      <c r="E70" s="685"/>
      <c r="F70" s="685"/>
      <c r="G70" s="685"/>
      <c r="H70" s="685"/>
      <c r="I70" s="685"/>
      <c r="J70" s="685"/>
      <c r="K70" s="685"/>
      <c r="L70" s="685"/>
      <c r="M70" s="684"/>
    </row>
    <row r="71" spans="5:13" s="621" customFormat="1" ht="12.75">
      <c r="E71" s="685"/>
      <c r="F71" s="685"/>
      <c r="G71" s="685"/>
      <c r="H71" s="685"/>
      <c r="I71" s="685"/>
      <c r="J71" s="685"/>
      <c r="K71" s="685"/>
      <c r="L71" s="685"/>
      <c r="M71" s="684"/>
    </row>
    <row r="72" spans="5:13" s="621" customFormat="1" ht="12.75">
      <c r="E72" s="685"/>
      <c r="F72" s="685"/>
      <c r="G72" s="685"/>
      <c r="H72" s="685"/>
      <c r="I72" s="685"/>
      <c r="J72" s="685"/>
      <c r="K72" s="685"/>
      <c r="L72" s="685"/>
      <c r="M72" s="684"/>
    </row>
    <row r="73" spans="5:13" s="621" customFormat="1" ht="12.75">
      <c r="E73" s="685"/>
      <c r="F73" s="685"/>
      <c r="G73" s="685"/>
      <c r="H73" s="685"/>
      <c r="I73" s="685"/>
      <c r="J73" s="685"/>
      <c r="K73" s="685"/>
      <c r="L73" s="685"/>
      <c r="M73" s="684"/>
    </row>
    <row r="74" spans="5:13" s="621" customFormat="1" ht="12.75">
      <c r="E74" s="685"/>
      <c r="F74" s="685"/>
      <c r="G74" s="685"/>
      <c r="H74" s="685"/>
      <c r="I74" s="685"/>
      <c r="J74" s="685"/>
      <c r="K74" s="685"/>
      <c r="L74" s="685"/>
      <c r="M74" s="684"/>
    </row>
    <row r="75" spans="5:13" s="621" customFormat="1" ht="12.75">
      <c r="E75" s="685"/>
      <c r="F75" s="685"/>
      <c r="G75" s="685"/>
      <c r="H75" s="685"/>
      <c r="I75" s="685"/>
      <c r="J75" s="685"/>
      <c r="K75" s="685"/>
      <c r="L75" s="685"/>
      <c r="M75" s="684"/>
    </row>
    <row r="76" spans="5:13" s="621" customFormat="1" ht="12.75">
      <c r="E76" s="685"/>
      <c r="F76" s="685"/>
      <c r="G76" s="685"/>
      <c r="H76" s="685"/>
      <c r="I76" s="685"/>
      <c r="J76" s="685"/>
      <c r="K76" s="685"/>
      <c r="L76" s="685"/>
      <c r="M76" s="684"/>
    </row>
    <row r="77" spans="5:13" s="621" customFormat="1" ht="12.75">
      <c r="E77" s="685"/>
      <c r="F77" s="685"/>
      <c r="G77" s="685"/>
      <c r="H77" s="685"/>
      <c r="I77" s="685"/>
      <c r="J77" s="685"/>
      <c r="K77" s="685"/>
      <c r="L77" s="685"/>
      <c r="M77" s="684"/>
    </row>
    <row r="78" spans="5:13" s="621" customFormat="1" ht="12.75">
      <c r="E78" s="685"/>
      <c r="F78" s="685"/>
      <c r="G78" s="685"/>
      <c r="H78" s="685"/>
      <c r="I78" s="685"/>
      <c r="J78" s="685"/>
      <c r="K78" s="685"/>
      <c r="L78" s="685"/>
      <c r="M78" s="684"/>
    </row>
    <row r="79" spans="5:13" s="621" customFormat="1" ht="12.75">
      <c r="E79" s="685"/>
      <c r="F79" s="685"/>
      <c r="G79" s="685"/>
      <c r="H79" s="685"/>
      <c r="I79" s="685"/>
      <c r="J79" s="685"/>
      <c r="K79" s="685"/>
      <c r="L79" s="685"/>
      <c r="M79" s="684"/>
    </row>
    <row r="80" spans="5:13" s="621" customFormat="1" ht="12.75">
      <c r="E80" s="685"/>
      <c r="F80" s="685"/>
      <c r="G80" s="685"/>
      <c r="H80" s="685"/>
      <c r="I80" s="685"/>
      <c r="J80" s="685"/>
      <c r="K80" s="685"/>
      <c r="L80" s="685"/>
      <c r="M80" s="684"/>
    </row>
    <row r="81" spans="5:13" s="621" customFormat="1" ht="12.75">
      <c r="E81" s="685"/>
      <c r="F81" s="685"/>
      <c r="G81" s="685"/>
      <c r="H81" s="685"/>
      <c r="I81" s="685"/>
      <c r="J81" s="685"/>
      <c r="K81" s="685"/>
      <c r="L81" s="685"/>
      <c r="M81" s="684"/>
    </row>
    <row r="82" spans="5:13" s="621" customFormat="1" ht="12.75">
      <c r="E82" s="685"/>
      <c r="F82" s="685"/>
      <c r="G82" s="685"/>
      <c r="H82" s="685"/>
      <c r="I82" s="685"/>
      <c r="J82" s="685"/>
      <c r="K82" s="685"/>
      <c r="L82" s="685"/>
      <c r="M82" s="684"/>
    </row>
    <row r="83" spans="5:13" s="621" customFormat="1" ht="12.75">
      <c r="E83" s="685"/>
      <c r="F83" s="685"/>
      <c r="G83" s="685"/>
      <c r="H83" s="685"/>
      <c r="I83" s="685"/>
      <c r="J83" s="685"/>
      <c r="K83" s="685"/>
      <c r="L83" s="685"/>
      <c r="M83" s="684"/>
    </row>
    <row r="84" spans="5:13" s="621" customFormat="1" ht="12.75">
      <c r="E84" s="685"/>
      <c r="F84" s="685"/>
      <c r="G84" s="685"/>
      <c r="H84" s="685"/>
      <c r="I84" s="685"/>
      <c r="J84" s="685"/>
      <c r="K84" s="685"/>
      <c r="L84" s="685"/>
      <c r="M84" s="684"/>
    </row>
    <row r="85" spans="5:13" s="621" customFormat="1" ht="12.75">
      <c r="E85" s="685"/>
      <c r="F85" s="685"/>
      <c r="G85" s="685"/>
      <c r="H85" s="685"/>
      <c r="I85" s="685"/>
      <c r="J85" s="685"/>
      <c r="K85" s="685"/>
      <c r="L85" s="685"/>
      <c r="M85" s="684"/>
    </row>
    <row r="86" spans="5:13" s="621" customFormat="1" ht="12.75">
      <c r="E86" s="685"/>
      <c r="F86" s="685"/>
      <c r="G86" s="685"/>
      <c r="H86" s="685"/>
      <c r="I86" s="685"/>
      <c r="J86" s="685"/>
      <c r="K86" s="685"/>
      <c r="L86" s="685"/>
      <c r="M86" s="684"/>
    </row>
    <row r="87" spans="5:13" s="621" customFormat="1" ht="12.75">
      <c r="E87" s="685"/>
      <c r="F87" s="685"/>
      <c r="G87" s="685"/>
      <c r="H87" s="685"/>
      <c r="I87" s="685"/>
      <c r="J87" s="685"/>
      <c r="K87" s="685"/>
      <c r="L87" s="685"/>
      <c r="M87" s="684"/>
    </row>
    <row r="88" spans="5:13" s="621" customFormat="1" ht="12.75">
      <c r="E88" s="685"/>
      <c r="F88" s="685"/>
      <c r="G88" s="685"/>
      <c r="H88" s="685"/>
      <c r="I88" s="685"/>
      <c r="J88" s="685"/>
      <c r="K88" s="685"/>
      <c r="L88" s="685"/>
      <c r="M88" s="684"/>
    </row>
    <row r="89" spans="5:13" s="621" customFormat="1" ht="12.75">
      <c r="E89" s="685"/>
      <c r="F89" s="685"/>
      <c r="G89" s="685"/>
      <c r="H89" s="685"/>
      <c r="I89" s="685"/>
      <c r="J89" s="685"/>
      <c r="K89" s="685"/>
      <c r="L89" s="685"/>
      <c r="M89" s="684"/>
    </row>
    <row r="90" spans="5:13" s="621" customFormat="1" ht="12.75">
      <c r="E90" s="685"/>
      <c r="F90" s="685"/>
      <c r="G90" s="685"/>
      <c r="H90" s="685"/>
      <c r="I90" s="685"/>
      <c r="J90" s="685"/>
      <c r="K90" s="685"/>
      <c r="L90" s="685"/>
      <c r="M90" s="684"/>
    </row>
    <row r="91" spans="5:13" s="621" customFormat="1" ht="12.75">
      <c r="E91" s="685"/>
      <c r="F91" s="685"/>
      <c r="G91" s="685"/>
      <c r="H91" s="685"/>
      <c r="I91" s="685"/>
      <c r="J91" s="685"/>
      <c r="K91" s="685"/>
      <c r="L91" s="685"/>
      <c r="M91" s="684"/>
    </row>
    <row r="92" spans="5:13" s="621" customFormat="1" ht="12.75">
      <c r="E92" s="685"/>
      <c r="F92" s="685"/>
      <c r="G92" s="685"/>
      <c r="H92" s="685"/>
      <c r="I92" s="685"/>
      <c r="J92" s="685"/>
      <c r="K92" s="685"/>
      <c r="L92" s="685"/>
      <c r="M92" s="684"/>
    </row>
    <row r="93" spans="5:13" s="621" customFormat="1" ht="12.75">
      <c r="E93" s="685"/>
      <c r="F93" s="685"/>
      <c r="G93" s="685"/>
      <c r="H93" s="685"/>
      <c r="I93" s="685"/>
      <c r="J93" s="685"/>
      <c r="K93" s="685"/>
      <c r="L93" s="685"/>
      <c r="M93" s="684"/>
    </row>
    <row r="94" spans="5:13" s="621" customFormat="1" ht="12.75">
      <c r="E94" s="685"/>
      <c r="F94" s="685"/>
      <c r="G94" s="685"/>
      <c r="H94" s="685"/>
      <c r="I94" s="685"/>
      <c r="J94" s="685"/>
      <c r="K94" s="685"/>
      <c r="L94" s="685"/>
      <c r="M94" s="684"/>
    </row>
    <row r="95" spans="5:13" s="621" customFormat="1" ht="12.75">
      <c r="E95" s="685"/>
      <c r="F95" s="685"/>
      <c r="G95" s="685"/>
      <c r="H95" s="685"/>
      <c r="I95" s="685"/>
      <c r="J95" s="685"/>
      <c r="K95" s="685"/>
      <c r="L95" s="685"/>
      <c r="M95" s="684"/>
    </row>
    <row r="96" spans="5:13" s="621" customFormat="1" ht="12.75">
      <c r="E96" s="685"/>
      <c r="F96" s="685"/>
      <c r="G96" s="685"/>
      <c r="H96" s="685"/>
      <c r="I96" s="685"/>
      <c r="J96" s="685"/>
      <c r="K96" s="685"/>
      <c r="L96" s="685"/>
      <c r="M96" s="684"/>
    </row>
    <row r="97" spans="5:13" s="621" customFormat="1" ht="12.75">
      <c r="E97" s="685"/>
      <c r="F97" s="685"/>
      <c r="G97" s="685"/>
      <c r="H97" s="685"/>
      <c r="I97" s="685"/>
      <c r="J97" s="685"/>
      <c r="K97" s="685"/>
      <c r="L97" s="685"/>
      <c r="M97" s="684"/>
    </row>
    <row r="98" spans="5:13" s="621" customFormat="1" ht="12.75">
      <c r="E98" s="685"/>
      <c r="F98" s="685"/>
      <c r="G98" s="685"/>
      <c r="H98" s="685"/>
      <c r="I98" s="685"/>
      <c r="J98" s="685"/>
      <c r="K98" s="685"/>
      <c r="L98" s="685"/>
      <c r="M98" s="684"/>
    </row>
    <row r="99" spans="5:13" s="621" customFormat="1" ht="12.75">
      <c r="E99" s="685"/>
      <c r="F99" s="685"/>
      <c r="G99" s="685"/>
      <c r="H99" s="685"/>
      <c r="I99" s="685"/>
      <c r="J99" s="685"/>
      <c r="K99" s="685"/>
      <c r="L99" s="685"/>
      <c r="M99" s="684"/>
    </row>
    <row r="100" spans="5:13" s="621" customFormat="1" ht="12.75">
      <c r="E100" s="685"/>
      <c r="F100" s="685"/>
      <c r="G100" s="685"/>
      <c r="H100" s="685"/>
      <c r="I100" s="685"/>
      <c r="J100" s="685"/>
      <c r="K100" s="685"/>
      <c r="L100" s="685"/>
      <c r="M100" s="684"/>
    </row>
    <row r="101" spans="5:13" s="621" customFormat="1" ht="12.75">
      <c r="E101" s="685"/>
      <c r="F101" s="685"/>
      <c r="G101" s="685"/>
      <c r="H101" s="685"/>
      <c r="I101" s="685"/>
      <c r="J101" s="685"/>
      <c r="K101" s="685"/>
      <c r="L101" s="685"/>
      <c r="M101" s="684"/>
    </row>
    <row r="102" spans="5:13" s="621" customFormat="1" ht="12.75">
      <c r="E102" s="685"/>
      <c r="F102" s="685"/>
      <c r="G102" s="685"/>
      <c r="H102" s="685"/>
      <c r="I102" s="685"/>
      <c r="J102" s="685"/>
      <c r="K102" s="685"/>
      <c r="L102" s="685"/>
      <c r="M102" s="684"/>
    </row>
    <row r="103" spans="5:13" s="621" customFormat="1" ht="12.75">
      <c r="E103" s="685"/>
      <c r="F103" s="685"/>
      <c r="G103" s="685"/>
      <c r="H103" s="685"/>
      <c r="I103" s="685"/>
      <c r="J103" s="685"/>
      <c r="K103" s="685"/>
      <c r="L103" s="685"/>
      <c r="M103" s="684"/>
    </row>
  </sheetData>
  <sheetProtection/>
  <mergeCells count="9">
    <mergeCell ref="AA2:AA29"/>
    <mergeCell ref="A5:A6"/>
    <mergeCell ref="B5:B6"/>
    <mergeCell ref="C5:C6"/>
    <mergeCell ref="I5:M5"/>
    <mergeCell ref="N5:R5"/>
    <mergeCell ref="S5:W5"/>
    <mergeCell ref="X5:Z5"/>
    <mergeCell ref="A3:Y3"/>
  </mergeCells>
  <printOptions/>
  <pageMargins left="0.36" right="0.21" top="0.18" bottom="0.19" header="0.17" footer="0.19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13" sqref="Z13"/>
    </sheetView>
  </sheetViews>
  <sheetFormatPr defaultColWidth="8.83203125" defaultRowHeight="12.75"/>
  <cols>
    <col min="1" max="1" width="9.16015625" style="621" customWidth="1"/>
    <col min="2" max="2" width="40" style="621" customWidth="1"/>
    <col min="3" max="3" width="9" style="621" customWidth="1"/>
    <col min="4" max="4" width="9" style="621" hidden="1" customWidth="1"/>
    <col min="5" max="6" width="7.83203125" style="621" hidden="1" customWidth="1"/>
    <col min="7" max="7" width="8.5" style="621" hidden="1" customWidth="1"/>
    <col min="8" max="8" width="11.33203125" style="621" hidden="1" customWidth="1"/>
    <col min="9" max="9" width="8.16015625" style="621" hidden="1" customWidth="1"/>
    <col min="10" max="10" width="8" style="621" hidden="1" customWidth="1"/>
    <col min="11" max="11" width="8.33203125" style="621" hidden="1" customWidth="1"/>
    <col min="12" max="12" width="8.5" style="621" hidden="1" customWidth="1"/>
    <col min="13" max="13" width="8.16015625" style="653" hidden="1" customWidth="1"/>
    <col min="14" max="14" width="9.33203125" style="621" hidden="1" customWidth="1"/>
    <col min="15" max="15" width="8.5" style="621" hidden="1" customWidth="1"/>
    <col min="16" max="17" width="8.5" style="621" customWidth="1"/>
    <col min="18" max="18" width="8.5" style="653" customWidth="1"/>
    <col min="19" max="22" width="8.5" style="621" customWidth="1"/>
    <col min="23" max="26" width="8.5" style="653" customWidth="1"/>
    <col min="27" max="27" width="7.83203125" style="734" customWidth="1"/>
    <col min="28" max="16384" width="8.83203125" style="621" customWidth="1"/>
  </cols>
  <sheetData>
    <row r="1" spans="1:27" ht="18" customHeight="1">
      <c r="A1" s="683" t="s">
        <v>202</v>
      </c>
      <c r="B1" s="623"/>
      <c r="C1" s="26"/>
      <c r="D1" s="26"/>
      <c r="E1" s="26"/>
      <c r="F1" s="26"/>
      <c r="G1" s="26"/>
      <c r="H1" s="26"/>
      <c r="I1" s="26"/>
      <c r="J1" s="26"/>
      <c r="K1" s="26"/>
      <c r="L1" s="26"/>
      <c r="M1" s="728"/>
      <c r="N1" s="26"/>
      <c r="O1" s="26"/>
      <c r="P1" s="26"/>
      <c r="Q1" s="26"/>
      <c r="R1" s="728"/>
      <c r="S1" s="26"/>
      <c r="T1" s="26"/>
      <c r="U1" s="26"/>
      <c r="V1" s="26"/>
      <c r="W1" s="728"/>
      <c r="X1" s="728"/>
      <c r="Y1" s="728"/>
      <c r="Z1" s="728"/>
      <c r="AA1" s="774"/>
    </row>
    <row r="2" spans="1:27" ht="21.75" customHeight="1">
      <c r="A2" s="773" t="s">
        <v>68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2"/>
      <c r="AA2" s="771"/>
    </row>
    <row r="3" spans="1:27" ht="23.25" customHeight="1">
      <c r="A3" s="770" t="s">
        <v>174</v>
      </c>
      <c r="B3" s="769" t="s">
        <v>10</v>
      </c>
      <c r="C3" s="768" t="s">
        <v>4</v>
      </c>
      <c r="D3" s="536">
        <v>2008</v>
      </c>
      <c r="E3" s="536"/>
      <c r="F3" s="537"/>
      <c r="G3" s="537"/>
      <c r="H3" s="538">
        <v>2007</v>
      </c>
      <c r="I3" s="610">
        <v>2008</v>
      </c>
      <c r="J3" s="611"/>
      <c r="K3" s="611"/>
      <c r="L3" s="611"/>
      <c r="M3" s="675"/>
      <c r="N3" s="676">
        <v>2009</v>
      </c>
      <c r="O3" s="611"/>
      <c r="P3" s="611"/>
      <c r="Q3" s="611"/>
      <c r="R3" s="675"/>
      <c r="S3" s="676">
        <v>2010</v>
      </c>
      <c r="T3" s="611"/>
      <c r="U3" s="611"/>
      <c r="V3" s="611"/>
      <c r="W3" s="611"/>
      <c r="X3" s="610">
        <v>2011</v>
      </c>
      <c r="Y3" s="611"/>
      <c r="Z3" s="612"/>
      <c r="AA3" s="732">
        <v>18</v>
      </c>
    </row>
    <row r="4" spans="1:27" ht="27" customHeight="1">
      <c r="A4" s="767"/>
      <c r="B4" s="766"/>
      <c r="C4" s="765"/>
      <c r="D4" s="724" t="s">
        <v>40</v>
      </c>
      <c r="E4" s="724" t="s">
        <v>1</v>
      </c>
      <c r="F4" s="724" t="s">
        <v>41</v>
      </c>
      <c r="G4" s="724" t="s">
        <v>201</v>
      </c>
      <c r="H4" s="725" t="s">
        <v>171</v>
      </c>
      <c r="I4" s="764" t="s">
        <v>40</v>
      </c>
      <c r="J4" s="764" t="s">
        <v>1</v>
      </c>
      <c r="K4" s="764" t="s">
        <v>41</v>
      </c>
      <c r="L4" s="764" t="s">
        <v>201</v>
      </c>
      <c r="M4" s="763" t="s">
        <v>171</v>
      </c>
      <c r="N4" s="667" t="s">
        <v>0</v>
      </c>
      <c r="O4" s="667" t="s">
        <v>1</v>
      </c>
      <c r="P4" s="667" t="s">
        <v>2</v>
      </c>
      <c r="Q4" s="667" t="s">
        <v>3</v>
      </c>
      <c r="R4" s="535" t="s">
        <v>126</v>
      </c>
      <c r="S4" s="668" t="s">
        <v>136</v>
      </c>
      <c r="T4" s="667" t="s">
        <v>135</v>
      </c>
      <c r="U4" s="667" t="s">
        <v>2</v>
      </c>
      <c r="V4" s="667" t="s">
        <v>3</v>
      </c>
      <c r="W4" s="535" t="s">
        <v>126</v>
      </c>
      <c r="X4" s="667" t="s">
        <v>0</v>
      </c>
      <c r="Y4" s="667" t="s">
        <v>1</v>
      </c>
      <c r="Z4" s="667" t="s">
        <v>134</v>
      </c>
      <c r="AA4" s="736"/>
    </row>
    <row r="5" spans="1:27" ht="32.25" customHeight="1">
      <c r="A5" s="760" t="s">
        <v>200</v>
      </c>
      <c r="B5" s="760" t="s">
        <v>131</v>
      </c>
      <c r="C5" s="759">
        <v>2004</v>
      </c>
      <c r="D5" s="755">
        <v>87.1199900639071</v>
      </c>
      <c r="E5" s="755">
        <f>'[9]div-sect'!F26</f>
        <v>97.54736825834271</v>
      </c>
      <c r="F5" s="755">
        <f>'[9]div-sect'!H26</f>
        <v>105.02808494087076</v>
      </c>
      <c r="G5" s="755">
        <f>'[9]div-sect'!J26</f>
        <v>110.30491433624447</v>
      </c>
      <c r="H5" s="756">
        <v>100.00008939984126</v>
      </c>
      <c r="I5" s="755">
        <f>'[9]div-sect'!M26</f>
        <v>110.72276437513891</v>
      </c>
      <c r="J5" s="755">
        <f>'[9]div-sect'!O26</f>
        <v>144.67701068360134</v>
      </c>
      <c r="K5" s="755">
        <f>'[9]div-sect'!Q26</f>
        <v>166.75600360601698</v>
      </c>
      <c r="L5" s="755">
        <f>'[9]div-sect'!S26</f>
        <v>100.38889094196419</v>
      </c>
      <c r="M5" s="750">
        <f>AVERAGE(I5:L5)</f>
        <v>130.63616740168035</v>
      </c>
      <c r="N5" s="757">
        <f>'[9]div-sect'!V26</f>
        <v>78.51277996381256</v>
      </c>
      <c r="O5" s="755">
        <f>'[9]div-sect'!$X$26</f>
        <v>82.06055299537435</v>
      </c>
      <c r="P5" s="755">
        <v>97.30961177733639</v>
      </c>
      <c r="Q5" s="756">
        <v>97.9623703771543</v>
      </c>
      <c r="R5" s="748">
        <v>88.9613287784194</v>
      </c>
      <c r="S5" s="757">
        <v>104.4019600506435</v>
      </c>
      <c r="T5" s="756">
        <v>116.26902902622977</v>
      </c>
      <c r="U5" s="755">
        <v>111.84768351255109</v>
      </c>
      <c r="V5" s="755">
        <v>116.02615405945788</v>
      </c>
      <c r="W5" s="748">
        <v>112.13620666222056</v>
      </c>
      <c r="X5" s="756">
        <v>125.50742102818138</v>
      </c>
      <c r="Y5" s="755">
        <v>139.3206581287901</v>
      </c>
      <c r="Z5" s="755">
        <v>140.37031764250025</v>
      </c>
      <c r="AA5" s="736"/>
    </row>
    <row r="6" spans="1:27" ht="24" customHeight="1">
      <c r="A6" s="753" t="s">
        <v>199</v>
      </c>
      <c r="B6" s="762" t="s">
        <v>198</v>
      </c>
      <c r="C6" s="752">
        <v>145</v>
      </c>
      <c r="D6" s="746">
        <v>98</v>
      </c>
      <c r="E6" s="746">
        <f>'[9]div-sect'!F27</f>
        <v>94.45494226984508</v>
      </c>
      <c r="F6" s="746">
        <f>'[9]div-sect'!H27</f>
        <v>99</v>
      </c>
      <c r="G6" s="746">
        <f>'[9]div-sect'!J27</f>
        <v>108.55</v>
      </c>
      <c r="H6" s="747">
        <v>100.00123556746128</v>
      </c>
      <c r="I6" s="746">
        <f>'[9]div-sect'!M27</f>
        <v>110.73792264284602</v>
      </c>
      <c r="J6" s="746">
        <f>'[9]div-sect'!O27</f>
        <v>156.71080568870866</v>
      </c>
      <c r="K6" s="746">
        <f>'[9]div-sect'!Q27</f>
        <v>233.80398401211062</v>
      </c>
      <c r="L6" s="746">
        <f>'[9]div-sect'!S27</f>
        <v>158.61705128599067</v>
      </c>
      <c r="M6" s="750">
        <f>AVERAGE(I6:L6)</f>
        <v>164.967440907414</v>
      </c>
      <c r="N6" s="749">
        <f>'[9]div-sect'!V27</f>
        <v>140.33860336415978</v>
      </c>
      <c r="O6" s="746">
        <f>'[9]div-sect'!X27</f>
        <v>121.72720321958755</v>
      </c>
      <c r="P6" s="746">
        <v>117.44417543479085</v>
      </c>
      <c r="Q6" s="747">
        <v>111.88534978464754</v>
      </c>
      <c r="R6" s="748">
        <v>122.84883295079642</v>
      </c>
      <c r="S6" s="749">
        <v>125.9470428926811</v>
      </c>
      <c r="T6" s="747">
        <v>148.98703737157095</v>
      </c>
      <c r="U6" s="746">
        <v>137.69780623312295</v>
      </c>
      <c r="V6" s="746">
        <v>142.5210776367862</v>
      </c>
      <c r="W6" s="748">
        <v>138.7882410335403</v>
      </c>
      <c r="X6" s="747">
        <v>151.99856412458433</v>
      </c>
      <c r="Y6" s="746">
        <v>153.9633279985323</v>
      </c>
      <c r="Z6" s="746">
        <v>148.1141846015331</v>
      </c>
      <c r="AA6" s="736"/>
    </row>
    <row r="7" spans="1:27" ht="26.25" customHeight="1">
      <c r="A7" s="753" t="s">
        <v>197</v>
      </c>
      <c r="B7" s="708" t="s">
        <v>196</v>
      </c>
      <c r="C7" s="752">
        <v>1725</v>
      </c>
      <c r="D7" s="746">
        <v>85.57022672791726</v>
      </c>
      <c r="E7" s="746">
        <f>'[9]div-sect'!F28</f>
        <v>97.87352541713449</v>
      </c>
      <c r="F7" s="746">
        <f>'[9]div-sect'!H28</f>
        <v>106.29353384254395</v>
      </c>
      <c r="G7" s="746">
        <f>'[9]div-sect'!J28</f>
        <v>110.26271401240427</v>
      </c>
      <c r="H7" s="747">
        <v>99.99999999999999</v>
      </c>
      <c r="I7" s="746">
        <f>'[9]div-sect'!M28</f>
        <v>110.58745260646076</v>
      </c>
      <c r="J7" s="746">
        <f>'[9]div-sect'!O28</f>
        <v>145.95467931023404</v>
      </c>
      <c r="K7" s="746">
        <f>'[9]div-sect'!Q28</f>
        <v>163.85482909289775</v>
      </c>
      <c r="L7" s="746">
        <f>'[9]div-sect'!S28</f>
        <v>93.38264228803473</v>
      </c>
      <c r="M7" s="750">
        <f>AVERAGE(I7:L7)</f>
        <v>128.44490082440683</v>
      </c>
      <c r="N7" s="749">
        <f>'[9]div-sect'!V28</f>
        <v>72.554171654228</v>
      </c>
      <c r="O7" s="746">
        <f>'[9]div-sect'!X28</f>
        <v>79.24130813759812</v>
      </c>
      <c r="P7" s="746">
        <v>96.2016454360743</v>
      </c>
      <c r="Q7" s="747">
        <v>96.36465279030688</v>
      </c>
      <c r="R7" s="748">
        <v>86.09044450455183</v>
      </c>
      <c r="S7" s="749">
        <v>101.882055354614</v>
      </c>
      <c r="T7" s="747">
        <v>113.54683946719871</v>
      </c>
      <c r="U7" s="746">
        <v>110.80074857987326</v>
      </c>
      <c r="V7" s="746">
        <v>113.62431692826883</v>
      </c>
      <c r="W7" s="748">
        <v>109.9634900824887</v>
      </c>
      <c r="X7" s="747">
        <v>123.93612646597012</v>
      </c>
      <c r="Y7" s="746">
        <v>139.06811783699385</v>
      </c>
      <c r="Z7" s="746">
        <v>140.9687339389455</v>
      </c>
      <c r="AA7" s="736"/>
    </row>
    <row r="8" spans="1:27" ht="24" customHeight="1">
      <c r="A8" s="753" t="s">
        <v>195</v>
      </c>
      <c r="B8" s="762" t="s">
        <v>194</v>
      </c>
      <c r="C8" s="752">
        <v>134</v>
      </c>
      <c r="D8" s="746">
        <v>95.29715658516831</v>
      </c>
      <c r="E8" s="746">
        <f>'[9]div-sect'!F29</f>
        <v>96.6949851942855</v>
      </c>
      <c r="F8" s="746">
        <f>'[9]div-sect'!H29</f>
        <v>95.26071897848257</v>
      </c>
      <c r="G8" s="746">
        <f>'[9]div-sect'!J29</f>
        <v>112.74713924206361</v>
      </c>
      <c r="H8" s="747">
        <v>99.99999999999999</v>
      </c>
      <c r="I8" s="746">
        <f>'[9]div-sect'!M29</f>
        <v>112.44824834642466</v>
      </c>
      <c r="J8" s="746">
        <f>'[9]div-sect'!O29</f>
        <v>115.20776697701996</v>
      </c>
      <c r="K8" s="746">
        <f>'[9]div-sect'!Q29</f>
        <v>131.55129372726387</v>
      </c>
      <c r="L8" s="746">
        <f>'[9]div-sect'!S29</f>
        <v>127.57318704752008</v>
      </c>
      <c r="M8" s="750">
        <f>AVERAGE(I8:L8)</f>
        <v>121.69512402455715</v>
      </c>
      <c r="N8" s="749">
        <f>'[9]div-sect'!V29</f>
        <v>88.31766758308885</v>
      </c>
      <c r="O8" s="746">
        <f>'[9]div-sect'!X29</f>
        <v>75.43020297412887</v>
      </c>
      <c r="P8" s="746">
        <v>89.78521034708422</v>
      </c>
      <c r="Q8" s="747">
        <v>103.46409293853706</v>
      </c>
      <c r="R8" s="748">
        <v>89.24929346070975</v>
      </c>
      <c r="S8" s="749">
        <v>113.52732265180343</v>
      </c>
      <c r="T8" s="747">
        <v>115.90832588633518</v>
      </c>
      <c r="U8" s="746">
        <v>97.3528698139418</v>
      </c>
      <c r="V8" s="746">
        <v>118.2754460937006</v>
      </c>
      <c r="W8" s="748">
        <v>111.26599111144523</v>
      </c>
      <c r="X8" s="747">
        <v>117.06911782546514</v>
      </c>
      <c r="Y8" s="746">
        <v>126.72696314547534</v>
      </c>
      <c r="Z8" s="746">
        <v>124.28726674378511</v>
      </c>
      <c r="AA8" s="736"/>
    </row>
    <row r="9" spans="1:27" s="653" customFormat="1" ht="24" customHeight="1">
      <c r="A9" s="760" t="s">
        <v>193</v>
      </c>
      <c r="B9" s="760" t="s">
        <v>33</v>
      </c>
      <c r="C9" s="759">
        <v>104</v>
      </c>
      <c r="D9" s="755">
        <v>96.56356489249939</v>
      </c>
      <c r="E9" s="755">
        <f>'[9]div-sect'!F30</f>
        <v>93.66644557137448</v>
      </c>
      <c r="F9" s="755">
        <f>'[9]div-sect'!H30</f>
        <v>101.14876834342861</v>
      </c>
      <c r="G9" s="755">
        <f>'[9]div-sect'!J30</f>
        <v>108.62122119150193</v>
      </c>
      <c r="H9" s="756">
        <v>99.9999999997011</v>
      </c>
      <c r="I9" s="755">
        <f>'[9]div-sect'!M30</f>
        <v>126.1775683633991</v>
      </c>
      <c r="J9" s="755">
        <f>'[9]div-sect'!O30</f>
        <v>153.2338021253875</v>
      </c>
      <c r="K9" s="755">
        <f>'[9]div-sect'!Q30</f>
        <v>150.77988176623714</v>
      </c>
      <c r="L9" s="755">
        <f>'[9]div-sect'!S30</f>
        <v>144.85101350862192</v>
      </c>
      <c r="M9" s="750">
        <f>AVERAGE(I9:L9)</f>
        <v>143.76056644091142</v>
      </c>
      <c r="N9" s="757">
        <f>'[9]div-sect'!V30</f>
        <v>109.72583619071384</v>
      </c>
      <c r="O9" s="755">
        <f>'[9]div-sect'!X30</f>
        <v>96.36032349658262</v>
      </c>
      <c r="P9" s="755">
        <v>101.71570836115087</v>
      </c>
      <c r="Q9" s="755">
        <v>99.82484947300888</v>
      </c>
      <c r="R9" s="748">
        <v>101.90667938036405</v>
      </c>
      <c r="S9" s="757">
        <v>109.09398588999287</v>
      </c>
      <c r="T9" s="756">
        <v>108.02349506378984</v>
      </c>
      <c r="U9" s="755">
        <v>108.41073052073517</v>
      </c>
      <c r="V9" s="755">
        <v>115.79614484782707</v>
      </c>
      <c r="W9" s="748">
        <v>110.33108908058624</v>
      </c>
      <c r="X9" s="756">
        <v>152.84898189718177</v>
      </c>
      <c r="Y9" s="755">
        <v>152.90290157747873</v>
      </c>
      <c r="Z9" s="755">
        <v>143.35154993174513</v>
      </c>
      <c r="AA9" s="736"/>
    </row>
    <row r="10" spans="1:27" ht="28.5" customHeight="1">
      <c r="A10" s="652" t="s">
        <v>192</v>
      </c>
      <c r="B10" s="761" t="s">
        <v>191</v>
      </c>
      <c r="C10" s="752">
        <v>104</v>
      </c>
      <c r="D10" s="746">
        <v>96.56356489249939</v>
      </c>
      <c r="E10" s="746">
        <f>'[9]div-sect'!F31</f>
        <v>93.66644557137448</v>
      </c>
      <c r="F10" s="746">
        <f>'[9]div-sect'!H31</f>
        <v>101.14876834342861</v>
      </c>
      <c r="G10" s="746">
        <f>'[9]div-sect'!J31</f>
        <v>108.62122119150193</v>
      </c>
      <c r="H10" s="747">
        <v>99.9999999997011</v>
      </c>
      <c r="I10" s="746">
        <f>'[9]div-sect'!M31</f>
        <v>126.1775683633991</v>
      </c>
      <c r="J10" s="746">
        <f>'[9]div-sect'!O31</f>
        <v>153.2338021253875</v>
      </c>
      <c r="K10" s="746">
        <f>'[9]div-sect'!Q31</f>
        <v>150.77988176623714</v>
      </c>
      <c r="L10" s="746">
        <f>'[9]div-sect'!S31</f>
        <v>144.85101350862192</v>
      </c>
      <c r="M10" s="750">
        <f>AVERAGE(I10:L10)</f>
        <v>143.76056644091142</v>
      </c>
      <c r="N10" s="749">
        <f>'[9]div-sect'!V31</f>
        <v>109.72583619071384</v>
      </c>
      <c r="O10" s="746">
        <f>'[9]div-sect'!X31</f>
        <v>96.36032349658262</v>
      </c>
      <c r="P10" s="746">
        <v>101.71570836115087</v>
      </c>
      <c r="Q10" s="746">
        <v>99.82484947300888</v>
      </c>
      <c r="R10" s="748">
        <v>101.90667938036405</v>
      </c>
      <c r="S10" s="749">
        <v>109.09398588999287</v>
      </c>
      <c r="T10" s="747">
        <v>108.02349506378984</v>
      </c>
      <c r="U10" s="746">
        <v>108.41073052073517</v>
      </c>
      <c r="V10" s="746">
        <v>115.79614484782707</v>
      </c>
      <c r="W10" s="748">
        <v>110.33108908058624</v>
      </c>
      <c r="X10" s="747">
        <v>152.84898189718177</v>
      </c>
      <c r="Y10" s="746">
        <v>152.90290157747873</v>
      </c>
      <c r="Z10" s="746">
        <v>143.35154993174513</v>
      </c>
      <c r="AA10" s="736"/>
    </row>
    <row r="11" spans="1:27" s="689" customFormat="1" ht="36.75" customHeight="1">
      <c r="A11" s="760" t="s">
        <v>190</v>
      </c>
      <c r="B11" s="760" t="s">
        <v>130</v>
      </c>
      <c r="C11" s="759">
        <v>851</v>
      </c>
      <c r="D11" s="758">
        <v>101.78694321479672</v>
      </c>
      <c r="E11" s="755">
        <f>'[9]div-sect'!F32</f>
        <v>99.54848235718063</v>
      </c>
      <c r="F11" s="755">
        <f>'[9]div-sect'!H32</f>
        <v>99.09692210495673</v>
      </c>
      <c r="G11" s="755">
        <f>'[9]div-sect'!J32</f>
        <v>99.56529216861826</v>
      </c>
      <c r="H11" s="756">
        <v>99.99940996138808</v>
      </c>
      <c r="I11" s="755">
        <f>'[9]div-sect'!M32</f>
        <v>93.79599356166892</v>
      </c>
      <c r="J11" s="755">
        <f>'[9]div-sect'!O32</f>
        <v>93.8384332842843</v>
      </c>
      <c r="K11" s="755">
        <f>'[9]div-sect'!Q32</f>
        <v>103.56273514695553</v>
      </c>
      <c r="L11" s="755">
        <f>'[9]div-sect'!S32</f>
        <v>110.91002779783035</v>
      </c>
      <c r="M11" s="750">
        <f>AVERAGE(I11:L11)</f>
        <v>100.52679744768477</v>
      </c>
      <c r="N11" s="757">
        <f>'[9]div-sect'!V32</f>
        <v>112.48308726439824</v>
      </c>
      <c r="O11" s="755">
        <f>'[9]div-sect'!X32</f>
        <v>113.681657011224</v>
      </c>
      <c r="P11" s="755">
        <v>108.55560512489497</v>
      </c>
      <c r="Q11" s="755">
        <v>102.5539927130614</v>
      </c>
      <c r="R11" s="748">
        <v>109.31858552839465</v>
      </c>
      <c r="S11" s="757">
        <v>106.5844438430943</v>
      </c>
      <c r="T11" s="756">
        <v>108.7584258843098</v>
      </c>
      <c r="U11" s="755">
        <v>106.40780093908168</v>
      </c>
      <c r="V11" s="755">
        <v>108.22595659490287</v>
      </c>
      <c r="W11" s="748">
        <v>107.49415681534717</v>
      </c>
      <c r="X11" s="756">
        <v>105.29342526040517</v>
      </c>
      <c r="Y11" s="755">
        <v>105.40307231986331</v>
      </c>
      <c r="Z11" s="755">
        <v>110.16645571312056</v>
      </c>
      <c r="AA11" s="736"/>
    </row>
    <row r="12" spans="1:27" s="689" customFormat="1" ht="24" customHeight="1">
      <c r="A12" s="753" t="s">
        <v>189</v>
      </c>
      <c r="B12" s="708" t="s">
        <v>73</v>
      </c>
      <c r="C12" s="752">
        <v>61</v>
      </c>
      <c r="D12" s="751">
        <v>102.45524544414369</v>
      </c>
      <c r="E12" s="746">
        <f>'[9]div-sect'!F33</f>
        <v>99.72115874482054</v>
      </c>
      <c r="F12" s="746">
        <f>'[9]div-sect'!H33</f>
        <v>98.73963444536358</v>
      </c>
      <c r="G12" s="746">
        <f>'[9]div-sect'!J33</f>
        <v>99.08396136567221</v>
      </c>
      <c r="H12" s="747">
        <v>100.00000000000001</v>
      </c>
      <c r="I12" s="746">
        <f>'[9]div-sect'!M33</f>
        <v>93.31355828652681</v>
      </c>
      <c r="J12" s="746">
        <f>'[9]div-sect'!O33</f>
        <v>95.38183072730686</v>
      </c>
      <c r="K12" s="746">
        <f>'[9]div-sect'!Q33</f>
        <v>101.69006167168601</v>
      </c>
      <c r="L12" s="746">
        <f>'[9]div-sect'!S33</f>
        <v>112.1348374976253</v>
      </c>
      <c r="M12" s="750">
        <f>AVERAGE(I12:L12)</f>
        <v>100.63007204578625</v>
      </c>
      <c r="N12" s="749">
        <f>'[9]div-sect'!V33</f>
        <v>119.67370980192634</v>
      </c>
      <c r="O12" s="746">
        <f>'[9]div-sect'!X33</f>
        <v>113.92106228321295</v>
      </c>
      <c r="P12" s="746">
        <v>108.55044817865407</v>
      </c>
      <c r="Q12" s="746">
        <v>103.30974623317807</v>
      </c>
      <c r="R12" s="748">
        <v>111.36374162424286</v>
      </c>
      <c r="S12" s="749">
        <v>116.37595146068853</v>
      </c>
      <c r="T12" s="747">
        <v>123.17197887550493</v>
      </c>
      <c r="U12" s="746">
        <v>116.21688320779427</v>
      </c>
      <c r="V12" s="746">
        <v>115.91492313450348</v>
      </c>
      <c r="W12" s="748">
        <v>117.91993416962282</v>
      </c>
      <c r="X12" s="747">
        <v>107.7851103449345</v>
      </c>
      <c r="Y12" s="746">
        <v>107.7851103449345</v>
      </c>
      <c r="Z12" s="746">
        <v>135.23343506832956</v>
      </c>
      <c r="AA12" s="736"/>
    </row>
    <row r="13" spans="1:27" s="689" customFormat="1" ht="26.25" customHeight="1">
      <c r="A13" s="753" t="s">
        <v>188</v>
      </c>
      <c r="B13" s="708" t="s">
        <v>74</v>
      </c>
      <c r="C13" s="752">
        <v>225</v>
      </c>
      <c r="D13" s="751">
        <v>103.32068856694166</v>
      </c>
      <c r="E13" s="746">
        <f>'[9]div-sect'!F34</f>
        <v>99.15</v>
      </c>
      <c r="F13" s="746">
        <f>'[9]div-sect'!H34</f>
        <v>99.02639486363255</v>
      </c>
      <c r="G13" s="746">
        <f>'[9]div-sect'!J34</f>
        <v>98.48874927784733</v>
      </c>
      <c r="H13" s="747">
        <v>99.99645817710538</v>
      </c>
      <c r="I13" s="746">
        <f>'[9]div-sect'!M34</f>
        <v>92.95178196171122</v>
      </c>
      <c r="J13" s="746">
        <f>'[9]div-sect'!O34</f>
        <v>90.44246818080548</v>
      </c>
      <c r="K13" s="746">
        <f>'[9]div-sect'!Q34</f>
        <v>92.6051863417554</v>
      </c>
      <c r="L13" s="746">
        <f>'[9]div-sect'!S34</f>
        <v>92.50206492203549</v>
      </c>
      <c r="M13" s="750">
        <f>AVERAGE(I13:L13)</f>
        <v>92.1253753515769</v>
      </c>
      <c r="N13" s="749">
        <f>'[9]div-sect'!V34</f>
        <v>95.46951850186178</v>
      </c>
      <c r="O13" s="746">
        <f>'[9]div-sect'!X34</f>
        <v>98.60009462070913</v>
      </c>
      <c r="P13" s="746">
        <v>98.30117709474739</v>
      </c>
      <c r="Q13" s="746">
        <v>94.80553061424335</v>
      </c>
      <c r="R13" s="748">
        <v>96.79408020789042</v>
      </c>
      <c r="S13" s="749">
        <v>98.20415598315861</v>
      </c>
      <c r="T13" s="747">
        <v>99.22304276300275</v>
      </c>
      <c r="U13" s="746">
        <v>98.3737872871005</v>
      </c>
      <c r="V13" s="746">
        <v>96.59304875149444</v>
      </c>
      <c r="W13" s="748">
        <v>98.09850869618909</v>
      </c>
      <c r="X13" s="747">
        <v>95.597560992389</v>
      </c>
      <c r="Y13" s="746">
        <v>93.75699068361523</v>
      </c>
      <c r="Z13" s="746">
        <v>93.88600049039154</v>
      </c>
      <c r="AA13" s="736"/>
    </row>
    <row r="14" spans="1:27" s="689" customFormat="1" ht="26.25" customHeight="1">
      <c r="A14" s="753" t="s">
        <v>187</v>
      </c>
      <c r="B14" s="708" t="s">
        <v>186</v>
      </c>
      <c r="C14" s="752">
        <v>147</v>
      </c>
      <c r="D14" s="751">
        <v>99.44132823174259</v>
      </c>
      <c r="E14" s="746">
        <f>'[9]div-sect'!F35</f>
        <v>99.89142857142858</v>
      </c>
      <c r="F14" s="746">
        <f>'[9]div-sect'!H35</f>
        <v>97.16156487311</v>
      </c>
      <c r="G14" s="746">
        <f>'[9]div-sect'!J35</f>
        <v>103.51460033931495</v>
      </c>
      <c r="H14" s="747">
        <v>100.00223050389903</v>
      </c>
      <c r="I14" s="746">
        <f>'[9]div-sect'!M35</f>
        <v>98.92692459168234</v>
      </c>
      <c r="J14" s="746">
        <f>'[9]div-sect'!O35</f>
        <v>103.96872623776487</v>
      </c>
      <c r="K14" s="746">
        <f>'[9]div-sect'!Q35</f>
        <v>103.46605213053103</v>
      </c>
      <c r="L14" s="746">
        <f>'[9]div-sect'!S35</f>
        <v>108.18265785135779</v>
      </c>
      <c r="M14" s="750">
        <f>AVERAGE(I14:L14)</f>
        <v>103.636090202834</v>
      </c>
      <c r="N14" s="749">
        <f>'[9]div-sect'!V35</f>
        <v>115.0251201838513</v>
      </c>
      <c r="O14" s="746">
        <f>'[9]div-sect'!X35</f>
        <v>123.27069672627543</v>
      </c>
      <c r="P14" s="746">
        <v>130.77965447269332</v>
      </c>
      <c r="Q14" s="746">
        <v>128.43098120833488</v>
      </c>
      <c r="R14" s="748">
        <v>124.37661314778873</v>
      </c>
      <c r="S14" s="749">
        <v>125.5764729089922</v>
      </c>
      <c r="T14" s="747">
        <v>126.64004963030057</v>
      </c>
      <c r="U14" s="746">
        <v>123.04296656777123</v>
      </c>
      <c r="V14" s="754">
        <v>124.04193676570526</v>
      </c>
      <c r="W14" s="748">
        <v>124.82535646819233</v>
      </c>
      <c r="X14" s="747">
        <v>121.71952789942178</v>
      </c>
      <c r="Y14" s="746">
        <v>123.42049145097117</v>
      </c>
      <c r="Z14" s="746">
        <v>123.02650877266773</v>
      </c>
      <c r="AA14" s="736"/>
    </row>
    <row r="15" spans="1:27" s="689" customFormat="1" ht="27.75" customHeight="1">
      <c r="A15" s="753" t="s">
        <v>185</v>
      </c>
      <c r="B15" s="708" t="s">
        <v>184</v>
      </c>
      <c r="C15" s="752">
        <v>49</v>
      </c>
      <c r="D15" s="751">
        <v>101.86902966743219</v>
      </c>
      <c r="E15" s="746">
        <f>'[9]div-sect'!F36</f>
        <v>99.64746652788052</v>
      </c>
      <c r="F15" s="746">
        <f>'[9]div-sect'!H36</f>
        <v>100.15518745409622</v>
      </c>
      <c r="G15" s="746">
        <f>'[9]div-sect'!J36</f>
        <v>98.32831635059108</v>
      </c>
      <c r="H15" s="747">
        <v>100</v>
      </c>
      <c r="I15" s="746">
        <f>'[9]div-sect'!M36</f>
        <v>92.02195578615873</v>
      </c>
      <c r="J15" s="746">
        <f>'[9]div-sect'!O36</f>
        <v>88.34109270603815</v>
      </c>
      <c r="K15" s="746">
        <f>'[9]div-sect'!Q36</f>
        <v>192.42638254900598</v>
      </c>
      <c r="L15" s="746">
        <f>'[9]div-sect'!S36</f>
        <v>217.44182743170256</v>
      </c>
      <c r="M15" s="750">
        <f>AVERAGE(I15:L15)</f>
        <v>147.55781461822636</v>
      </c>
      <c r="N15" s="749">
        <f>'[9]div-sect'!V36</f>
        <v>230.48833101707444</v>
      </c>
      <c r="O15" s="746">
        <f>'[9]div-sect'!X36</f>
        <v>230.48833101707444</v>
      </c>
      <c r="P15" s="746">
        <v>150.19698617403648</v>
      </c>
      <c r="Q15" s="746">
        <v>115.49855626804664</v>
      </c>
      <c r="R15" s="748">
        <v>181.668051119058</v>
      </c>
      <c r="S15" s="749">
        <v>115.49855626804664</v>
      </c>
      <c r="T15" s="747">
        <v>115.49855626804664</v>
      </c>
      <c r="U15" s="746">
        <v>96.74121497723704</v>
      </c>
      <c r="V15" s="746">
        <v>96.15788893547922</v>
      </c>
      <c r="W15" s="748">
        <v>105.97405411220238</v>
      </c>
      <c r="X15" s="747">
        <v>95.48971546946572</v>
      </c>
      <c r="Y15" s="746">
        <v>109.46620742998287</v>
      </c>
      <c r="Z15" s="746">
        <v>120.97538174712213</v>
      </c>
      <c r="AA15" s="736"/>
    </row>
    <row r="16" spans="1:27" s="689" customFormat="1" ht="24" customHeight="1">
      <c r="A16" s="753" t="s">
        <v>183</v>
      </c>
      <c r="B16" s="708" t="s">
        <v>182</v>
      </c>
      <c r="C16" s="752">
        <v>157</v>
      </c>
      <c r="D16" s="751">
        <v>102.57839015262986</v>
      </c>
      <c r="E16" s="746">
        <f>'[9]div-sect'!F37</f>
        <v>99.6990855046002</v>
      </c>
      <c r="F16" s="746">
        <f>'[9]div-sect'!H37</f>
        <v>99.26230577488363</v>
      </c>
      <c r="G16" s="746">
        <f>'[9]div-sect'!J37</f>
        <v>98.46021845972942</v>
      </c>
      <c r="H16" s="747">
        <v>99.99999997296078</v>
      </c>
      <c r="I16" s="746">
        <f>'[9]div-sect'!M37</f>
        <v>91.25648954658482</v>
      </c>
      <c r="J16" s="746">
        <f>'[9]div-sect'!O37</f>
        <v>91.27746631952837</v>
      </c>
      <c r="K16" s="746">
        <f>'[9]div-sect'!Q37</f>
        <v>100.7069578181528</v>
      </c>
      <c r="L16" s="746">
        <f>'[9]div-sect'!S37</f>
        <v>109.72152654883973</v>
      </c>
      <c r="M16" s="750">
        <f>AVERAGE(I16:L16)</f>
        <v>98.24061005827643</v>
      </c>
      <c r="N16" s="749">
        <f>'[9]div-sect'!V37</f>
        <v>95.33487796023589</v>
      </c>
      <c r="O16" s="746">
        <f>'[9]div-sect'!X37</f>
        <v>92.96593903741451</v>
      </c>
      <c r="P16" s="746">
        <v>92.66040808583456</v>
      </c>
      <c r="Q16" s="746">
        <v>89.39837734726721</v>
      </c>
      <c r="R16" s="748">
        <v>92.58990060768805</v>
      </c>
      <c r="S16" s="749">
        <v>101.28698114105802</v>
      </c>
      <c r="T16" s="747">
        <v>106.73336226845493</v>
      </c>
      <c r="U16" s="746">
        <v>107.66301574495205</v>
      </c>
      <c r="V16" s="746">
        <v>118.03247286727235</v>
      </c>
      <c r="W16" s="748">
        <v>108.42895800543434</v>
      </c>
      <c r="X16" s="747">
        <v>111.9366207568633</v>
      </c>
      <c r="Y16" s="746">
        <v>113.80507894985273</v>
      </c>
      <c r="Z16" s="746">
        <v>126.69921867965377</v>
      </c>
      <c r="AA16" s="736"/>
    </row>
    <row r="17" spans="1:27" s="689" customFormat="1" ht="24" customHeight="1">
      <c r="A17" s="753" t="s">
        <v>181</v>
      </c>
      <c r="B17" s="708" t="s">
        <v>180</v>
      </c>
      <c r="C17" s="752">
        <v>81</v>
      </c>
      <c r="D17" s="751">
        <v>102.66316409264016</v>
      </c>
      <c r="E17" s="746">
        <f>'[9]div-sect'!F38</f>
        <v>99.80209380697352</v>
      </c>
      <c r="F17" s="746">
        <f>'[9]div-sect'!H38</f>
        <v>99.3198404495448</v>
      </c>
      <c r="G17" s="746">
        <f>'[9]div-sect'!J38</f>
        <v>98.20847078003375</v>
      </c>
      <c r="H17" s="747">
        <v>99.99839228229806</v>
      </c>
      <c r="I17" s="746">
        <f>'[9]div-sect'!M38</f>
        <v>91.05826236604621</v>
      </c>
      <c r="J17" s="746">
        <f>'[9]div-sect'!O38</f>
        <v>88.80305737101386</v>
      </c>
      <c r="K17" s="746">
        <f>'[9]div-sect'!Q38</f>
        <v>91.36581307115308</v>
      </c>
      <c r="L17" s="746">
        <f>'[9]div-sect'!S38</f>
        <v>96.89662350413053</v>
      </c>
      <c r="M17" s="750">
        <f>AVERAGE(I17:L17)</f>
        <v>92.03093907808591</v>
      </c>
      <c r="N17" s="749">
        <f>'[9]div-sect'!V38</f>
        <v>97.50252563702779</v>
      </c>
      <c r="O17" s="746">
        <f>'[9]div-sect'!X38</f>
        <v>102.15330686853098</v>
      </c>
      <c r="P17" s="746">
        <v>100.38864785154362</v>
      </c>
      <c r="Q17" s="746">
        <v>96.24813361460038</v>
      </c>
      <c r="R17" s="748">
        <v>99.07315349292568</v>
      </c>
      <c r="S17" s="749">
        <v>95.6561937074644</v>
      </c>
      <c r="T17" s="747">
        <v>94.94832057165056</v>
      </c>
      <c r="U17" s="746">
        <v>100.62961689152343</v>
      </c>
      <c r="V17" s="746">
        <v>101.90376810400909</v>
      </c>
      <c r="W17" s="748">
        <v>98.28447481866186</v>
      </c>
      <c r="X17" s="747">
        <v>100.67275575340571</v>
      </c>
      <c r="Y17" s="746">
        <v>97.15367368747371</v>
      </c>
      <c r="Z17" s="746">
        <v>95.99846203016612</v>
      </c>
      <c r="AA17" s="736"/>
    </row>
    <row r="18" spans="1:27" s="689" customFormat="1" ht="30" customHeight="1">
      <c r="A18" s="745" t="s">
        <v>179</v>
      </c>
      <c r="B18" s="744" t="s">
        <v>178</v>
      </c>
      <c r="C18" s="743">
        <v>131</v>
      </c>
      <c r="D18" s="742">
        <v>99.95253837328463</v>
      </c>
      <c r="E18" s="737">
        <f>'[9]div-sect'!F39</f>
        <v>99.39332763414828</v>
      </c>
      <c r="F18" s="737">
        <f>'[9]div-sect'!H39</f>
        <v>100.82428138294601</v>
      </c>
      <c r="G18" s="737">
        <f>'[9]div-sect'!J39</f>
        <v>99.83281849048836</v>
      </c>
      <c r="H18" s="738">
        <v>100.00074147021682</v>
      </c>
      <c r="I18" s="737">
        <f>'[9]div-sect'!M39</f>
        <v>95.11290584087367</v>
      </c>
      <c r="J18" s="737">
        <f>'[9]div-sect'!O39</f>
        <v>95.82392023750857</v>
      </c>
      <c r="K18" s="737">
        <f>'[9]div-sect'!Q39</f>
        <v>101.08855936556198</v>
      </c>
      <c r="L18" s="737">
        <f>'[9]div-sect'!S39</f>
        <v>115.25830183843566</v>
      </c>
      <c r="M18" s="741">
        <f>AVERAGE(I18:L18)</f>
        <v>101.82092182059498</v>
      </c>
      <c r="N18" s="740">
        <f>'[9]div-sect'!V39</f>
        <v>121.17914502249941</v>
      </c>
      <c r="O18" s="737">
        <f>'[9]div-sect'!X39</f>
        <v>116.97780995260952</v>
      </c>
      <c r="P18" s="737">
        <v>109.75611985194482</v>
      </c>
      <c r="Q18" s="737">
        <v>101.29680404063761</v>
      </c>
      <c r="R18" s="739">
        <v>112.30246971692283</v>
      </c>
      <c r="S18" s="740">
        <v>104.87874099964658</v>
      </c>
      <c r="T18" s="738">
        <v>106.80363892539407</v>
      </c>
      <c r="U18" s="737">
        <v>102.65632461349306</v>
      </c>
      <c r="V18" s="737">
        <v>103.5483821602116</v>
      </c>
      <c r="W18" s="739">
        <v>104.47177167468632</v>
      </c>
      <c r="X18" s="738">
        <v>100.91643212369503</v>
      </c>
      <c r="Y18" s="737">
        <v>97.59006517690887</v>
      </c>
      <c r="Z18" s="737">
        <v>96.92916725205461</v>
      </c>
      <c r="AA18" s="736"/>
    </row>
    <row r="19" spans="1:27" ht="18.75" customHeight="1">
      <c r="A19" s="623" t="s">
        <v>128</v>
      </c>
      <c r="M19" s="653"/>
      <c r="R19" s="653"/>
      <c r="AA19" s="736"/>
    </row>
    <row r="20" spans="1:27" ht="18.75" customHeight="1">
      <c r="A20" s="13" t="s">
        <v>127</v>
      </c>
      <c r="B20" s="688"/>
      <c r="M20" s="653"/>
      <c r="R20" s="653"/>
      <c r="AA20" s="736"/>
    </row>
    <row r="21" spans="13:18" ht="9.75" customHeight="1">
      <c r="M21" s="653"/>
      <c r="R21" s="653"/>
    </row>
    <row r="22" spans="13:18" ht="15" customHeight="1">
      <c r="M22" s="653"/>
      <c r="R22" s="653"/>
    </row>
    <row r="23" spans="13:18" ht="18" customHeight="1">
      <c r="M23" s="653"/>
      <c r="R23" s="653"/>
    </row>
    <row r="24" spans="13:18" ht="12.75" customHeight="1">
      <c r="M24" s="653"/>
      <c r="R24" s="653"/>
    </row>
    <row r="25" spans="13:18" ht="15.75" customHeight="1">
      <c r="M25" s="653"/>
      <c r="R25" s="653"/>
    </row>
    <row r="26" spans="13:18" ht="15.75" customHeight="1">
      <c r="M26" s="653"/>
      <c r="R26" s="653"/>
    </row>
    <row r="27" spans="13:18" ht="15.75" customHeight="1">
      <c r="M27" s="653"/>
      <c r="R27" s="653"/>
    </row>
    <row r="28" spans="13:18" ht="15.75" customHeight="1">
      <c r="M28" s="653"/>
      <c r="R28" s="653"/>
    </row>
    <row r="29" spans="13:18" ht="15.75" customHeight="1">
      <c r="M29" s="653"/>
      <c r="R29" s="653"/>
    </row>
    <row r="30" spans="13:18" ht="15.75" customHeight="1">
      <c r="M30" s="653"/>
      <c r="R30" s="653"/>
    </row>
    <row r="31" spans="13:18" ht="19.5" customHeight="1">
      <c r="M31" s="653"/>
      <c r="R31" s="653"/>
    </row>
    <row r="32" spans="13:18" ht="12.75" customHeight="1">
      <c r="M32" s="653"/>
      <c r="R32" s="653"/>
    </row>
    <row r="33" spans="13:18" ht="12" customHeight="1">
      <c r="M33" s="653"/>
      <c r="R33" s="653"/>
    </row>
    <row r="34" spans="13:18" ht="11.25" customHeight="1">
      <c r="M34" s="653"/>
      <c r="R34" s="653"/>
    </row>
    <row r="35" spans="13:18" ht="12.75" customHeight="1">
      <c r="M35" s="653"/>
      <c r="R35" s="653"/>
    </row>
    <row r="36" spans="13:18" ht="12" customHeight="1">
      <c r="M36" s="653"/>
      <c r="R36" s="653"/>
    </row>
    <row r="37" spans="13:18" ht="16.5" customHeight="1">
      <c r="M37" s="653"/>
      <c r="R37" s="653"/>
    </row>
    <row r="38" spans="13:18" ht="16.5" customHeight="1">
      <c r="M38" s="653"/>
      <c r="R38" s="653"/>
    </row>
    <row r="39" spans="13:18" ht="18" customHeight="1">
      <c r="M39" s="653"/>
      <c r="R39" s="653"/>
    </row>
    <row r="40" spans="1:26" s="621" customFormat="1" ht="14.25" customHeight="1">
      <c r="A40" s="623" t="s">
        <v>128</v>
      </c>
      <c r="B40" s="688"/>
      <c r="C40" s="735"/>
      <c r="D40" s="735"/>
      <c r="E40" s="687"/>
      <c r="F40" s="687"/>
      <c r="G40" s="687"/>
      <c r="H40" s="687"/>
      <c r="I40" s="687"/>
      <c r="J40" s="687"/>
      <c r="K40" s="687"/>
      <c r="L40" s="687"/>
      <c r="M40" s="687"/>
      <c r="N40" s="687"/>
      <c r="O40" s="687"/>
      <c r="P40" s="687"/>
      <c r="Q40" s="687"/>
      <c r="R40" s="687"/>
      <c r="S40" s="687"/>
      <c r="T40" s="687"/>
      <c r="U40" s="687"/>
      <c r="V40" s="687"/>
      <c r="W40" s="687"/>
      <c r="X40" s="687"/>
      <c r="Y40" s="687"/>
      <c r="Z40" s="687"/>
    </row>
    <row r="41" spans="1:26" s="621" customFormat="1" ht="12" customHeight="1">
      <c r="A41" s="13" t="s">
        <v>177</v>
      </c>
      <c r="B41" s="688"/>
      <c r="C41" s="735"/>
      <c r="D41" s="735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/>
      <c r="S41" s="687"/>
      <c r="T41" s="687"/>
      <c r="U41" s="687"/>
      <c r="V41" s="687"/>
      <c r="W41" s="687"/>
      <c r="X41" s="687"/>
      <c r="Y41" s="687"/>
      <c r="Z41" s="687"/>
    </row>
    <row r="42" spans="1:26" s="621" customFormat="1" ht="15.75">
      <c r="A42" s="13" t="s">
        <v>176</v>
      </c>
      <c r="M42" s="653"/>
      <c r="R42" s="653"/>
      <c r="W42" s="653"/>
      <c r="X42" s="653"/>
      <c r="Y42" s="653"/>
      <c r="Z42" s="653"/>
    </row>
  </sheetData>
  <sheetProtection/>
  <mergeCells count="9">
    <mergeCell ref="A2:Y2"/>
    <mergeCell ref="I3:M3"/>
    <mergeCell ref="AA3:AA20"/>
    <mergeCell ref="A3:A4"/>
    <mergeCell ref="B3:B4"/>
    <mergeCell ref="C3:C4"/>
    <mergeCell ref="N3:R3"/>
    <mergeCell ref="S3:W3"/>
    <mergeCell ref="X3:Z3"/>
  </mergeCells>
  <printOptions/>
  <pageMargins left="0.26" right="0.25" top="0.65" bottom="0.25" header="0.28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8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7" sqref="Z7"/>
    </sheetView>
  </sheetViews>
  <sheetFormatPr defaultColWidth="8.83203125" defaultRowHeight="12.75"/>
  <cols>
    <col min="1" max="1" width="8.83203125" style="621" customWidth="1"/>
    <col min="2" max="2" width="42.16015625" style="621" customWidth="1"/>
    <col min="3" max="3" width="7.83203125" style="621" customWidth="1"/>
    <col min="4" max="7" width="7.33203125" style="621" hidden="1" customWidth="1"/>
    <col min="8" max="8" width="8.16015625" style="621" hidden="1" customWidth="1"/>
    <col min="9" max="12" width="7.16015625" style="621" hidden="1" customWidth="1"/>
    <col min="13" max="13" width="8.5" style="653" hidden="1" customWidth="1"/>
    <col min="14" max="15" width="8.5" style="621" hidden="1" customWidth="1"/>
    <col min="16" max="17" width="8.5" style="621" customWidth="1"/>
    <col min="18" max="18" width="8.5" style="653" customWidth="1"/>
    <col min="19" max="22" width="8.5" style="621" customWidth="1"/>
    <col min="23" max="26" width="8.5" style="653" customWidth="1"/>
    <col min="27" max="27" width="5.83203125" style="734" customWidth="1"/>
    <col min="28" max="16384" width="8.83203125" style="621" customWidth="1"/>
  </cols>
  <sheetData>
    <row r="1" spans="1:26" ht="29.25" customHeight="1">
      <c r="A1" s="683" t="s">
        <v>202</v>
      </c>
      <c r="B1" s="825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3"/>
      <c r="N1" s="824"/>
      <c r="O1" s="824"/>
      <c r="P1" s="824"/>
      <c r="Q1" s="824"/>
      <c r="R1" s="823"/>
      <c r="S1" s="824"/>
      <c r="T1" s="824"/>
      <c r="U1" s="824"/>
      <c r="V1" s="824"/>
      <c r="W1" s="823"/>
      <c r="X1" s="823"/>
      <c r="Y1" s="823"/>
      <c r="Z1" s="823"/>
    </row>
    <row r="2" spans="1:26" ht="18.75" customHeight="1">
      <c r="A2" s="822" t="s">
        <v>68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772"/>
    </row>
    <row r="3" spans="1:26" ht="6.75" customHeight="1">
      <c r="A3" s="821"/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0"/>
      <c r="N3" s="680"/>
      <c r="O3" s="680"/>
      <c r="P3" s="680"/>
      <c r="Q3" s="680"/>
      <c r="R3" s="819"/>
      <c r="S3" s="680"/>
      <c r="T3" s="680"/>
      <c r="U3" s="680"/>
      <c r="V3" s="680"/>
      <c r="W3" s="819"/>
      <c r="X3" s="819"/>
      <c r="Y3" s="819"/>
      <c r="Z3" s="819"/>
    </row>
    <row r="4" spans="1:27" ht="23.25" customHeight="1">
      <c r="A4" s="770" t="s">
        <v>174</v>
      </c>
      <c r="B4" s="818" t="s">
        <v>10</v>
      </c>
      <c r="C4" s="677" t="s">
        <v>4</v>
      </c>
      <c r="D4" s="536">
        <v>2007</v>
      </c>
      <c r="E4" s="536">
        <v>2007</v>
      </c>
      <c r="F4" s="817"/>
      <c r="G4" s="817"/>
      <c r="H4" s="536">
        <v>2007</v>
      </c>
      <c r="I4" s="610">
        <v>2008</v>
      </c>
      <c r="J4" s="611"/>
      <c r="K4" s="611"/>
      <c r="L4" s="611"/>
      <c r="M4" s="675"/>
      <c r="N4" s="676">
        <v>2009</v>
      </c>
      <c r="O4" s="611"/>
      <c r="P4" s="611"/>
      <c r="Q4" s="611"/>
      <c r="R4" s="675"/>
      <c r="S4" s="676">
        <v>2010</v>
      </c>
      <c r="T4" s="611"/>
      <c r="U4" s="611"/>
      <c r="V4" s="611"/>
      <c r="W4" s="675"/>
      <c r="X4" s="611">
        <v>2011</v>
      </c>
      <c r="Y4" s="611"/>
      <c r="Z4" s="612"/>
      <c r="AA4" s="775">
        <v>19</v>
      </c>
    </row>
    <row r="5" spans="1:27" ht="27" customHeight="1">
      <c r="A5" s="767"/>
      <c r="B5" s="727"/>
      <c r="C5" s="816"/>
      <c r="D5" s="724" t="s">
        <v>40</v>
      </c>
      <c r="E5" s="724" t="s">
        <v>101</v>
      </c>
      <c r="F5" s="724" t="s">
        <v>41</v>
      </c>
      <c r="G5" s="724" t="s">
        <v>3</v>
      </c>
      <c r="H5" s="815" t="s">
        <v>171</v>
      </c>
      <c r="I5" s="724" t="s">
        <v>40</v>
      </c>
      <c r="J5" s="724" t="s">
        <v>101</v>
      </c>
      <c r="K5" s="724" t="s">
        <v>41</v>
      </c>
      <c r="L5" s="724" t="s">
        <v>3</v>
      </c>
      <c r="M5" s="814" t="s">
        <v>171</v>
      </c>
      <c r="N5" s="668" t="s">
        <v>0</v>
      </c>
      <c r="O5" s="667" t="s">
        <v>1</v>
      </c>
      <c r="P5" s="667" t="s">
        <v>2</v>
      </c>
      <c r="Q5" s="667" t="s">
        <v>3</v>
      </c>
      <c r="R5" s="535" t="s">
        <v>126</v>
      </c>
      <c r="S5" s="668" t="s">
        <v>136</v>
      </c>
      <c r="T5" s="667" t="s">
        <v>135</v>
      </c>
      <c r="U5" s="667" t="s">
        <v>2</v>
      </c>
      <c r="V5" s="667" t="s">
        <v>3</v>
      </c>
      <c r="W5" s="535" t="s">
        <v>126</v>
      </c>
      <c r="X5" s="667" t="s">
        <v>0</v>
      </c>
      <c r="Y5" s="667" t="s">
        <v>1</v>
      </c>
      <c r="Z5" s="667" t="s">
        <v>134</v>
      </c>
      <c r="AA5" s="775"/>
    </row>
    <row r="6" spans="1:27" ht="27" customHeight="1">
      <c r="A6" s="813" t="s">
        <v>230</v>
      </c>
      <c r="B6" s="812" t="s">
        <v>16</v>
      </c>
      <c r="C6" s="703">
        <v>2141</v>
      </c>
      <c r="D6" s="654">
        <v>106.29857241477734</v>
      </c>
      <c r="E6" s="654">
        <f>'[9]div-sect'!F40</f>
        <v>98.18359406849511</v>
      </c>
      <c r="F6" s="654">
        <f>'[9]div-sect'!H40</f>
        <v>98.05310580032263</v>
      </c>
      <c r="G6" s="654">
        <f>'[9]div-sect'!J40</f>
        <v>97.4627081717257</v>
      </c>
      <c r="H6" s="655">
        <v>99.99949511383019</v>
      </c>
      <c r="I6" s="654">
        <f>'[9]div-sect'!M40</f>
        <v>89.68930068768879</v>
      </c>
      <c r="J6" s="654">
        <f>'[9]div-sect'!O40</f>
        <v>93.0463738224398</v>
      </c>
      <c r="K6" s="654">
        <f>'[9]div-sect'!Q40</f>
        <v>105.36328512955443</v>
      </c>
      <c r="L6" s="654">
        <f>'[9]div-sect'!S40</f>
        <v>108.84592636568944</v>
      </c>
      <c r="M6" s="790">
        <f>AVERAGE(I6:L6)</f>
        <v>99.23622150134311</v>
      </c>
      <c r="N6" s="656">
        <f>'[9]div-sect'!V40</f>
        <v>102.68370627769762</v>
      </c>
      <c r="O6" s="654">
        <f>'[9]div-sect'!$X$40</f>
        <v>106.01089464751921</v>
      </c>
      <c r="P6" s="654">
        <v>94.7815537057095</v>
      </c>
      <c r="Q6" s="654">
        <v>96.29952251715646</v>
      </c>
      <c r="R6" s="639">
        <v>99.94391928702069</v>
      </c>
      <c r="S6" s="656">
        <v>101.17579910480615</v>
      </c>
      <c r="T6" s="655">
        <v>108.62327627528119</v>
      </c>
      <c r="U6" s="654">
        <v>106.20049115411607</v>
      </c>
      <c r="V6" s="811">
        <v>104.92235355932395</v>
      </c>
      <c r="W6" s="657">
        <v>105.23048002338183</v>
      </c>
      <c r="X6" s="718">
        <v>105.95617603308736</v>
      </c>
      <c r="Y6" s="654">
        <v>111.38528530067516</v>
      </c>
      <c r="Z6" s="654">
        <v>110.08144031448079</v>
      </c>
      <c r="AA6" s="775"/>
    </row>
    <row r="7" spans="1:27" ht="22.5" customHeight="1">
      <c r="A7" s="652" t="s">
        <v>229</v>
      </c>
      <c r="B7" s="651" t="s">
        <v>228</v>
      </c>
      <c r="C7" s="646">
        <v>27</v>
      </c>
      <c r="D7" s="637">
        <v>101.01909043337261</v>
      </c>
      <c r="E7" s="637">
        <f>'[9]div-sect'!F41</f>
        <v>98.99528625276754</v>
      </c>
      <c r="F7" s="637">
        <f>'[9]div-sect'!H41</f>
        <v>99.00609242086945</v>
      </c>
      <c r="G7" s="637">
        <f>'[9]div-sect'!J41</f>
        <v>100.97953089229689</v>
      </c>
      <c r="H7" s="638">
        <v>99.99999999982663</v>
      </c>
      <c r="I7" s="637">
        <f>'[9]div-sect'!M41</f>
        <v>97.58066002883886</v>
      </c>
      <c r="J7" s="637">
        <f>'[9]div-sect'!O41</f>
        <v>100.71596262268373</v>
      </c>
      <c r="K7" s="637">
        <f>'[9]div-sect'!Q41</f>
        <v>94.49444112825425</v>
      </c>
      <c r="L7" s="637">
        <f>'[9]div-sect'!S41</f>
        <v>104.12807892287832</v>
      </c>
      <c r="M7" s="790">
        <f>AVERAGE(I7:L7)</f>
        <v>99.22978567566379</v>
      </c>
      <c r="N7" s="640">
        <f>'[9]div-sect'!V41</f>
        <v>110.20661538452032</v>
      </c>
      <c r="O7" s="637">
        <f>'[9]div-sect'!X41</f>
        <v>111.28141380548406</v>
      </c>
      <c r="P7" s="637">
        <v>112.88670824020488</v>
      </c>
      <c r="Q7" s="637">
        <v>110.37298328679819</v>
      </c>
      <c r="R7" s="639">
        <v>111.18693017925187</v>
      </c>
      <c r="S7" s="640">
        <v>104.4672785368683</v>
      </c>
      <c r="T7" s="638">
        <v>99.23612006887362</v>
      </c>
      <c r="U7" s="809">
        <v>97.84830700591925</v>
      </c>
      <c r="V7" s="809">
        <v>101.13128935833285</v>
      </c>
      <c r="W7" s="714">
        <v>100.67074874249852</v>
      </c>
      <c r="X7" s="810">
        <v>101.35620804195372</v>
      </c>
      <c r="Y7" s="809">
        <v>101.90857882342146</v>
      </c>
      <c r="Z7" s="809">
        <v>100.42257635203698</v>
      </c>
      <c r="AA7" s="775"/>
    </row>
    <row r="8" spans="1:27" ht="22.5" customHeight="1">
      <c r="A8" s="652" t="s">
        <v>227</v>
      </c>
      <c r="B8" s="651" t="s">
        <v>226</v>
      </c>
      <c r="C8" s="646">
        <v>70</v>
      </c>
      <c r="D8" s="637">
        <v>103.81369704940664</v>
      </c>
      <c r="E8" s="637">
        <f>'[9]div-sect'!F42</f>
        <v>98.72821412957448</v>
      </c>
      <c r="F8" s="637">
        <f>'[9]div-sect'!H42</f>
        <v>98.19238232710387</v>
      </c>
      <c r="G8" s="637">
        <f>'[9]div-sect'!J42</f>
        <v>99.25744029589218</v>
      </c>
      <c r="H8" s="638">
        <v>99.9979334504943</v>
      </c>
      <c r="I8" s="637">
        <f>'[9]div-sect'!M42</f>
        <v>91.40186414307783</v>
      </c>
      <c r="J8" s="637">
        <f>'[9]div-sect'!O42</f>
        <v>92.70986614409637</v>
      </c>
      <c r="K8" s="637">
        <f>'[9]div-sect'!Q42</f>
        <v>103.84516047993313</v>
      </c>
      <c r="L8" s="637">
        <f>'[9]div-sect'!S42</f>
        <v>108.72191454841169</v>
      </c>
      <c r="M8" s="790">
        <f>AVERAGE(I8:L8)</f>
        <v>99.16970132887975</v>
      </c>
      <c r="N8" s="640">
        <f>'[9]div-sect'!V42</f>
        <v>112.15160138804508</v>
      </c>
      <c r="O8" s="637">
        <f>'[9]div-sect'!X42</f>
        <v>119.13739305742114</v>
      </c>
      <c r="P8" s="637">
        <v>116.05755479819784</v>
      </c>
      <c r="Q8" s="637">
        <v>115.94508350885181</v>
      </c>
      <c r="R8" s="639">
        <v>115.82290818812896</v>
      </c>
      <c r="S8" s="640">
        <v>119.512309329394</v>
      </c>
      <c r="T8" s="638">
        <v>125.66724109436826</v>
      </c>
      <c r="U8" s="637">
        <v>124.08330831385558</v>
      </c>
      <c r="V8" s="637">
        <v>122.28634834218569</v>
      </c>
      <c r="W8" s="641">
        <v>122.8873017699509</v>
      </c>
      <c r="X8" s="638">
        <v>122.17194798060791</v>
      </c>
      <c r="Y8" s="637">
        <v>136.37826320729909</v>
      </c>
      <c r="Z8" s="637">
        <v>143.92251122758273</v>
      </c>
      <c r="AA8" s="775"/>
    </row>
    <row r="9" spans="1:27" ht="22.5" customHeight="1">
      <c r="A9" s="652" t="s">
        <v>225</v>
      </c>
      <c r="B9" s="651" t="s">
        <v>224</v>
      </c>
      <c r="C9" s="646">
        <v>50</v>
      </c>
      <c r="D9" s="637">
        <v>101.37507420554634</v>
      </c>
      <c r="E9" s="637">
        <f>'[9]div-sect'!F43</f>
        <v>100.3428599120437</v>
      </c>
      <c r="F9" s="637">
        <f>'[9]div-sect'!H43</f>
        <v>99.35910638349428</v>
      </c>
      <c r="G9" s="637">
        <f>'[9]div-sect'!J43</f>
        <v>98.9229594989157</v>
      </c>
      <c r="H9" s="638">
        <v>100.00000000000001</v>
      </c>
      <c r="I9" s="637">
        <f>'[9]div-sect'!M43</f>
        <v>91.72653590336924</v>
      </c>
      <c r="J9" s="637">
        <f>'[9]div-sect'!O43</f>
        <v>88.05805599641391</v>
      </c>
      <c r="K9" s="637">
        <f>'[9]div-sect'!Q43</f>
        <v>96.60168885765862</v>
      </c>
      <c r="L9" s="637">
        <f>'[9]div-sect'!S43</f>
        <v>109.1578730570262</v>
      </c>
      <c r="M9" s="790">
        <f>AVERAGE(I9:L9)</f>
        <v>96.386038453617</v>
      </c>
      <c r="N9" s="640">
        <f>'[9]div-sect'!V43</f>
        <v>115.70976847869547</v>
      </c>
      <c r="O9" s="637">
        <f>'[9]div-sect'!X43</f>
        <v>115.70976847869547</v>
      </c>
      <c r="P9" s="637">
        <v>112.23997770804812</v>
      </c>
      <c r="Q9" s="637">
        <v>112.23997770804812</v>
      </c>
      <c r="R9" s="639">
        <v>113.97487309337178</v>
      </c>
      <c r="S9" s="640">
        <v>117.85197659345054</v>
      </c>
      <c r="T9" s="638">
        <v>123.74457542312307</v>
      </c>
      <c r="U9" s="637">
        <v>123.74456330793183</v>
      </c>
      <c r="V9" s="637">
        <v>123.74456330793183</v>
      </c>
      <c r="W9" s="641">
        <v>122.27141965810932</v>
      </c>
      <c r="X9" s="638">
        <v>123.74456330793183</v>
      </c>
      <c r="Y9" s="637">
        <v>123.74456330793183</v>
      </c>
      <c r="Z9" s="637">
        <v>123.74456330793183</v>
      </c>
      <c r="AA9" s="775"/>
    </row>
    <row r="10" spans="1:27" ht="22.5" customHeight="1">
      <c r="A10" s="652" t="s">
        <v>223</v>
      </c>
      <c r="B10" s="651" t="s">
        <v>222</v>
      </c>
      <c r="C10" s="646">
        <v>151</v>
      </c>
      <c r="D10" s="637">
        <v>101.76966362121648</v>
      </c>
      <c r="E10" s="637">
        <f>'[9]div-sect'!F44</f>
        <v>98.59795510836099</v>
      </c>
      <c r="F10" s="637">
        <f>'[9]div-sect'!H44</f>
        <v>106.92571265708082</v>
      </c>
      <c r="G10" s="637">
        <f>'[9]div-sect'!J44</f>
        <v>92.69782441968584</v>
      </c>
      <c r="H10" s="638">
        <v>99.99778895158605</v>
      </c>
      <c r="I10" s="637">
        <f>'[9]div-sect'!M44</f>
        <v>77.76075584310625</v>
      </c>
      <c r="J10" s="637">
        <f>'[9]div-sect'!O44</f>
        <v>97.78787540627438</v>
      </c>
      <c r="K10" s="637">
        <f>'[9]div-sect'!Q44</f>
        <v>102.04483795556594</v>
      </c>
      <c r="L10" s="637">
        <f>'[9]div-sect'!S44</f>
        <v>99.76257113549724</v>
      </c>
      <c r="M10" s="790">
        <f>AVERAGE(I10:L10)</f>
        <v>94.33901008511096</v>
      </c>
      <c r="N10" s="640">
        <f>'[9]div-sect'!V44</f>
        <v>95.73561265570893</v>
      </c>
      <c r="O10" s="637">
        <f>'[9]div-sect'!X44</f>
        <v>94.15565163015226</v>
      </c>
      <c r="P10" s="637">
        <v>92.39374425967951</v>
      </c>
      <c r="Q10" s="637">
        <v>88.49462771895037</v>
      </c>
      <c r="R10" s="639">
        <v>92.69490906612278</v>
      </c>
      <c r="S10" s="640">
        <v>88.14503615679213</v>
      </c>
      <c r="T10" s="638">
        <v>94.9594017895461</v>
      </c>
      <c r="U10" s="637">
        <v>94.05222495220255</v>
      </c>
      <c r="V10" s="637">
        <v>94.74829430231682</v>
      </c>
      <c r="W10" s="641">
        <v>92.9762393002144</v>
      </c>
      <c r="X10" s="638">
        <v>93.51933257958848</v>
      </c>
      <c r="Y10" s="637">
        <v>94.55747489856458</v>
      </c>
      <c r="Z10" s="637">
        <v>93.92515670945043</v>
      </c>
      <c r="AA10" s="775"/>
    </row>
    <row r="11" spans="1:27" ht="21.75" customHeight="1">
      <c r="A11" s="652" t="s">
        <v>221</v>
      </c>
      <c r="B11" s="651" t="s">
        <v>220</v>
      </c>
      <c r="C11" s="646">
        <v>813</v>
      </c>
      <c r="D11" s="637">
        <v>103.48301699242174</v>
      </c>
      <c r="E11" s="637">
        <f>'[9]div-sect'!F45</f>
        <v>99.0748427445146</v>
      </c>
      <c r="F11" s="637">
        <f>'[9]div-sect'!H45</f>
        <v>99.00597960811783</v>
      </c>
      <c r="G11" s="637">
        <f>'[9]div-sect'!J45</f>
        <v>98.43147152106845</v>
      </c>
      <c r="H11" s="638">
        <v>99.99882771653064</v>
      </c>
      <c r="I11" s="637">
        <f>'[9]div-sect'!M45</f>
        <v>89.60980924496785</v>
      </c>
      <c r="J11" s="637">
        <f>'[9]div-sect'!O45</f>
        <v>91.18441671615383</v>
      </c>
      <c r="K11" s="637">
        <f>'[9]div-sect'!Q45</f>
        <v>96.578373175246</v>
      </c>
      <c r="L11" s="637">
        <f>'[9]div-sect'!S45</f>
        <v>98.69111084035883</v>
      </c>
      <c r="M11" s="790">
        <f>AVERAGE(I11:L11)</f>
        <v>94.01592749418162</v>
      </c>
      <c r="N11" s="640">
        <f>'[9]div-sect'!V45</f>
        <v>98.30633058931825</v>
      </c>
      <c r="O11" s="637">
        <f>'[9]div-sect'!X45</f>
        <v>100.09797184923643</v>
      </c>
      <c r="P11" s="637">
        <v>89.5146618589055</v>
      </c>
      <c r="Q11" s="637">
        <v>95.67128652811131</v>
      </c>
      <c r="R11" s="639">
        <v>95.89756270639288</v>
      </c>
      <c r="S11" s="640">
        <v>98.86553769700603</v>
      </c>
      <c r="T11" s="638">
        <v>107.19269293399573</v>
      </c>
      <c r="U11" s="637">
        <v>107.13419882916436</v>
      </c>
      <c r="V11" s="637">
        <v>108.44639354145437</v>
      </c>
      <c r="W11" s="641">
        <v>105.40970575040512</v>
      </c>
      <c r="X11" s="638">
        <v>110.14742855626942</v>
      </c>
      <c r="Y11" s="637">
        <v>116.51986996616449</v>
      </c>
      <c r="Z11" s="637">
        <v>107.95943551222838</v>
      </c>
      <c r="AA11" s="775"/>
    </row>
    <row r="12" spans="1:27" ht="9.75" customHeight="1">
      <c r="A12" s="652"/>
      <c r="B12" s="808" t="s">
        <v>219</v>
      </c>
      <c r="C12" s="646"/>
      <c r="D12" s="637"/>
      <c r="E12" s="637"/>
      <c r="F12" s="637"/>
      <c r="G12" s="637"/>
      <c r="H12" s="638"/>
      <c r="I12" s="637"/>
      <c r="J12" s="637"/>
      <c r="K12" s="637"/>
      <c r="L12" s="637"/>
      <c r="M12" s="790"/>
      <c r="N12" s="640"/>
      <c r="O12" s="637"/>
      <c r="P12" s="637"/>
      <c r="Q12" s="637"/>
      <c r="R12" s="639"/>
      <c r="S12" s="656"/>
      <c r="T12" s="655"/>
      <c r="U12" s="654"/>
      <c r="V12" s="654"/>
      <c r="W12" s="641"/>
      <c r="X12" s="655"/>
      <c r="Y12" s="654"/>
      <c r="Z12" s="654"/>
      <c r="AA12" s="775"/>
    </row>
    <row r="13" spans="1:27" s="709" customFormat="1" ht="15.75" customHeight="1">
      <c r="A13" s="807"/>
      <c r="B13" s="716" t="s">
        <v>218</v>
      </c>
      <c r="C13" s="715">
        <v>406</v>
      </c>
      <c r="D13" s="710">
        <v>103.7265784897921</v>
      </c>
      <c r="E13" s="710">
        <f>'[9]GRP-DIV'!G84</f>
        <v>99.46864882853667</v>
      </c>
      <c r="F13" s="710">
        <f>'[9]GRP-DIV'!I84</f>
        <v>99.3809426199908</v>
      </c>
      <c r="G13" s="710">
        <f>'[9]GRP-DIV'!K84</f>
        <v>97.41747391970364</v>
      </c>
      <c r="H13" s="711">
        <v>99.99841096450581</v>
      </c>
      <c r="I13" s="710">
        <f>'[9]GRP-DIV'!N84</f>
        <v>91.03764094209286</v>
      </c>
      <c r="J13" s="710">
        <f>'[9]GRP-DIV'!P84</f>
        <v>93.12527480116293</v>
      </c>
      <c r="K13" s="710">
        <f>'[9]GRP-DIV'!R84</f>
        <v>95.63625048106236</v>
      </c>
      <c r="L13" s="710">
        <f>'[9]GRP-DIV'!T84</f>
        <v>100.12013214698918</v>
      </c>
      <c r="M13" s="712">
        <f>AVERAGE(I13:L13)</f>
        <v>94.97982459282683</v>
      </c>
      <c r="N13" s="713">
        <f>'[9]GRP-DIV'!W84</f>
        <v>94.71394462773958</v>
      </c>
      <c r="O13" s="710">
        <f>'[9]GRP-DIV'!$Y$84</f>
        <v>94.53452256455779</v>
      </c>
      <c r="P13" s="710">
        <v>77.57377266648513</v>
      </c>
      <c r="Q13" s="710">
        <v>93.16638777650044</v>
      </c>
      <c r="R13" s="712">
        <v>89.99715690882073</v>
      </c>
      <c r="S13" s="713">
        <v>98.72263013891639</v>
      </c>
      <c r="T13" s="711">
        <v>109.4520588948452</v>
      </c>
      <c r="U13" s="710">
        <v>113.63073502398308</v>
      </c>
      <c r="V13" s="710">
        <v>116.93362284049849</v>
      </c>
      <c r="W13" s="714">
        <v>109.68476172456079</v>
      </c>
      <c r="X13" s="711">
        <v>122.59995659842836</v>
      </c>
      <c r="Y13" s="710">
        <v>134.73155414484717</v>
      </c>
      <c r="Z13" s="710">
        <v>116.87635477525603</v>
      </c>
      <c r="AA13" s="775"/>
    </row>
    <row r="14" spans="1:27" s="709" customFormat="1" ht="25.5" customHeight="1">
      <c r="A14" s="793"/>
      <c r="B14" s="806" t="s">
        <v>217</v>
      </c>
      <c r="C14" s="715">
        <v>233</v>
      </c>
      <c r="D14" s="710">
        <v>103.84334128738536</v>
      </c>
      <c r="E14" s="710">
        <f>'[9]GRP-DIV'!G85</f>
        <v>98.77019437937508</v>
      </c>
      <c r="F14" s="710">
        <f>'[9]GRP-DIV'!I85</f>
        <v>96.87278341607497</v>
      </c>
      <c r="G14" s="710">
        <f>'[9]GRP-DIV'!K85</f>
        <v>100.51368083098892</v>
      </c>
      <c r="H14" s="711">
        <v>99.99999997845607</v>
      </c>
      <c r="I14" s="710">
        <f>'[9]GRP-DIV'!N85</f>
        <v>85.90229457061098</v>
      </c>
      <c r="J14" s="710">
        <f>'[9]GRP-DIV'!P85</f>
        <v>88.54247981168007</v>
      </c>
      <c r="K14" s="710">
        <f>'[9]GRP-DIV'!R85</f>
        <v>99.15900458653118</v>
      </c>
      <c r="L14" s="710">
        <f>'[9]GRP-DIV'!T85</f>
        <v>92.20852437673169</v>
      </c>
      <c r="M14" s="712">
        <f>AVERAGE(I14:L14)</f>
        <v>91.45307583638848</v>
      </c>
      <c r="N14" s="713">
        <f>'[9]GRP-DIV'!W85</f>
        <v>99.68294968115535</v>
      </c>
      <c r="O14" s="710">
        <f>'[9]GRP-DIV'!$Y$85</f>
        <v>106.52170858633798</v>
      </c>
      <c r="P14" s="710">
        <v>100.64792524819894</v>
      </c>
      <c r="Q14" s="710">
        <v>97.53271606992101</v>
      </c>
      <c r="R14" s="712">
        <v>101.09632489640333</v>
      </c>
      <c r="S14" s="713">
        <v>98.86471229941417</v>
      </c>
      <c r="T14" s="711">
        <v>109.42106202649883</v>
      </c>
      <c r="U14" s="710">
        <v>104.00335878962423</v>
      </c>
      <c r="V14" s="710">
        <v>103.03175245225559</v>
      </c>
      <c r="W14" s="714">
        <v>103.8302213919482</v>
      </c>
      <c r="X14" s="711">
        <v>98.67498210265337</v>
      </c>
      <c r="Y14" s="710">
        <v>96.17596811913111</v>
      </c>
      <c r="Z14" s="710">
        <v>96.05968858277355</v>
      </c>
      <c r="AA14" s="775"/>
    </row>
    <row r="15" spans="1:27" s="709" customFormat="1" ht="22.5" customHeight="1">
      <c r="A15" s="793"/>
      <c r="B15" s="805" t="s">
        <v>216</v>
      </c>
      <c r="C15" s="715">
        <v>100</v>
      </c>
      <c r="D15" s="710">
        <v>105.07940834739235</v>
      </c>
      <c r="E15" s="710">
        <f>'[9]GRP-DIV'!G86</f>
        <v>99.21117853737255</v>
      </c>
      <c r="F15" s="710">
        <f>'[9]GRP-DIV'!I86</f>
        <v>100.24633976380841</v>
      </c>
      <c r="G15" s="710">
        <f>'[9]GRP-DIV'!K86</f>
        <v>95.45127335142669</v>
      </c>
      <c r="H15" s="711">
        <v>99.99705</v>
      </c>
      <c r="I15" s="710">
        <f>'[9]GRP-DIV'!N86</f>
        <v>86.3831146335971</v>
      </c>
      <c r="J15" s="710">
        <f>'[9]GRP-DIV'!P86</f>
        <v>83.3973366281</v>
      </c>
      <c r="K15" s="710">
        <f>'[9]GRP-DIV'!R86</f>
        <v>85.53305912821531</v>
      </c>
      <c r="L15" s="710">
        <f>'[9]GRP-DIV'!T86</f>
        <v>96.35995027896561</v>
      </c>
      <c r="M15" s="712">
        <f>AVERAGE(I15:L15)</f>
        <v>87.91836516721952</v>
      </c>
      <c r="N15" s="713">
        <f>'[9]GRP-DIV'!W86</f>
        <v>101.28562753445439</v>
      </c>
      <c r="O15" s="710">
        <f>'[10]GRP-DIV'!Y86</f>
        <v>100.41119672306492</v>
      </c>
      <c r="P15" s="710">
        <v>97.73815694819683</v>
      </c>
      <c r="Q15" s="710">
        <v>93.1433877945576</v>
      </c>
      <c r="R15" s="712">
        <v>98.14459225006844</v>
      </c>
      <c r="S15" s="713">
        <v>92.60650862855422</v>
      </c>
      <c r="T15" s="711">
        <v>93.64173207058074</v>
      </c>
      <c r="U15" s="710">
        <v>93.64173207058074</v>
      </c>
      <c r="V15" s="710">
        <v>91.66436572965605</v>
      </c>
      <c r="W15" s="714">
        <v>92.88858462484293</v>
      </c>
      <c r="X15" s="711">
        <v>90.88091324614855</v>
      </c>
      <c r="Y15" s="710">
        <v>90.88091324614855</v>
      </c>
      <c r="Z15" s="710">
        <v>90.88091324614855</v>
      </c>
      <c r="AA15" s="775"/>
    </row>
    <row r="16" spans="1:27" s="709" customFormat="1" ht="22.5" customHeight="1">
      <c r="A16" s="793"/>
      <c r="B16" s="791" t="s">
        <v>215</v>
      </c>
      <c r="C16" s="715">
        <v>74</v>
      </c>
      <c r="D16" s="710">
        <v>98.85489990923317</v>
      </c>
      <c r="E16" s="710">
        <f>'[9]GRP-DIV'!G87</f>
        <v>97.68922409152495</v>
      </c>
      <c r="F16" s="710">
        <f>'[9]GRP-DIV'!I87</f>
        <v>101.98927304536784</v>
      </c>
      <c r="G16" s="710">
        <f>'[9]GRP-DIV'!K87</f>
        <v>101.46590495224194</v>
      </c>
      <c r="H16" s="711">
        <v>99.99982549959198</v>
      </c>
      <c r="I16" s="710">
        <f>'[9]GRP-DIV'!N87</f>
        <v>97.81008912644715</v>
      </c>
      <c r="J16" s="710">
        <f>'[9]GRP-DIV'!P87</f>
        <v>99.37753732472227</v>
      </c>
      <c r="K16" s="710">
        <f>'[9]GRP-DIV'!R87</f>
        <v>108.54791506324835</v>
      </c>
      <c r="L16" s="710">
        <f>'[9]GRP-DIV'!T87</f>
        <v>114.41240883593349</v>
      </c>
      <c r="M16" s="712">
        <f>AVERAGE(I16:L16)</f>
        <v>105.03698758758782</v>
      </c>
      <c r="N16" s="713">
        <f>'[9]GRP-DIV'!W87</f>
        <v>109.65534082565986</v>
      </c>
      <c r="O16" s="710">
        <f>'[10]GRP-DIV'!Y87</f>
        <v>109.97239431480429</v>
      </c>
      <c r="P16" s="710">
        <v>108.860623122259</v>
      </c>
      <c r="Q16" s="710">
        <v>106.96947143713471</v>
      </c>
      <c r="R16" s="712">
        <v>108.86445742496447</v>
      </c>
      <c r="S16" s="713">
        <v>108.11034436009373</v>
      </c>
      <c r="T16" s="711">
        <v>106.09247006485249</v>
      </c>
      <c r="U16" s="710">
        <v>99.58201923422938</v>
      </c>
      <c r="V16" s="710">
        <v>101.60854299484951</v>
      </c>
      <c r="W16" s="714">
        <v>103.84834416350628</v>
      </c>
      <c r="X16" s="711">
        <v>103.98533625340569</v>
      </c>
      <c r="Y16" s="710">
        <v>115.30474869339692</v>
      </c>
      <c r="Z16" s="710">
        <v>119.58408470657594</v>
      </c>
      <c r="AA16" s="775"/>
    </row>
    <row r="17" spans="1:27" ht="20.25" customHeight="1">
      <c r="A17" s="652" t="s">
        <v>214</v>
      </c>
      <c r="B17" s="651" t="s">
        <v>213</v>
      </c>
      <c r="C17" s="804">
        <v>416</v>
      </c>
      <c r="D17" s="637">
        <v>101.67131254879914</v>
      </c>
      <c r="E17" s="637">
        <f>'[9]div-sect'!F46</f>
        <v>99.1175016049157</v>
      </c>
      <c r="F17" s="637">
        <f>'[9]div-sect'!H46</f>
        <v>97.3908978592994</v>
      </c>
      <c r="G17" s="637">
        <f>'[9]div-sect'!J46</f>
        <v>101.82369005350039</v>
      </c>
      <c r="H17" s="638">
        <v>100.00085051662866</v>
      </c>
      <c r="I17" s="637">
        <f>'[9]div-sect'!M46</f>
        <v>100.4038832011778</v>
      </c>
      <c r="J17" s="637">
        <f>'[9]div-sect'!O46</f>
        <v>98.18146051745983</v>
      </c>
      <c r="K17" s="637">
        <f>'[9]div-sect'!Q46</f>
        <v>111.87419768808186</v>
      </c>
      <c r="L17" s="637">
        <f>'[9]div-sect'!S46</f>
        <v>130.86166186357053</v>
      </c>
      <c r="M17" s="790">
        <f>AVERAGE(I17:L17)</f>
        <v>110.3303008175725</v>
      </c>
      <c r="N17" s="640">
        <f>'[9]div-sect'!V46</f>
        <v>115.08331113004013</v>
      </c>
      <c r="O17" s="788">
        <f>'[9]div-sect'!X46</f>
        <v>117.83536664948208</v>
      </c>
      <c r="P17" s="788">
        <v>92.52941475798872</v>
      </c>
      <c r="Q17" s="637">
        <v>97.64259679500606</v>
      </c>
      <c r="R17" s="639">
        <v>105.77267233312925</v>
      </c>
      <c r="S17" s="640">
        <v>108.14622190648973</v>
      </c>
      <c r="T17" s="638">
        <v>111.22671348598602</v>
      </c>
      <c r="U17" s="637">
        <v>103.47800507793198</v>
      </c>
      <c r="V17" s="637">
        <v>96.71186200245211</v>
      </c>
      <c r="W17" s="641">
        <v>104.89070061821496</v>
      </c>
      <c r="X17" s="638">
        <v>102.75854616860313</v>
      </c>
      <c r="Y17" s="637">
        <v>114.66604884211276</v>
      </c>
      <c r="Z17" s="637">
        <v>119.18583172541535</v>
      </c>
      <c r="AA17" s="775"/>
    </row>
    <row r="18" spans="1:27" s="794" customFormat="1" ht="11.25" customHeight="1">
      <c r="A18" s="803"/>
      <c r="B18" s="802" t="s">
        <v>212</v>
      </c>
      <c r="C18" s="801"/>
      <c r="D18" s="784"/>
      <c r="E18" s="784"/>
      <c r="F18" s="784"/>
      <c r="G18" s="784"/>
      <c r="H18" s="798"/>
      <c r="I18" s="784"/>
      <c r="J18" s="784"/>
      <c r="K18" s="784"/>
      <c r="L18" s="784"/>
      <c r="M18" s="639"/>
      <c r="N18" s="800"/>
      <c r="O18" s="637"/>
      <c r="P18" s="637"/>
      <c r="Q18" s="784"/>
      <c r="R18" s="639"/>
      <c r="S18" s="799"/>
      <c r="T18" s="798"/>
      <c r="U18" s="797"/>
      <c r="V18" s="797"/>
      <c r="W18" s="641"/>
      <c r="X18" s="796"/>
      <c r="Y18" s="795"/>
      <c r="Z18" s="795"/>
      <c r="AA18" s="775"/>
    </row>
    <row r="19" spans="1:27" s="709" customFormat="1" ht="23.25" customHeight="1">
      <c r="A19" s="793"/>
      <c r="B19" s="791" t="s">
        <v>211</v>
      </c>
      <c r="C19" s="715">
        <v>175</v>
      </c>
      <c r="D19" s="710">
        <v>102.713043625141</v>
      </c>
      <c r="E19" s="710">
        <f>'[9]GRP-DIV'!G89</f>
        <v>101.52846095797102</v>
      </c>
      <c r="F19" s="710">
        <f>'[9]GRP-DIV'!I89</f>
        <v>99.74806888730082</v>
      </c>
      <c r="G19" s="710">
        <f>'[9]GRP-DIV'!K89</f>
        <v>96.01802892717807</v>
      </c>
      <c r="H19" s="711">
        <v>100.00190059939773</v>
      </c>
      <c r="I19" s="710">
        <f>'[9]GRP-DIV'!N89</f>
        <v>105.55862395117973</v>
      </c>
      <c r="J19" s="710">
        <f>'[9]GRP-DIV'!P89</f>
        <v>109.80529860735456</v>
      </c>
      <c r="K19" s="710">
        <f>'[9]GRP-DIV'!R89</f>
        <v>119.21485008020665</v>
      </c>
      <c r="L19" s="710">
        <f>'[9]GRP-DIV'!T89</f>
        <v>134.88163524026822</v>
      </c>
      <c r="M19" s="712">
        <f>AVERAGE(I19:L19)</f>
        <v>117.36510196975229</v>
      </c>
      <c r="N19" s="713">
        <f>'[9]GRP-DIV'!W89</f>
        <v>100.39120932207115</v>
      </c>
      <c r="O19" s="710">
        <f>'[9]GRP-DIV'!Y89</f>
        <v>97.7915793483384</v>
      </c>
      <c r="P19" s="710">
        <v>87.0503737934676</v>
      </c>
      <c r="Q19" s="710">
        <v>82.37270776030307</v>
      </c>
      <c r="R19" s="712">
        <v>91.90146755604505</v>
      </c>
      <c r="S19" s="713">
        <v>76.92947139061016</v>
      </c>
      <c r="T19" s="711">
        <v>79.68179086457316</v>
      </c>
      <c r="U19" s="710">
        <v>76.475209861188</v>
      </c>
      <c r="V19" s="710">
        <v>74.06814977957183</v>
      </c>
      <c r="W19" s="714">
        <v>76.78865547398578</v>
      </c>
      <c r="X19" s="711">
        <v>72.02199474837445</v>
      </c>
      <c r="Y19" s="710">
        <v>69.87842773430792</v>
      </c>
      <c r="Z19" s="710">
        <v>78.94104471949773</v>
      </c>
      <c r="AA19" s="775"/>
    </row>
    <row r="20" spans="1:27" s="709" customFormat="1" ht="23.25" customHeight="1">
      <c r="A20" s="793"/>
      <c r="B20" s="791" t="s">
        <v>210</v>
      </c>
      <c r="C20" s="715">
        <v>66</v>
      </c>
      <c r="D20" s="710">
        <v>101.21944524092069</v>
      </c>
      <c r="E20" s="710">
        <f>'[9]GRP-DIV'!G90</f>
        <v>99.4</v>
      </c>
      <c r="F20" s="710">
        <f>'[9]GRP-DIV'!I90</f>
        <v>100.13184021501378</v>
      </c>
      <c r="G20" s="710">
        <f>'[9]GRP-DIV'!K90</f>
        <v>99.25</v>
      </c>
      <c r="H20" s="711">
        <v>100.00032136398362</v>
      </c>
      <c r="I20" s="710">
        <f>'[9]GRP-DIV'!N90</f>
        <v>93.77570630865148</v>
      </c>
      <c r="J20" s="710">
        <f>'[9]GRP-DIV'!P90</f>
        <v>93.53345480959304</v>
      </c>
      <c r="K20" s="710">
        <f>'[9]GRP-DIV'!R90</f>
        <v>91.97816160823804</v>
      </c>
      <c r="L20" s="710">
        <f>'[9]GRP-DIV'!T90</f>
        <v>99.09967867474388</v>
      </c>
      <c r="M20" s="712">
        <f>AVERAGE(I20:L20)</f>
        <v>94.5967503503066</v>
      </c>
      <c r="N20" s="713">
        <f>'[9]GRP-DIV'!W90</f>
        <v>106.9584823736108</v>
      </c>
      <c r="O20" s="710">
        <f>'[9]GRP-DIV'!Y90</f>
        <v>107.38736192399317</v>
      </c>
      <c r="P20" s="710">
        <v>104.4256680156046</v>
      </c>
      <c r="Q20" s="710">
        <v>103.35759459992484</v>
      </c>
      <c r="R20" s="712">
        <v>105.53227672828335</v>
      </c>
      <c r="S20" s="713">
        <v>106.42469623824137</v>
      </c>
      <c r="T20" s="711">
        <v>108.86857813056527</v>
      </c>
      <c r="U20" s="710">
        <v>105.24153791091148</v>
      </c>
      <c r="V20" s="710">
        <v>102.83992680776618</v>
      </c>
      <c r="W20" s="714">
        <v>105.84368477187107</v>
      </c>
      <c r="X20" s="711">
        <v>101.51424800665487</v>
      </c>
      <c r="Y20" s="710">
        <v>99.7720544438112</v>
      </c>
      <c r="Z20" s="710">
        <v>111.45853146679868</v>
      </c>
      <c r="AA20" s="775"/>
    </row>
    <row r="21" spans="1:27" s="709" customFormat="1" ht="26.25" customHeight="1">
      <c r="A21" s="792"/>
      <c r="B21" s="791" t="s">
        <v>209</v>
      </c>
      <c r="C21" s="715">
        <v>175</v>
      </c>
      <c r="D21" s="710">
        <v>100.8</v>
      </c>
      <c r="E21" s="710">
        <f>'[9]GRP-DIV'!G91</f>
        <v>96.6</v>
      </c>
      <c r="F21" s="710">
        <f>'[9]GRP-DIV'!I91</f>
        <v>94</v>
      </c>
      <c r="G21" s="710">
        <f>'[9]GRP-DIV'!K91</f>
        <v>108.6</v>
      </c>
      <c r="H21" s="711">
        <v>100</v>
      </c>
      <c r="I21" s="710">
        <f>'[9]GRP-DIV'!N91</f>
        <v>97.74891202207152</v>
      </c>
      <c r="J21" s="710">
        <f>'[9]GRP-DIV'!P91</f>
        <v>88.31058458024629</v>
      </c>
      <c r="K21" s="710">
        <f>'[9]GRP-DIV'!R91</f>
        <v>112.03719318892674</v>
      </c>
      <c r="L21" s="710">
        <f>'[9]GRP-DIV'!T91</f>
        <v>138.8204935752303</v>
      </c>
      <c r="M21" s="712">
        <f>AVERAGE(I21:L21)</f>
        <v>109.22929584161872</v>
      </c>
      <c r="N21" s="713">
        <f>'[9]GRP-DIV'!W91</f>
        <v>132.83963406900534</v>
      </c>
      <c r="O21" s="710">
        <f>'[9]GRP-DIV'!Y91</f>
        <v>141.81954430423872</v>
      </c>
      <c r="P21" s="710">
        <v>93.52186877963756</v>
      </c>
      <c r="Q21" s="710">
        <v>110.75711522899681</v>
      </c>
      <c r="R21" s="712">
        <v>119.73454059546961</v>
      </c>
      <c r="S21" s="713">
        <v>140.01223353153728</v>
      </c>
      <c r="T21" s="711">
        <v>143.66099001287185</v>
      </c>
      <c r="U21" s="710">
        <v>129.81569648338083</v>
      </c>
      <c r="V21" s="710">
        <v>117.04441835589967</v>
      </c>
      <c r="W21" s="714">
        <v>132.6333345959224</v>
      </c>
      <c r="X21" s="711">
        <v>133.96437575276656</v>
      </c>
      <c r="Y21" s="710">
        <v>165.07083355156274</v>
      </c>
      <c r="Z21" s="710">
        <v>162.34491482886844</v>
      </c>
      <c r="AA21" s="775"/>
    </row>
    <row r="22" spans="1:27" ht="16.5" customHeight="1">
      <c r="A22" s="652" t="s">
        <v>208</v>
      </c>
      <c r="B22" s="651" t="s">
        <v>207</v>
      </c>
      <c r="C22" s="646">
        <v>285</v>
      </c>
      <c r="D22" s="784">
        <v>103.07401804777258</v>
      </c>
      <c r="E22" s="784">
        <f>'[9]GRP-DIV'!G92</f>
        <v>99.98179688138207</v>
      </c>
      <c r="F22" s="784">
        <f>'[9]GRP-DIV'!I92</f>
        <v>97.98216906158574</v>
      </c>
      <c r="G22" s="784">
        <f>'[9]GRP-DIV'!K92</f>
        <v>98.96201600925055</v>
      </c>
      <c r="H22" s="638">
        <v>99.99999999999773</v>
      </c>
      <c r="I22" s="784">
        <f>'[9]GRP-DIV'!N92</f>
        <v>84.11158904136776</v>
      </c>
      <c r="J22" s="784">
        <f>'[9]GRP-DIV'!P92</f>
        <v>96.13970920851808</v>
      </c>
      <c r="K22" s="784">
        <f>'[9]GRP-DIV'!R92</f>
        <v>110.63324904604511</v>
      </c>
      <c r="L22" s="788">
        <f>'[9]GRP-DIV'!T92</f>
        <v>114.55569780705069</v>
      </c>
      <c r="M22" s="790">
        <f>AVERAGE(I22:L22)</f>
        <v>101.36006127574541</v>
      </c>
      <c r="N22" s="789">
        <f>'[9]GRP-DIV'!W92</f>
        <v>103.19776011532402</v>
      </c>
      <c r="O22" s="788">
        <f>'[9]div-sect'!X47</f>
        <v>94.65350580293887</v>
      </c>
      <c r="P22" s="788">
        <v>80.67917735653987</v>
      </c>
      <c r="Q22" s="788">
        <v>76.71954989930022</v>
      </c>
      <c r="R22" s="639">
        <v>88.81249829352573</v>
      </c>
      <c r="S22" s="640">
        <v>81.19772299896017</v>
      </c>
      <c r="T22" s="638">
        <v>92.73038362352453</v>
      </c>
      <c r="U22" s="637">
        <v>92.66344269492302</v>
      </c>
      <c r="V22" s="637">
        <v>88.9923184328075</v>
      </c>
      <c r="W22" s="641">
        <v>88.89596693755381</v>
      </c>
      <c r="X22" s="638">
        <v>86.73585095801329</v>
      </c>
      <c r="Y22" s="637">
        <v>88.93449131806</v>
      </c>
      <c r="Z22" s="637">
        <v>91.35719209251917</v>
      </c>
      <c r="AA22" s="775"/>
    </row>
    <row r="23" spans="1:27" ht="16.5" customHeight="1">
      <c r="A23" s="652" t="s">
        <v>206</v>
      </c>
      <c r="B23" s="651" t="s">
        <v>205</v>
      </c>
      <c r="C23" s="646">
        <v>95</v>
      </c>
      <c r="D23" s="784">
        <v>116.9477495143835</v>
      </c>
      <c r="E23" s="784">
        <f>'[9]GRP-DIV'!G95</f>
        <v>94.99424660068448</v>
      </c>
      <c r="F23" s="784">
        <f>'[9]GRP-DIV'!I95</f>
        <v>94.96594209601332</v>
      </c>
      <c r="G23" s="784">
        <f>'[9]GRP-DIV'!K95</f>
        <v>93.09206178891868</v>
      </c>
      <c r="H23" s="638">
        <v>99.99999999999999</v>
      </c>
      <c r="I23" s="784">
        <f>'[9]GRP-DIV'!N95</f>
        <v>87.79403701110895</v>
      </c>
      <c r="J23" s="784">
        <f>'[9]GRP-DIV'!P95</f>
        <v>96.32796092720007</v>
      </c>
      <c r="K23" s="784">
        <f>'[9]GRP-DIV'!R95</f>
        <v>97.58920137265149</v>
      </c>
      <c r="L23" s="788">
        <f>'[9]GRP-DIV'!T95</f>
        <v>99.0349302580225</v>
      </c>
      <c r="M23" s="790">
        <f>AVERAGE(I23:L23)</f>
        <v>95.18653239224575</v>
      </c>
      <c r="N23" s="789">
        <f>'[9]GRP-DIV'!W95</f>
        <v>72.75275756378616</v>
      </c>
      <c r="O23" s="788">
        <f>'[9]div-sect'!X48</f>
        <v>92.32988332504408</v>
      </c>
      <c r="P23" s="788">
        <v>95.3736059331052</v>
      </c>
      <c r="Q23" s="788">
        <v>99.19014072216885</v>
      </c>
      <c r="R23" s="639">
        <v>89.91159688602608</v>
      </c>
      <c r="S23" s="640">
        <v>99.23416995165734</v>
      </c>
      <c r="T23" s="638">
        <v>108.57308402066113</v>
      </c>
      <c r="U23" s="637">
        <v>102.2658968964358</v>
      </c>
      <c r="V23" s="637">
        <v>109.33573317430093</v>
      </c>
      <c r="W23" s="641">
        <v>104.8522210107638</v>
      </c>
      <c r="X23" s="638">
        <v>111.2211276798971</v>
      </c>
      <c r="Y23" s="637">
        <v>111.77778293843006</v>
      </c>
      <c r="Z23" s="637">
        <v>113.92106293103019</v>
      </c>
      <c r="AA23" s="775"/>
    </row>
    <row r="24" spans="1:27" ht="19.5" customHeight="1">
      <c r="A24" s="787" t="s">
        <v>204</v>
      </c>
      <c r="B24" s="786" t="s">
        <v>203</v>
      </c>
      <c r="C24" s="785">
        <v>247</v>
      </c>
      <c r="D24" s="784">
        <v>129.23806070588384</v>
      </c>
      <c r="E24" s="784">
        <f>'[9]GRP-DIV'!G98</f>
        <v>91.54615217347936</v>
      </c>
      <c r="F24" s="784">
        <f>'[9]GRP-DIV'!I98</f>
        <v>91.1033022106605</v>
      </c>
      <c r="G24" s="784">
        <f>'[9]GRP-DIV'!K98</f>
        <v>88.11243050031347</v>
      </c>
      <c r="H24" s="638">
        <v>99.9999863975843</v>
      </c>
      <c r="I24" s="783">
        <f>'[9]GRP-DIV'!N98</f>
        <v>84.3194735614363</v>
      </c>
      <c r="J24" s="783">
        <f>'[9]GRP-DIV'!P98</f>
        <v>82.50855114858253</v>
      </c>
      <c r="K24" s="783">
        <f>'[9]GRP-DIV'!R98</f>
        <v>126.76963079445584</v>
      </c>
      <c r="L24" s="780">
        <f>'[9]GRP-DIV'!T98</f>
        <v>108.39349404848068</v>
      </c>
      <c r="M24" s="782">
        <f>AVERAGE(I24:L24)</f>
        <v>100.49778738823883</v>
      </c>
      <c r="N24" s="781">
        <f>'[9]GRP-DIV'!W98</f>
        <v>105.37384911290225</v>
      </c>
      <c r="O24" s="780">
        <f>'[9]div-sect'!X49</f>
        <v>125.96310352202055</v>
      </c>
      <c r="P24" s="780">
        <v>123.37678425674487</v>
      </c>
      <c r="Q24" s="780">
        <v>112.89808692274049</v>
      </c>
      <c r="R24" s="628">
        <v>116.90295595360205</v>
      </c>
      <c r="S24" s="629">
        <v>121.6442066961987</v>
      </c>
      <c r="T24" s="627">
        <v>129.91316010836766</v>
      </c>
      <c r="U24" s="626">
        <v>125.58592488422568</v>
      </c>
      <c r="V24" s="626">
        <v>122.67175735772202</v>
      </c>
      <c r="W24" s="628">
        <v>124.95376226162851</v>
      </c>
      <c r="X24" s="627">
        <v>118.2552660305142</v>
      </c>
      <c r="Y24" s="626">
        <v>116.73302946715295</v>
      </c>
      <c r="Z24" s="626">
        <v>121.01206727911828</v>
      </c>
      <c r="AA24" s="775"/>
    </row>
    <row r="25" spans="1:27" ht="19.5" customHeight="1">
      <c r="A25" s="779" t="s">
        <v>128</v>
      </c>
      <c r="B25" s="778"/>
      <c r="C25" s="692"/>
      <c r="D25" s="692"/>
      <c r="E25" s="776"/>
      <c r="F25" s="776"/>
      <c r="G25" s="776"/>
      <c r="H25" s="776"/>
      <c r="I25" s="776"/>
      <c r="J25" s="776"/>
      <c r="K25" s="776"/>
      <c r="L25" s="776"/>
      <c r="M25" s="777"/>
      <c r="N25" s="776"/>
      <c r="O25" s="691"/>
      <c r="P25" s="691"/>
      <c r="Q25" s="691"/>
      <c r="R25" s="690"/>
      <c r="S25" s="691"/>
      <c r="T25" s="691"/>
      <c r="U25" s="691"/>
      <c r="V25" s="691"/>
      <c r="W25" s="690"/>
      <c r="X25" s="690"/>
      <c r="Y25" s="690"/>
      <c r="Z25" s="690"/>
      <c r="AA25" s="775"/>
    </row>
    <row r="26" spans="1:27" ht="19.5" customHeight="1">
      <c r="A26" s="13" t="s">
        <v>127</v>
      </c>
      <c r="B26" s="647"/>
      <c r="C26" s="692"/>
      <c r="D26" s="692"/>
      <c r="E26" s="691"/>
      <c r="F26" s="691"/>
      <c r="G26" s="691"/>
      <c r="H26" s="691"/>
      <c r="I26" s="691"/>
      <c r="J26" s="691"/>
      <c r="K26" s="691"/>
      <c r="L26" s="691"/>
      <c r="M26" s="690"/>
      <c r="N26" s="691"/>
      <c r="O26" s="691"/>
      <c r="P26" s="691"/>
      <c r="Q26" s="691"/>
      <c r="R26" s="690"/>
      <c r="S26" s="691"/>
      <c r="T26" s="691"/>
      <c r="U26" s="691"/>
      <c r="V26" s="691"/>
      <c r="W26" s="690"/>
      <c r="X26" s="690"/>
      <c r="Y26" s="690"/>
      <c r="Z26" s="690"/>
      <c r="AA26" s="775"/>
    </row>
    <row r="27" spans="13:18" ht="30" customHeight="1">
      <c r="M27" s="653"/>
      <c r="R27" s="653"/>
    </row>
    <row r="28" spans="13:18" ht="30" customHeight="1">
      <c r="M28" s="653"/>
      <c r="R28" s="653"/>
    </row>
    <row r="29" spans="13:18" ht="24" customHeight="1">
      <c r="M29" s="653"/>
      <c r="R29" s="653"/>
    </row>
    <row r="30" spans="13:18" ht="24" customHeight="1">
      <c r="M30" s="653"/>
      <c r="R30" s="653"/>
    </row>
    <row r="31" spans="13:18" ht="12.75" customHeight="1">
      <c r="M31" s="653"/>
      <c r="R31" s="653"/>
    </row>
    <row r="32" spans="13:18" ht="24" customHeight="1">
      <c r="M32" s="653"/>
      <c r="R32" s="653"/>
    </row>
    <row r="33" spans="13:18" ht="24" customHeight="1">
      <c r="M33" s="653"/>
      <c r="R33" s="653"/>
    </row>
    <row r="34" spans="13:18" ht="13.5" customHeight="1">
      <c r="M34" s="653"/>
      <c r="R34" s="653"/>
    </row>
    <row r="35" spans="13:18" ht="12" customHeight="1">
      <c r="M35" s="653"/>
      <c r="R35" s="653"/>
    </row>
    <row r="36" spans="13:18" ht="11.25" customHeight="1">
      <c r="M36" s="653"/>
      <c r="R36" s="653"/>
    </row>
    <row r="37" spans="13:18" ht="30" customHeight="1">
      <c r="M37" s="653"/>
      <c r="R37" s="653"/>
    </row>
    <row r="38" spans="13:18" ht="30" customHeight="1">
      <c r="M38" s="653"/>
      <c r="R38" s="653"/>
    </row>
    <row r="39" spans="13:18" ht="30" customHeight="1">
      <c r="M39" s="653"/>
      <c r="R39" s="653"/>
    </row>
    <row r="40" spans="13:18" ht="24" customHeight="1">
      <c r="M40" s="653"/>
      <c r="R40" s="653"/>
    </row>
    <row r="41" spans="13:18" ht="24" customHeight="1">
      <c r="M41" s="653"/>
      <c r="R41" s="653"/>
    </row>
    <row r="42" spans="13:18" ht="24" customHeight="1">
      <c r="M42" s="653"/>
      <c r="R42" s="653"/>
    </row>
    <row r="43" spans="13:18" ht="9" customHeight="1">
      <c r="M43" s="653"/>
      <c r="R43" s="653"/>
    </row>
    <row r="44" spans="13:18" ht="16.5" customHeight="1">
      <c r="M44" s="653"/>
      <c r="R44" s="653"/>
    </row>
    <row r="45" spans="13:18" ht="12.75" customHeight="1">
      <c r="M45" s="653"/>
      <c r="R45" s="653"/>
    </row>
    <row r="46" spans="13:18" ht="12.75">
      <c r="M46" s="653"/>
      <c r="R46" s="653"/>
    </row>
    <row r="47" spans="13:18" ht="18.75" customHeight="1">
      <c r="M47" s="653"/>
      <c r="R47" s="653"/>
    </row>
    <row r="48" spans="13:18" ht="12.75">
      <c r="M48" s="653"/>
      <c r="R48" s="653"/>
    </row>
    <row r="49" spans="13:18" ht="12.75">
      <c r="M49" s="653"/>
      <c r="R49" s="653"/>
    </row>
    <row r="50" spans="13:18" ht="12.75">
      <c r="M50" s="653"/>
      <c r="R50" s="653"/>
    </row>
    <row r="51" spans="13:18" ht="12.75">
      <c r="M51" s="653"/>
      <c r="R51" s="653"/>
    </row>
    <row r="52" spans="13:18" ht="12.75">
      <c r="M52" s="653"/>
      <c r="R52" s="653"/>
    </row>
    <row r="53" spans="13:18" ht="12.75">
      <c r="M53" s="653"/>
      <c r="R53" s="653"/>
    </row>
    <row r="54" spans="13:18" ht="12.75">
      <c r="M54" s="653"/>
      <c r="R54" s="653"/>
    </row>
    <row r="55" spans="13:18" ht="12.75">
      <c r="M55" s="653"/>
      <c r="R55" s="653"/>
    </row>
    <row r="56" spans="13:18" ht="12.75">
      <c r="M56" s="653"/>
      <c r="R56" s="653"/>
    </row>
    <row r="57" spans="13:18" ht="12.75">
      <c r="M57" s="653"/>
      <c r="R57" s="653"/>
    </row>
    <row r="58" spans="13:18" ht="12.75">
      <c r="M58" s="653"/>
      <c r="R58" s="653"/>
    </row>
    <row r="59" spans="13:18" ht="12.75">
      <c r="M59" s="653"/>
      <c r="R59" s="653"/>
    </row>
    <row r="60" spans="13:18" ht="12.75">
      <c r="M60" s="653"/>
      <c r="R60" s="653"/>
    </row>
    <row r="61" spans="13:18" ht="12.75">
      <c r="M61" s="653"/>
      <c r="R61" s="653"/>
    </row>
    <row r="62" spans="13:18" ht="12.75">
      <c r="M62" s="653"/>
      <c r="R62" s="653"/>
    </row>
    <row r="63" spans="13:18" ht="12.75">
      <c r="M63" s="653"/>
      <c r="R63" s="653"/>
    </row>
    <row r="64" spans="13:18" ht="12.75">
      <c r="M64" s="653"/>
      <c r="R64" s="653"/>
    </row>
    <row r="65" spans="13:18" ht="12.75">
      <c r="M65" s="653"/>
      <c r="R65" s="653"/>
    </row>
    <row r="66" spans="13:18" ht="12.75">
      <c r="M66" s="653"/>
      <c r="R66" s="653"/>
    </row>
    <row r="67" spans="13:18" ht="12.75">
      <c r="M67" s="653"/>
      <c r="R67" s="653"/>
    </row>
    <row r="68" spans="13:18" ht="12.75">
      <c r="M68" s="653"/>
      <c r="R68" s="653"/>
    </row>
    <row r="69" spans="13:18" ht="12.75">
      <c r="M69" s="653"/>
      <c r="R69" s="653"/>
    </row>
    <row r="70" spans="13:18" ht="12.75">
      <c r="M70" s="653"/>
      <c r="R70" s="653"/>
    </row>
    <row r="71" spans="13:18" ht="12.75">
      <c r="M71" s="653"/>
      <c r="R71" s="653"/>
    </row>
    <row r="72" spans="13:18" ht="12.75">
      <c r="M72" s="653"/>
      <c r="R72" s="653"/>
    </row>
    <row r="73" spans="13:18" ht="12.75">
      <c r="M73" s="653"/>
      <c r="R73" s="653"/>
    </row>
    <row r="74" spans="13:18" ht="12.75">
      <c r="M74" s="653"/>
      <c r="R74" s="653"/>
    </row>
    <row r="75" spans="13:18" ht="12.75">
      <c r="M75" s="653"/>
      <c r="R75" s="653"/>
    </row>
    <row r="76" spans="13:18" ht="12.75">
      <c r="M76" s="653"/>
      <c r="R76" s="653"/>
    </row>
    <row r="77" spans="13:18" ht="12.75">
      <c r="M77" s="653"/>
      <c r="R77" s="653"/>
    </row>
    <row r="78" spans="13:18" ht="12.75">
      <c r="M78" s="653"/>
      <c r="R78" s="653"/>
    </row>
    <row r="79" spans="13:18" ht="12.75">
      <c r="M79" s="653"/>
      <c r="R79" s="653"/>
    </row>
    <row r="80" spans="13:18" ht="12.75">
      <c r="M80" s="653"/>
      <c r="R80" s="653"/>
    </row>
    <row r="81" spans="13:18" ht="12.75">
      <c r="M81" s="653"/>
      <c r="R81" s="653"/>
    </row>
    <row r="82" spans="13:18" ht="12.75">
      <c r="M82" s="653"/>
      <c r="R82" s="653"/>
    </row>
    <row r="83" spans="13:18" ht="12.75">
      <c r="M83" s="653"/>
      <c r="R83" s="653"/>
    </row>
    <row r="84" spans="13:18" ht="12.75">
      <c r="M84" s="653"/>
      <c r="R84" s="653"/>
    </row>
    <row r="85" spans="13:18" ht="12.75">
      <c r="M85" s="653"/>
      <c r="R85" s="653"/>
    </row>
    <row r="86" spans="13:18" ht="12.75">
      <c r="M86" s="653"/>
      <c r="R86" s="653"/>
    </row>
    <row r="87" spans="13:18" ht="12.75">
      <c r="M87" s="653"/>
      <c r="R87" s="653"/>
    </row>
    <row r="88" spans="13:18" ht="12.75">
      <c r="M88" s="653"/>
      <c r="R88" s="653"/>
    </row>
    <row r="89" spans="13:18" ht="12.75">
      <c r="M89" s="653"/>
      <c r="R89" s="653"/>
    </row>
  </sheetData>
  <sheetProtection/>
  <mergeCells count="9">
    <mergeCell ref="A2:Y2"/>
    <mergeCell ref="AA4:AA26"/>
    <mergeCell ref="I4:M4"/>
    <mergeCell ref="A4:A5"/>
    <mergeCell ref="B4:B5"/>
    <mergeCell ref="C4:C5"/>
    <mergeCell ref="N4:R4"/>
    <mergeCell ref="S4:W4"/>
    <mergeCell ref="X4:Z4"/>
  </mergeCells>
  <printOptions/>
  <pageMargins left="0.3" right="0.22" top="0.34" bottom="0.18" header="0.17" footer="0.1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pane xSplit="2" ySplit="5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7" sqref="U17"/>
    </sheetView>
  </sheetViews>
  <sheetFormatPr defaultColWidth="8.83203125" defaultRowHeight="12.75"/>
  <cols>
    <col min="1" max="1" width="8.83203125" style="621" customWidth="1"/>
    <col min="2" max="2" width="40.66015625" style="621" customWidth="1"/>
    <col min="3" max="3" width="7.66015625" style="621" customWidth="1"/>
    <col min="4" max="7" width="8" style="621" hidden="1" customWidth="1"/>
    <col min="8" max="8" width="8.33203125" style="621" hidden="1" customWidth="1"/>
    <col min="9" max="12" width="7.83203125" style="621" hidden="1" customWidth="1"/>
    <col min="13" max="13" width="7.83203125" style="653" hidden="1" customWidth="1"/>
    <col min="14" max="15" width="8" style="621" hidden="1" customWidth="1"/>
    <col min="16" max="17" width="8" style="621" customWidth="1"/>
    <col min="18" max="18" width="9" style="653" customWidth="1"/>
    <col min="19" max="22" width="8.16015625" style="621" customWidth="1"/>
    <col min="23" max="23" width="9.16015625" style="653" customWidth="1"/>
    <col min="24" max="26" width="9" style="653" customWidth="1"/>
    <col min="27" max="27" width="4" style="734" customWidth="1"/>
    <col min="28" max="16384" width="8.83203125" style="621" customWidth="1"/>
  </cols>
  <sheetData>
    <row r="1" spans="1:26" ht="29.25" customHeight="1">
      <c r="A1" s="683" t="s">
        <v>202</v>
      </c>
      <c r="B1" s="825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3"/>
      <c r="N1" s="824"/>
      <c r="O1" s="824"/>
      <c r="P1" s="824"/>
      <c r="Q1" s="824"/>
      <c r="R1" s="823"/>
      <c r="S1" s="824"/>
      <c r="T1" s="824"/>
      <c r="U1" s="824"/>
      <c r="V1" s="824"/>
      <c r="W1" s="823"/>
      <c r="X1" s="823"/>
      <c r="Y1" s="823"/>
      <c r="Z1" s="823"/>
    </row>
    <row r="2" spans="1:26" ht="18.75" customHeight="1">
      <c r="A2" s="822" t="s">
        <v>68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772"/>
    </row>
    <row r="3" spans="1:26" ht="7.5" customHeight="1">
      <c r="A3" s="821"/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0"/>
      <c r="N3" s="680"/>
      <c r="O3" s="680"/>
      <c r="P3" s="680"/>
      <c r="Q3" s="680"/>
      <c r="R3" s="819"/>
      <c r="S3" s="680"/>
      <c r="T3" s="680"/>
      <c r="U3" s="680"/>
      <c r="V3" s="680"/>
      <c r="W3" s="819"/>
      <c r="X3" s="819"/>
      <c r="Y3" s="819"/>
      <c r="Z3" s="819"/>
    </row>
    <row r="4" spans="1:27" ht="23.25" customHeight="1">
      <c r="A4" s="770" t="s">
        <v>174</v>
      </c>
      <c r="B4" s="818" t="s">
        <v>10</v>
      </c>
      <c r="C4" s="677" t="s">
        <v>4</v>
      </c>
      <c r="D4" s="536">
        <v>2007</v>
      </c>
      <c r="E4" s="536">
        <v>2007</v>
      </c>
      <c r="F4" s="817"/>
      <c r="G4" s="817"/>
      <c r="H4" s="536">
        <v>2007</v>
      </c>
      <c r="I4" s="610">
        <v>2008</v>
      </c>
      <c r="J4" s="611"/>
      <c r="K4" s="611"/>
      <c r="L4" s="611"/>
      <c r="M4" s="675"/>
      <c r="N4" s="676">
        <v>2009</v>
      </c>
      <c r="O4" s="611"/>
      <c r="P4" s="611"/>
      <c r="Q4" s="611"/>
      <c r="R4" s="675"/>
      <c r="S4" s="676">
        <v>2010</v>
      </c>
      <c r="T4" s="611"/>
      <c r="U4" s="611"/>
      <c r="V4" s="611"/>
      <c r="W4" s="675"/>
      <c r="X4" s="611">
        <v>2011</v>
      </c>
      <c r="Y4" s="611"/>
      <c r="Z4" s="612"/>
      <c r="AA4" s="775">
        <v>20</v>
      </c>
    </row>
    <row r="5" spans="1:27" ht="27.75" customHeight="1">
      <c r="A5" s="767"/>
      <c r="B5" s="727"/>
      <c r="C5" s="816"/>
      <c r="D5" s="724" t="s">
        <v>40</v>
      </c>
      <c r="E5" s="724" t="s">
        <v>101</v>
      </c>
      <c r="F5" s="724" t="s">
        <v>41</v>
      </c>
      <c r="G5" s="724" t="s">
        <v>3</v>
      </c>
      <c r="H5" s="815" t="s">
        <v>171</v>
      </c>
      <c r="I5" s="724" t="s">
        <v>40</v>
      </c>
      <c r="J5" s="724" t="s">
        <v>101</v>
      </c>
      <c r="K5" s="724" t="s">
        <v>41</v>
      </c>
      <c r="L5" s="724" t="s">
        <v>3</v>
      </c>
      <c r="M5" s="763" t="s">
        <v>171</v>
      </c>
      <c r="N5" s="835" t="s">
        <v>0</v>
      </c>
      <c r="O5" s="834" t="s">
        <v>1</v>
      </c>
      <c r="P5" s="834" t="s">
        <v>2</v>
      </c>
      <c r="Q5" s="834" t="s">
        <v>3</v>
      </c>
      <c r="R5" s="535" t="s">
        <v>126</v>
      </c>
      <c r="S5" s="668" t="s">
        <v>136</v>
      </c>
      <c r="T5" s="667" t="s">
        <v>135</v>
      </c>
      <c r="U5" s="57" t="s">
        <v>2</v>
      </c>
      <c r="V5" s="834" t="s">
        <v>3</v>
      </c>
      <c r="W5" s="535" t="s">
        <v>126</v>
      </c>
      <c r="X5" s="667" t="s">
        <v>0</v>
      </c>
      <c r="Y5" s="667" t="s">
        <v>1</v>
      </c>
      <c r="Z5" s="667" t="s">
        <v>134</v>
      </c>
      <c r="AA5" s="775"/>
    </row>
    <row r="6" spans="1:27" s="689" customFormat="1" ht="23.25" customHeight="1">
      <c r="A6" s="813" t="s">
        <v>259</v>
      </c>
      <c r="B6" s="812" t="s">
        <v>129</v>
      </c>
      <c r="C6" s="703">
        <v>1800</v>
      </c>
      <c r="D6" s="654">
        <v>103.40235112850165</v>
      </c>
      <c r="E6" s="654">
        <f>'[9]div-sect'!F50</f>
        <v>99.77082838139468</v>
      </c>
      <c r="F6" s="654">
        <f>'[9]div-sect'!H50</f>
        <v>99.61098486906742</v>
      </c>
      <c r="G6" s="654">
        <f>'[9]div-sect'!J50</f>
        <v>97.22141652639058</v>
      </c>
      <c r="H6" s="655">
        <v>100.00139522633859</v>
      </c>
      <c r="I6" s="654">
        <f>'[9]div-sect'!M50</f>
        <v>93.88826574800792</v>
      </c>
      <c r="J6" s="654">
        <f>'[9]div-sect'!O50</f>
        <v>91.70165977757557</v>
      </c>
      <c r="K6" s="654">
        <f>'[9]div-sect'!Q50</f>
        <v>93.47653872939367</v>
      </c>
      <c r="L6" s="654">
        <f>'[9]div-sect'!S50</f>
        <v>101.99561844779235</v>
      </c>
      <c r="M6" s="790">
        <f>AVERAGE(I6:L6)</f>
        <v>95.26552067569239</v>
      </c>
      <c r="N6" s="656">
        <f>'[9]div-sect'!$V50</f>
        <v>105.41652463586233</v>
      </c>
      <c r="O6" s="654">
        <f>'[9]div-sect'!X50</f>
        <v>104.30849035223325</v>
      </c>
      <c r="P6" s="654">
        <v>103.33339968495265</v>
      </c>
      <c r="Q6" s="654">
        <v>100.41807523540716</v>
      </c>
      <c r="R6" s="641">
        <v>103.36912247711385</v>
      </c>
      <c r="S6" s="719">
        <v>100.61625698800555</v>
      </c>
      <c r="T6" s="718">
        <v>99.20864616738312</v>
      </c>
      <c r="U6" s="718">
        <v>110.39509694621587</v>
      </c>
      <c r="V6" s="654">
        <v>107.5328296233029</v>
      </c>
      <c r="W6" s="641">
        <v>104.43820743122686</v>
      </c>
      <c r="X6" s="718">
        <v>107.79063083652915</v>
      </c>
      <c r="Y6" s="654">
        <v>97.18033586423003</v>
      </c>
      <c r="Z6" s="654">
        <v>96.42865283593771</v>
      </c>
      <c r="AA6" s="775"/>
    </row>
    <row r="7" spans="1:27" s="689" customFormat="1" ht="19.5" customHeight="1">
      <c r="A7" s="652" t="s">
        <v>258</v>
      </c>
      <c r="B7" s="651" t="s">
        <v>257</v>
      </c>
      <c r="C7" s="646">
        <v>65</v>
      </c>
      <c r="D7" s="637">
        <v>101.45132843837371</v>
      </c>
      <c r="E7" s="637">
        <f>'[9]div-sect'!F51</f>
        <v>98.86218637229818</v>
      </c>
      <c r="F7" s="637">
        <f>'[9]div-sect'!H51</f>
        <v>100.43105061006369</v>
      </c>
      <c r="G7" s="637">
        <f>'[9]div-sect'!J51</f>
        <v>99.25543457926442</v>
      </c>
      <c r="H7" s="638">
        <v>100.00000000000001</v>
      </c>
      <c r="I7" s="637">
        <f>'[9]div-sect'!M51</f>
        <v>95.47364604822968</v>
      </c>
      <c r="J7" s="637">
        <f>'[9]div-sect'!O51</f>
        <v>95.47364604822968</v>
      </c>
      <c r="K7" s="637">
        <f>'[9]div-sect'!Q51</f>
        <v>101.92456807851546</v>
      </c>
      <c r="L7" s="637">
        <f>'[9]div-sect'!S51</f>
        <v>115.17476192872248</v>
      </c>
      <c r="M7" s="790">
        <f>AVERAGE(I7:L7)</f>
        <v>102.01165552592433</v>
      </c>
      <c r="N7" s="640">
        <f>'[9]div-sect'!$V51</f>
        <v>110.56777145157358</v>
      </c>
      <c r="O7" s="637">
        <f>'[9]div-sect'!X51</f>
        <v>101.92456807851546</v>
      </c>
      <c r="P7" s="637">
        <v>116.11659654514419</v>
      </c>
      <c r="Q7" s="637">
        <v>116.11659654514419</v>
      </c>
      <c r="R7" s="641">
        <v>111.18138315509437</v>
      </c>
      <c r="S7" s="640">
        <v>116.11659654514419</v>
      </c>
      <c r="T7" s="638">
        <v>116.11659654514419</v>
      </c>
      <c r="U7" s="638">
        <v>116.11659654514419</v>
      </c>
      <c r="V7" s="637">
        <v>116.11659654514419</v>
      </c>
      <c r="W7" s="641">
        <v>116.11659654514419</v>
      </c>
      <c r="X7" s="638">
        <v>116.11659654514419</v>
      </c>
      <c r="Y7" s="637">
        <v>116.11659654514419</v>
      </c>
      <c r="Z7" s="637">
        <v>116.11659654514419</v>
      </c>
      <c r="AA7" s="775"/>
    </row>
    <row r="8" spans="1:27" s="689" customFormat="1" ht="19.5" customHeight="1">
      <c r="A8" s="652" t="s">
        <v>256</v>
      </c>
      <c r="B8" s="651" t="s">
        <v>255</v>
      </c>
      <c r="C8" s="646">
        <v>266</v>
      </c>
      <c r="D8" s="637">
        <v>105.52501549866</v>
      </c>
      <c r="E8" s="637">
        <f>'[9]div-sect'!F52</f>
        <v>100.29746389776288</v>
      </c>
      <c r="F8" s="637">
        <f>'[9]div-sect'!H52</f>
        <v>99.29597596386824</v>
      </c>
      <c r="G8" s="637">
        <f>'[9]div-sect'!J52</f>
        <v>94.87941652251642</v>
      </c>
      <c r="H8" s="638">
        <v>100</v>
      </c>
      <c r="I8" s="637">
        <f>'[9]div-sect'!M52</f>
        <v>94.93655012980112</v>
      </c>
      <c r="J8" s="637">
        <f>'[9]div-sect'!O52</f>
        <v>92.9818598657303</v>
      </c>
      <c r="K8" s="637">
        <f>'[9]div-sect'!Q52</f>
        <v>94.78719983130092</v>
      </c>
      <c r="L8" s="637">
        <f>'[9]div-sect'!S52</f>
        <v>99.26258320923651</v>
      </c>
      <c r="M8" s="790">
        <f>AVERAGE(I8:L8)</f>
        <v>95.49204825901722</v>
      </c>
      <c r="N8" s="640">
        <f>'[9]div-sect'!$V52</f>
        <v>103.28300301897778</v>
      </c>
      <c r="O8" s="637">
        <f>'[9]div-sect'!X52</f>
        <v>103.63387671024094</v>
      </c>
      <c r="P8" s="637">
        <v>105.10213297185412</v>
      </c>
      <c r="Q8" s="637">
        <v>101.80778701306613</v>
      </c>
      <c r="R8" s="641">
        <v>103.45669992853473</v>
      </c>
      <c r="S8" s="640">
        <v>101.3755872332249</v>
      </c>
      <c r="T8" s="638">
        <v>100.31072685422124</v>
      </c>
      <c r="U8" s="637">
        <v>100.74179564564061</v>
      </c>
      <c r="V8" s="637">
        <v>101.53930905805284</v>
      </c>
      <c r="W8" s="641">
        <v>100.99185469778489</v>
      </c>
      <c r="X8" s="638">
        <v>101.61807454120914</v>
      </c>
      <c r="Y8" s="637">
        <v>101.70822938639371</v>
      </c>
      <c r="Z8" s="637">
        <v>101.45943198047954</v>
      </c>
      <c r="AA8" s="775"/>
    </row>
    <row r="9" spans="1:27" s="689" customFormat="1" ht="19.5" customHeight="1">
      <c r="A9" s="652" t="s">
        <v>254</v>
      </c>
      <c r="B9" s="651" t="s">
        <v>253</v>
      </c>
      <c r="C9" s="646">
        <v>271</v>
      </c>
      <c r="D9" s="637">
        <v>105.12507550684889</v>
      </c>
      <c r="E9" s="637">
        <f>'[9]div-sect'!F53</f>
        <v>100.71421920065268</v>
      </c>
      <c r="F9" s="637">
        <f>'[9]div-sect'!H53</f>
        <v>99.11219417016109</v>
      </c>
      <c r="G9" s="637">
        <f>'[9]div-sect'!J53</f>
        <v>95.05707506765748</v>
      </c>
      <c r="H9" s="638">
        <v>100.00214098633003</v>
      </c>
      <c r="I9" s="637">
        <f>'[9]div-sect'!M53</f>
        <v>93.17994146569198</v>
      </c>
      <c r="J9" s="637">
        <f>'[9]div-sect'!O53</f>
        <v>90.34106883094893</v>
      </c>
      <c r="K9" s="637">
        <f>'[9]div-sect'!Q53</f>
        <v>94.29867088873996</v>
      </c>
      <c r="L9" s="637">
        <f>'[9]div-sect'!S53</f>
        <v>100.8067245522232</v>
      </c>
      <c r="M9" s="790">
        <f>AVERAGE(I9:L9)</f>
        <v>94.65660143440103</v>
      </c>
      <c r="N9" s="640">
        <f>'[9]div-sect'!$V53</f>
        <v>107.16089807192616</v>
      </c>
      <c r="O9" s="637">
        <f>'[9]div-sect'!X53</f>
        <v>107.9241517256512</v>
      </c>
      <c r="P9" s="637">
        <v>104.22395978133808</v>
      </c>
      <c r="Q9" s="637">
        <v>95.40365660975924</v>
      </c>
      <c r="R9" s="641">
        <v>103.67816654716867</v>
      </c>
      <c r="S9" s="640">
        <v>95.75044634055403</v>
      </c>
      <c r="T9" s="638">
        <v>97.33085573594151</v>
      </c>
      <c r="U9" s="637">
        <v>96.89529531255035</v>
      </c>
      <c r="V9" s="637">
        <v>98.3116074098801</v>
      </c>
      <c r="W9" s="641">
        <v>97.07205119973149</v>
      </c>
      <c r="X9" s="638">
        <v>97.2133939229629</v>
      </c>
      <c r="Y9" s="637">
        <v>97.89409826981611</v>
      </c>
      <c r="Z9" s="637">
        <v>92.57739485403181</v>
      </c>
      <c r="AA9" s="775"/>
    </row>
    <row r="10" spans="1:27" s="689" customFormat="1" ht="27" customHeight="1">
      <c r="A10" s="652" t="s">
        <v>252</v>
      </c>
      <c r="B10" s="699" t="s">
        <v>251</v>
      </c>
      <c r="C10" s="646">
        <v>96</v>
      </c>
      <c r="D10" s="637">
        <v>98.13055142382166</v>
      </c>
      <c r="E10" s="637">
        <f>'[9]div-sect'!F54</f>
        <v>98.83765856464335</v>
      </c>
      <c r="F10" s="637">
        <f>'[9]div-sect'!H54</f>
        <v>101.17648338406065</v>
      </c>
      <c r="G10" s="637">
        <f>'[9]div-sect'!J54</f>
        <v>101.85415699468881</v>
      </c>
      <c r="H10" s="638">
        <v>99.99971259180361</v>
      </c>
      <c r="I10" s="637">
        <f>'[9]div-sect'!M54</f>
        <v>94.49702943152465</v>
      </c>
      <c r="J10" s="637">
        <f>'[9]div-sect'!O54</f>
        <v>91.27855508400052</v>
      </c>
      <c r="K10" s="637">
        <f>'[9]div-sect'!Q54</f>
        <v>81.87748106153084</v>
      </c>
      <c r="L10" s="637">
        <f>'[9]div-sect'!S54</f>
        <v>93.18452148514244</v>
      </c>
      <c r="M10" s="790">
        <f>AVERAGE(I10:L10)</f>
        <v>90.20939676554961</v>
      </c>
      <c r="N10" s="640">
        <f>'[9]div-sect'!$V54</f>
        <v>101.23635260372065</v>
      </c>
      <c r="O10" s="637">
        <f>'[9]div-sect'!X54</f>
        <v>99.93007222398069</v>
      </c>
      <c r="P10" s="637">
        <v>94.97571702452994</v>
      </c>
      <c r="Q10" s="637">
        <v>93.70925963930715</v>
      </c>
      <c r="R10" s="641">
        <v>97.46285037288462</v>
      </c>
      <c r="S10" s="640">
        <v>93.51266622591054</v>
      </c>
      <c r="T10" s="638">
        <v>92.3640844476552</v>
      </c>
      <c r="U10" s="637">
        <v>92.3640844476552</v>
      </c>
      <c r="V10" s="637">
        <v>95.05446045655715</v>
      </c>
      <c r="W10" s="641">
        <v>93.32382389444452</v>
      </c>
      <c r="X10" s="638">
        <v>93.86181978099462</v>
      </c>
      <c r="Y10" s="637">
        <v>93.86176089229623</v>
      </c>
      <c r="Z10" s="637">
        <v>93.86176089229623</v>
      </c>
      <c r="AA10" s="775"/>
    </row>
    <row r="11" spans="1:27" s="689" customFormat="1" ht="12.75" customHeight="1">
      <c r="A11" s="652" t="s">
        <v>250</v>
      </c>
      <c r="B11" s="699" t="s">
        <v>249</v>
      </c>
      <c r="C11" s="646">
        <v>456</v>
      </c>
      <c r="D11" s="637">
        <v>105.04028808442239</v>
      </c>
      <c r="E11" s="637">
        <f>'[9]div-sect'!F55</f>
        <v>100.22100079421878</v>
      </c>
      <c r="F11" s="637">
        <f>'[9]div-sect'!H55</f>
        <v>98.54553497742047</v>
      </c>
      <c r="G11" s="637">
        <f>'[9]div-sect'!J55</f>
        <v>96.19313455274049</v>
      </c>
      <c r="H11" s="638">
        <v>99.99998960220053</v>
      </c>
      <c r="I11" s="637">
        <f>'[9]div-sect'!M55</f>
        <v>89.59858625600539</v>
      </c>
      <c r="J11" s="637">
        <f>'[9]div-sect'!O55</f>
        <v>87.13363903357914</v>
      </c>
      <c r="K11" s="637">
        <f>'[9]div-sect'!Q55</f>
        <v>87.40877857089579</v>
      </c>
      <c r="L11" s="637">
        <f>'[9]div-sect'!S55</f>
        <v>87.3969694762717</v>
      </c>
      <c r="M11" s="790">
        <f>AVERAGE(I11:L11)</f>
        <v>87.88449333418801</v>
      </c>
      <c r="N11" s="640">
        <f>'[9]div-sect'!$V55</f>
        <v>87.99591595064283</v>
      </c>
      <c r="O11" s="637">
        <f>'[9]div-sect'!X55</f>
        <v>88.17332728206173</v>
      </c>
      <c r="P11" s="637">
        <v>88.08388719116365</v>
      </c>
      <c r="Q11" s="637">
        <v>87.73591329409987</v>
      </c>
      <c r="R11" s="641">
        <v>87.99726092949203</v>
      </c>
      <c r="S11" s="640">
        <v>87.54661583370363</v>
      </c>
      <c r="T11" s="638">
        <v>79.00978524446407</v>
      </c>
      <c r="U11" s="637">
        <v>123.51331606114368</v>
      </c>
      <c r="V11" s="637">
        <v>112.43938204193174</v>
      </c>
      <c r="W11" s="641">
        <v>100.62727479531077</v>
      </c>
      <c r="X11" s="638">
        <v>114.88305261620889</v>
      </c>
      <c r="Y11" s="637">
        <v>74.69743151696481</v>
      </c>
      <c r="Z11" s="637">
        <v>74.69743151696481</v>
      </c>
      <c r="AA11" s="775"/>
    </row>
    <row r="12" spans="1:27" s="689" customFormat="1" ht="24" customHeight="1">
      <c r="A12" s="652" t="s">
        <v>248</v>
      </c>
      <c r="B12" s="699" t="s">
        <v>247</v>
      </c>
      <c r="C12" s="646">
        <v>238</v>
      </c>
      <c r="D12" s="637">
        <v>102.93325194331082</v>
      </c>
      <c r="E12" s="637">
        <f>'[9]div-sect'!F56</f>
        <v>100.07567597682142</v>
      </c>
      <c r="F12" s="637">
        <f>'[9]div-sect'!H56</f>
        <v>99.33037178667838</v>
      </c>
      <c r="G12" s="637">
        <f>'[9]div-sect'!J56</f>
        <v>97.66058673138447</v>
      </c>
      <c r="H12" s="638">
        <v>99.99997160954877</v>
      </c>
      <c r="I12" s="637">
        <f>'[9]div-sect'!M56</f>
        <v>96.37016157646077</v>
      </c>
      <c r="J12" s="637">
        <f>'[9]div-sect'!O56</f>
        <v>93.50892652712356</v>
      </c>
      <c r="K12" s="637">
        <f>'[9]div-sect'!Q56</f>
        <v>94.95792874116655</v>
      </c>
      <c r="L12" s="637">
        <f>'[9]div-sect'!S56</f>
        <v>103.48541497012299</v>
      </c>
      <c r="M12" s="790">
        <f>AVERAGE(I12:L12)</f>
        <v>97.08060795371847</v>
      </c>
      <c r="N12" s="640">
        <f>'[9]div-sect'!$V56</f>
        <v>110.85555438705057</v>
      </c>
      <c r="O12" s="637">
        <f>'[9]div-sect'!X56</f>
        <v>114.21035145062689</v>
      </c>
      <c r="P12" s="637">
        <v>111.64504441219775</v>
      </c>
      <c r="Q12" s="637">
        <v>106.85825846868383</v>
      </c>
      <c r="R12" s="641">
        <v>110.89230217963976</v>
      </c>
      <c r="S12" s="640">
        <v>106.18748369182185</v>
      </c>
      <c r="T12" s="638">
        <v>103.94743787051979</v>
      </c>
      <c r="U12" s="637">
        <v>103.94743787051979</v>
      </c>
      <c r="V12" s="637">
        <v>99.6276519503473</v>
      </c>
      <c r="W12" s="641">
        <v>103.42750284580218</v>
      </c>
      <c r="X12" s="638">
        <v>97.14487805739456</v>
      </c>
      <c r="Y12" s="637">
        <v>94.69087962038168</v>
      </c>
      <c r="Z12" s="637">
        <v>94.02194193245857</v>
      </c>
      <c r="AA12" s="775"/>
    </row>
    <row r="13" spans="1:27" s="689" customFormat="1" ht="24" customHeight="1">
      <c r="A13" s="652" t="s">
        <v>246</v>
      </c>
      <c r="B13" s="651" t="s">
        <v>245</v>
      </c>
      <c r="C13" s="646">
        <v>408</v>
      </c>
      <c r="D13" s="637">
        <v>100.86845056891575</v>
      </c>
      <c r="E13" s="637">
        <f>'[9]div-sect'!F57</f>
        <v>98.48423457175541</v>
      </c>
      <c r="F13" s="637">
        <f>'[9]div-sect'!H57</f>
        <v>101.00315051069026</v>
      </c>
      <c r="G13" s="637">
        <f>'[9]div-sect'!J57</f>
        <v>99.66486836254171</v>
      </c>
      <c r="H13" s="638">
        <v>100.00517600347578</v>
      </c>
      <c r="I13" s="637">
        <f>'[9]div-sect'!M57</f>
        <v>96.6260692847726</v>
      </c>
      <c r="J13" s="637">
        <f>'[9]div-sect'!O57</f>
        <v>95.32056624558362</v>
      </c>
      <c r="K13" s="637">
        <f>'[9]div-sect'!Q57</f>
        <v>99.37673914509176</v>
      </c>
      <c r="L13" s="637">
        <f>'[9]div-sect'!S57</f>
        <v>119.98780217330155</v>
      </c>
      <c r="M13" s="790">
        <f>AVERAGE(I13:L13)</f>
        <v>102.82779421218738</v>
      </c>
      <c r="N13" s="640">
        <f>'[9]div-sect'!$V57</f>
        <v>122.10908713747918</v>
      </c>
      <c r="O13" s="637">
        <f>'[9]div-sect'!X57</f>
        <v>116.01407246806194</v>
      </c>
      <c r="P13" s="637">
        <v>113.65309927981664</v>
      </c>
      <c r="Q13" s="637">
        <v>112.33765553565775</v>
      </c>
      <c r="R13" s="641">
        <v>116.02847860525387</v>
      </c>
      <c r="S13" s="640">
        <v>113.91253123563176</v>
      </c>
      <c r="T13" s="638">
        <v>118.46510952587748</v>
      </c>
      <c r="U13" s="637">
        <v>118.08612404968761</v>
      </c>
      <c r="V13" s="637">
        <v>118.26138517122126</v>
      </c>
      <c r="W13" s="641">
        <v>117.18128749560452</v>
      </c>
      <c r="X13" s="638">
        <v>119.0745869598207</v>
      </c>
      <c r="Y13" s="637">
        <v>118.09840432654788</v>
      </c>
      <c r="Z13" s="637">
        <v>118.86601328353382</v>
      </c>
      <c r="AA13" s="775"/>
    </row>
    <row r="14" spans="1:27" s="689" customFormat="1" ht="40.5" customHeight="1">
      <c r="A14" s="833"/>
      <c r="B14" s="832" t="s">
        <v>244</v>
      </c>
      <c r="C14" s="801">
        <v>272</v>
      </c>
      <c r="D14" s="797">
        <v>101.46988488678102</v>
      </c>
      <c r="E14" s="797">
        <f>'[9]GRP-DIV'!$G$122</f>
        <v>99.7467929109968</v>
      </c>
      <c r="F14" s="797">
        <f>'[9]GRP-DIV'!$I$122</f>
        <v>99.38801641332084</v>
      </c>
      <c r="G14" s="797">
        <f>'[9]GRP-DIV'!$K$122</f>
        <v>99.42707778584577</v>
      </c>
      <c r="H14" s="798">
        <v>100.0079429992361</v>
      </c>
      <c r="I14" s="797">
        <f>'[9]GRP-DIV'!$N$122</f>
        <v>93.93693753237801</v>
      </c>
      <c r="J14" s="797">
        <f>'[9]GRP-DIV'!$P$122</f>
        <v>92.463418497062</v>
      </c>
      <c r="K14" s="797">
        <f>'[9]GRP-DIV'!$R$122</f>
        <v>97.2146945023424</v>
      </c>
      <c r="L14" s="797">
        <f>'[9]GRP-DIV'!$T$122</f>
        <v>116.09093348523707</v>
      </c>
      <c r="M14" s="639">
        <f>AVERAGE(I14:L14)</f>
        <v>99.92649600425487</v>
      </c>
      <c r="N14" s="799">
        <f>'[9]GRP-DIV'!$W$122</f>
        <v>114.18467337444852</v>
      </c>
      <c r="O14" s="797">
        <f>'[9]GRP-DIV'!$Y$122</f>
        <v>112.47346008256473</v>
      </c>
      <c r="P14" s="797">
        <v>109.12900029057238</v>
      </c>
      <c r="Q14" s="797">
        <v>108.39372796568419</v>
      </c>
      <c r="R14" s="641">
        <v>111.04521542831746</v>
      </c>
      <c r="S14" s="799">
        <v>110.60953072249103</v>
      </c>
      <c r="T14" s="797">
        <v>117.11085545389199</v>
      </c>
      <c r="U14" s="797">
        <v>116.72180600912121</v>
      </c>
      <c r="V14" s="797">
        <v>117.14400074782111</v>
      </c>
      <c r="W14" s="641">
        <v>115.39654823333133</v>
      </c>
      <c r="X14" s="798">
        <v>117.92365137741615</v>
      </c>
      <c r="Y14" s="797">
        <v>116.86573327914674</v>
      </c>
      <c r="Z14" s="797">
        <v>117.87852631233163</v>
      </c>
      <c r="AA14" s="775"/>
    </row>
    <row r="15" spans="1:27" s="702" customFormat="1" ht="24" customHeight="1">
      <c r="A15" s="813" t="s">
        <v>243</v>
      </c>
      <c r="B15" s="812" t="s">
        <v>18</v>
      </c>
      <c r="C15" s="703">
        <v>866</v>
      </c>
      <c r="D15" s="654">
        <v>103.3790564052182</v>
      </c>
      <c r="E15" s="654">
        <f>'[9]div-sect'!F58</f>
        <v>100.86944722343374</v>
      </c>
      <c r="F15" s="654">
        <f>'[9]div-sect'!H58</f>
        <v>98.32776556012024</v>
      </c>
      <c r="G15" s="654">
        <f>'[9]div-sect'!J58</f>
        <v>97.42417183814102</v>
      </c>
      <c r="H15" s="655">
        <v>100.00011025672829</v>
      </c>
      <c r="I15" s="654">
        <f>'[9]div-sect'!M58</f>
        <v>94.24462544240656</v>
      </c>
      <c r="J15" s="654">
        <f>'[8]div-sect'!$O$58</f>
        <v>92.5578979071539</v>
      </c>
      <c r="K15" s="654">
        <f>'[8]div-sect'!$Q$58</f>
        <v>94.11618621827859</v>
      </c>
      <c r="L15" s="654">
        <f>'[8]div-sect'!$S$58</f>
        <v>102.47300875893387</v>
      </c>
      <c r="M15" s="698">
        <f>AVERAGE(I15:L15)</f>
        <v>95.84792958169324</v>
      </c>
      <c r="N15" s="656">
        <f>'[8]div-sect'!$V$58</f>
        <v>106.98942915443493</v>
      </c>
      <c r="O15" s="654">
        <f>'[8]div-sect'!$X$58</f>
        <v>107.94865254899439</v>
      </c>
      <c r="P15" s="654">
        <v>106.09748082667957</v>
      </c>
      <c r="Q15" s="654">
        <v>105.26474404208165</v>
      </c>
      <c r="R15" s="641">
        <v>106.57507664304764</v>
      </c>
      <c r="S15" s="656">
        <v>107.08750301102368</v>
      </c>
      <c r="T15" s="655">
        <v>110.94036944928114</v>
      </c>
      <c r="U15" s="654">
        <v>110.16817613281205</v>
      </c>
      <c r="V15" s="654">
        <v>110.11824432569426</v>
      </c>
      <c r="W15" s="641">
        <v>109.57857322970278</v>
      </c>
      <c r="X15" s="655">
        <v>107.64152850578044</v>
      </c>
      <c r="Y15" s="654">
        <v>107.89867252990688</v>
      </c>
      <c r="Z15" s="654">
        <v>109.07613039531061</v>
      </c>
      <c r="AA15" s="775"/>
    </row>
    <row r="16" spans="1:27" s="689" customFormat="1" ht="26.25" customHeight="1">
      <c r="A16" s="652" t="s">
        <v>242</v>
      </c>
      <c r="B16" s="699" t="s">
        <v>241</v>
      </c>
      <c r="C16" s="646">
        <v>62</v>
      </c>
      <c r="D16" s="637">
        <v>107.5107751956775</v>
      </c>
      <c r="E16" s="637">
        <f>'[9]div-sect'!F59</f>
        <v>103.87664289887718</v>
      </c>
      <c r="F16" s="637">
        <f>'[9]div-sect'!H59</f>
        <v>94.62667725100212</v>
      </c>
      <c r="G16" s="637">
        <f>'[9]div-sect'!J59</f>
        <v>93.9858913786169</v>
      </c>
      <c r="H16" s="638">
        <v>99.99999668104343</v>
      </c>
      <c r="I16" s="637">
        <f>'[9]div-sect'!M59</f>
        <v>88.76545552459864</v>
      </c>
      <c r="J16" s="637">
        <f>'[9]div-sect'!O59</f>
        <v>89.19631060619763</v>
      </c>
      <c r="K16" s="637">
        <f>'[9]div-sect'!Q59</f>
        <v>87.75348529641111</v>
      </c>
      <c r="L16" s="637">
        <f>'[9]div-sect'!S59</f>
        <v>86.89082870691367</v>
      </c>
      <c r="M16" s="790">
        <f>AVERAGE(I16:L16)</f>
        <v>88.15152003353026</v>
      </c>
      <c r="N16" s="640">
        <f>'[9]div-sect'!$V59</f>
        <v>94.35379444188185</v>
      </c>
      <c r="O16" s="637">
        <f>'[9]div-sect'!X59</f>
        <v>97.17581552289093</v>
      </c>
      <c r="P16" s="637">
        <v>95.90643597525889</v>
      </c>
      <c r="Q16" s="637">
        <v>93.42349586787634</v>
      </c>
      <c r="R16" s="641">
        <v>95.214885451977</v>
      </c>
      <c r="S16" s="640">
        <v>91.03890310900233</v>
      </c>
      <c r="T16" s="638">
        <v>94.20457707815957</v>
      </c>
      <c r="U16" s="637">
        <v>103.2088890943344</v>
      </c>
      <c r="V16" s="637">
        <v>99.7751948325229</v>
      </c>
      <c r="W16" s="641">
        <v>97.05689102850481</v>
      </c>
      <c r="X16" s="638">
        <v>94.97996516969421</v>
      </c>
      <c r="Y16" s="637">
        <v>94.97996516969421</v>
      </c>
      <c r="Z16" s="637">
        <v>94.97996516969421</v>
      </c>
      <c r="AA16" s="775"/>
    </row>
    <row r="17" spans="1:27" s="689" customFormat="1" ht="37.5" customHeight="1">
      <c r="A17" s="652" t="s">
        <v>240</v>
      </c>
      <c r="B17" s="699" t="s">
        <v>239</v>
      </c>
      <c r="C17" s="646">
        <v>98</v>
      </c>
      <c r="D17" s="637">
        <v>103.66333400049395</v>
      </c>
      <c r="E17" s="637">
        <f>'[9]div-sect'!F60</f>
        <v>101.65017335052073</v>
      </c>
      <c r="F17" s="637">
        <f>'[9]div-sect'!H60</f>
        <v>97.58848113755073</v>
      </c>
      <c r="G17" s="637">
        <f>'[9]div-sect'!J60</f>
        <v>97.09801151143407</v>
      </c>
      <c r="H17" s="638">
        <v>99.99999999999986</v>
      </c>
      <c r="I17" s="637">
        <f>'[9]div-sect'!M60</f>
        <v>96.59323784978673</v>
      </c>
      <c r="J17" s="637">
        <f>'[9]div-sect'!O60</f>
        <v>94.2382816452005</v>
      </c>
      <c r="K17" s="637">
        <f>'[9]div-sect'!Q60</f>
        <v>112.73662138984677</v>
      </c>
      <c r="L17" s="637">
        <f>'[9]div-sect'!S60</f>
        <v>145.59239793687846</v>
      </c>
      <c r="M17" s="790">
        <f>AVERAGE(I17:L17)</f>
        <v>112.29013470542812</v>
      </c>
      <c r="N17" s="640">
        <f>'[9]div-sect'!$V60</f>
        <v>146.3887845260563</v>
      </c>
      <c r="O17" s="637">
        <f>'[9]div-sect'!X60</f>
        <v>146.3887845260563</v>
      </c>
      <c r="P17" s="637">
        <v>144.9661644103778</v>
      </c>
      <c r="Q17" s="637">
        <v>144.448657969518</v>
      </c>
      <c r="R17" s="641">
        <v>145.54809785800208</v>
      </c>
      <c r="S17" s="640">
        <v>152.5526748845529</v>
      </c>
      <c r="T17" s="638">
        <v>157.19477487475726</v>
      </c>
      <c r="U17" s="637">
        <v>157.19477487475726</v>
      </c>
      <c r="V17" s="637">
        <v>163.37694031448387</v>
      </c>
      <c r="W17" s="641">
        <v>157.57979123713784</v>
      </c>
      <c r="X17" s="638">
        <v>162.8629183331136</v>
      </c>
      <c r="Y17" s="637">
        <v>162.8629183331136</v>
      </c>
      <c r="Z17" s="637">
        <v>162.8629183331136</v>
      </c>
      <c r="AA17" s="775"/>
    </row>
    <row r="18" spans="1:27" s="689" customFormat="1" ht="18" customHeight="1">
      <c r="A18" s="652" t="s">
        <v>238</v>
      </c>
      <c r="B18" s="651" t="s">
        <v>237</v>
      </c>
      <c r="C18" s="646">
        <v>103</v>
      </c>
      <c r="D18" s="637">
        <v>102.22274364200405</v>
      </c>
      <c r="E18" s="637">
        <f>'[9]div-sect'!F61</f>
        <v>99.75267144328633</v>
      </c>
      <c r="F18" s="637">
        <f>'[9]div-sect'!H61</f>
        <v>99.22162765805426</v>
      </c>
      <c r="G18" s="637">
        <f>'[9]div-sect'!J61</f>
        <v>98.8029572566554</v>
      </c>
      <c r="H18" s="638">
        <v>100.00000000000001</v>
      </c>
      <c r="I18" s="637">
        <f>'[9]div-sect'!M61</f>
        <v>93.40064857115998</v>
      </c>
      <c r="J18" s="637">
        <f>'[8]div-sect'!$O$61</f>
        <v>83.20513463509619</v>
      </c>
      <c r="K18" s="637">
        <f>'[8]div-sect'!$Q$61</f>
        <v>83.20513463509619</v>
      </c>
      <c r="L18" s="637">
        <f>'[8]div-sect'!$S$61</f>
        <v>89.89492663312835</v>
      </c>
      <c r="M18" s="790">
        <f>AVERAGE(I18:L18)</f>
        <v>87.42646111862017</v>
      </c>
      <c r="N18" s="640">
        <f>'[8]div-sect'!$V$61</f>
        <v>94.38967296478476</v>
      </c>
      <c r="O18" s="637">
        <f>'[8]div-sect'!$X$61</f>
        <v>97.22136252365607</v>
      </c>
      <c r="P18" s="637">
        <v>98.1935765899432</v>
      </c>
      <c r="Q18" s="637">
        <v>97.1348851088475</v>
      </c>
      <c r="R18" s="641">
        <v>96.73487429680787</v>
      </c>
      <c r="S18" s="640">
        <v>97.1348851088475</v>
      </c>
      <c r="T18" s="638">
        <v>94.96861484162882</v>
      </c>
      <c r="U18" s="637">
        <v>119.7673067612548</v>
      </c>
      <c r="V18" s="637">
        <v>122.1626523924221</v>
      </c>
      <c r="W18" s="641">
        <v>108.5083647760383</v>
      </c>
      <c r="X18" s="638">
        <v>119.71940236892043</v>
      </c>
      <c r="Y18" s="637">
        <v>119.71940236892043</v>
      </c>
      <c r="Z18" s="637">
        <v>119.71940236892043</v>
      </c>
      <c r="AA18" s="775"/>
    </row>
    <row r="19" spans="1:27" s="689" customFormat="1" ht="24" customHeight="1">
      <c r="A19" s="652" t="s">
        <v>236</v>
      </c>
      <c r="B19" s="699" t="s">
        <v>235</v>
      </c>
      <c r="C19" s="646">
        <v>107</v>
      </c>
      <c r="D19" s="637">
        <v>103.84863132426645</v>
      </c>
      <c r="E19" s="637">
        <f>'[9]div-sect'!F62</f>
        <v>102.10158627082342</v>
      </c>
      <c r="F19" s="637">
        <f>'[9]div-sect'!H62</f>
        <v>100.23932841409578</v>
      </c>
      <c r="G19" s="637">
        <f>'[9]div-sect'!J62</f>
        <v>93.81045399081441</v>
      </c>
      <c r="H19" s="638">
        <v>100</v>
      </c>
      <c r="I19" s="637">
        <f>'[9]div-sect'!M62</f>
        <v>93.81045399081441</v>
      </c>
      <c r="J19" s="637">
        <f>'[9]div-sect'!O62</f>
        <v>95.66922055047282</v>
      </c>
      <c r="K19" s="637">
        <f>'[9]div-sect'!Q62</f>
        <v>110.92898178066626</v>
      </c>
      <c r="L19" s="637">
        <f>'[9]div-sect'!S62</f>
        <v>121.93704143995056</v>
      </c>
      <c r="M19" s="790">
        <f>AVERAGE(I19:L19)</f>
        <v>105.58642444047602</v>
      </c>
      <c r="N19" s="640">
        <f>'[9]div-sect'!$V62</f>
        <v>121.82252689607982</v>
      </c>
      <c r="O19" s="637">
        <f>'[9]div-sect'!X62</f>
        <v>127.59294269210426</v>
      </c>
      <c r="P19" s="637">
        <v>119.8597196837583</v>
      </c>
      <c r="Q19" s="637">
        <v>115.91036443904459</v>
      </c>
      <c r="R19" s="641">
        <v>121.29638842774675</v>
      </c>
      <c r="S19" s="640">
        <v>119.15377941635987</v>
      </c>
      <c r="T19" s="638">
        <v>130.62129376995495</v>
      </c>
      <c r="U19" s="637">
        <v>119.13771944984141</v>
      </c>
      <c r="V19" s="637">
        <v>114.37209895034155</v>
      </c>
      <c r="W19" s="641">
        <v>120.82122289662445</v>
      </c>
      <c r="X19" s="638">
        <v>112.0846011105816</v>
      </c>
      <c r="Y19" s="637">
        <v>107.8028743848771</v>
      </c>
      <c r="Z19" s="637">
        <v>107.8028743848771</v>
      </c>
      <c r="AA19" s="775"/>
    </row>
    <row r="20" spans="1:27" s="689" customFormat="1" ht="18.75" customHeight="1">
      <c r="A20" s="652" t="s">
        <v>234</v>
      </c>
      <c r="B20" s="651" t="s">
        <v>233</v>
      </c>
      <c r="C20" s="646">
        <v>496</v>
      </c>
      <c r="D20" s="637">
        <v>102.94524577805569</v>
      </c>
      <c r="E20" s="637">
        <f>'[9]div-sect'!F63</f>
        <v>100.30539830196692</v>
      </c>
      <c r="F20" s="637">
        <f>'[9]div-sect'!H63</f>
        <v>98.33847589704472</v>
      </c>
      <c r="G20" s="637">
        <f>'[9]div-sect'!J63</f>
        <v>98.41165170117479</v>
      </c>
      <c r="H20" s="638">
        <v>100.00019291956052</v>
      </c>
      <c r="I20" s="637">
        <f>'[9]div-sect'!M63</f>
        <v>94.73440464006701</v>
      </c>
      <c r="J20" s="637">
        <f>'[9]div-sect'!O63</f>
        <v>93.91709931948766</v>
      </c>
      <c r="K20" s="637">
        <f>'[9]div-sect'!Q63</f>
        <v>89.87133540826734</v>
      </c>
      <c r="L20" s="637">
        <f>'[9]div-sect'!S63</f>
        <v>94.31431114981261</v>
      </c>
      <c r="M20" s="790">
        <f>AVERAGE(I20:L20)</f>
        <v>93.20928762940866</v>
      </c>
      <c r="N20" s="640">
        <f>'[9]div-sect'!$V63</f>
        <v>100.20093309584087</v>
      </c>
      <c r="O20" s="637">
        <f>'[9]div-sect'!X63</f>
        <v>99.69009365617875</v>
      </c>
      <c r="P20" s="637">
        <v>98.36412673043374</v>
      </c>
      <c r="Q20" s="637">
        <v>98.39463902103337</v>
      </c>
      <c r="R20" s="641">
        <v>99.16244812587168</v>
      </c>
      <c r="S20" s="640">
        <v>99.57430627487982</v>
      </c>
      <c r="T20" s="638">
        <v>102.96440012990406</v>
      </c>
      <c r="U20" s="637">
        <v>97.81821147560083</v>
      </c>
      <c r="V20" s="637">
        <v>97.46941445868825</v>
      </c>
      <c r="W20" s="641">
        <v>99.45658308476823</v>
      </c>
      <c r="X20" s="638">
        <v>94.84695380243677</v>
      </c>
      <c r="Y20" s="637">
        <v>96.21959792450107</v>
      </c>
      <c r="Z20" s="637">
        <v>98.27540137498418</v>
      </c>
      <c r="AA20" s="775"/>
    </row>
    <row r="21" spans="1:27" ht="12.75" customHeight="1">
      <c r="A21" s="803"/>
      <c r="B21" s="808" t="s">
        <v>232</v>
      </c>
      <c r="C21" s="801">
        <v>168</v>
      </c>
      <c r="D21" s="797">
        <v>100.86464428864177</v>
      </c>
      <c r="E21" s="797">
        <f>'[9]GRP-DIV'!$G$135</f>
        <v>98.30935818526407</v>
      </c>
      <c r="F21" s="797">
        <f>'[9]GRP-DIV'!$I$135</f>
        <v>99.1939579955233</v>
      </c>
      <c r="G21" s="797">
        <f>'[9]GRP-DIV'!$K$135</f>
        <v>101.63203459503869</v>
      </c>
      <c r="H21" s="798">
        <v>99.99999876611696</v>
      </c>
      <c r="I21" s="797">
        <f>'[9]GRP-DIV'!$N$135</f>
        <v>93.180562017231</v>
      </c>
      <c r="J21" s="797">
        <f>'[9]GRP-DIV'!$P$135</f>
        <v>90.45064662383847</v>
      </c>
      <c r="K21" s="797">
        <f>'[9]GRP-DIV'!$R$135</f>
        <v>78.82796620520878</v>
      </c>
      <c r="L21" s="797">
        <f>'[9]GRP-DIV'!$T$135</f>
        <v>86.75631820449946</v>
      </c>
      <c r="M21" s="639">
        <f>AVERAGE(I21:L21)</f>
        <v>87.30387326269442</v>
      </c>
      <c r="N21" s="799">
        <f>'[9]GRP-DIV'!$W$135</f>
        <v>94.26617594422802</v>
      </c>
      <c r="O21" s="797">
        <f>'[9]GRP-DIV'!$Y$135</f>
        <v>85.10855644212383</v>
      </c>
      <c r="P21" s="797">
        <v>81.97744990525577</v>
      </c>
      <c r="Q21" s="797">
        <v>79.09742264777233</v>
      </c>
      <c r="R21" s="641">
        <v>85.11240123484498</v>
      </c>
      <c r="S21" s="799">
        <v>80.06423124287701</v>
      </c>
      <c r="T21" s="798">
        <v>87.06570110886643</v>
      </c>
      <c r="U21" s="797">
        <v>83.52460407485253</v>
      </c>
      <c r="V21" s="797">
        <v>82.91916816492169</v>
      </c>
      <c r="W21" s="641">
        <v>83.39342614787941</v>
      </c>
      <c r="X21" s="798">
        <v>80.58580865210916</v>
      </c>
      <c r="Y21" s="797">
        <v>79.46151680116355</v>
      </c>
      <c r="Z21" s="797">
        <v>81.65413958243728</v>
      </c>
      <c r="AA21" s="775"/>
    </row>
    <row r="22" spans="1:27" s="689" customFormat="1" ht="29.25" customHeight="1">
      <c r="A22" s="831"/>
      <c r="B22" s="830" t="s">
        <v>231</v>
      </c>
      <c r="C22" s="829">
        <v>101</v>
      </c>
      <c r="D22" s="826">
        <v>107.98699188430741</v>
      </c>
      <c r="E22" s="826">
        <f>'[9]GRP-DIV'!$G$137</f>
        <v>104.7237622656244</v>
      </c>
      <c r="F22" s="826">
        <f>'[9]GRP-DIV'!$I$137</f>
        <v>94.98975168436294</v>
      </c>
      <c r="G22" s="826">
        <f>'[9]GRP-DIV'!$K$137</f>
        <v>92.30120867074976</v>
      </c>
      <c r="H22" s="827">
        <v>100.00042862626113</v>
      </c>
      <c r="I22" s="826">
        <f>'[9]GRP-DIV'!$N$137</f>
        <v>97.44520097227169</v>
      </c>
      <c r="J22" s="826">
        <f>'[9]GRP-DIV'!$P$137</f>
        <v>91.02136390623195</v>
      </c>
      <c r="K22" s="826">
        <f>'[9]GRP-DIV'!$R$137</f>
        <v>91.36213059418355</v>
      </c>
      <c r="L22" s="826">
        <f>'[9]GRP-DIV'!$T$137</f>
        <v>93.02502769051038</v>
      </c>
      <c r="M22" s="694">
        <f>AVERAGE(I22:L22)</f>
        <v>93.21343079079939</v>
      </c>
      <c r="N22" s="828">
        <f>'[9]GRP-DIV'!$W$137</f>
        <v>101.72851705748892</v>
      </c>
      <c r="O22" s="826">
        <f>'[9]GRP-DIV'!$Y$137</f>
        <v>114.48299727087064</v>
      </c>
      <c r="P22" s="826">
        <v>116.65945763293034</v>
      </c>
      <c r="Q22" s="826">
        <v>130.4352369345246</v>
      </c>
      <c r="R22" s="628">
        <v>115.82655222395363</v>
      </c>
      <c r="S22" s="828">
        <v>130.4352369345246</v>
      </c>
      <c r="T22" s="826">
        <v>130.4352369345246</v>
      </c>
      <c r="U22" s="826">
        <v>130.4352369345246</v>
      </c>
      <c r="V22" s="826">
        <v>128.74198364435793</v>
      </c>
      <c r="W22" s="628">
        <v>130.01192361198292</v>
      </c>
      <c r="X22" s="827">
        <v>127.82305054677677</v>
      </c>
      <c r="Y22" s="826">
        <v>127.82305054677677</v>
      </c>
      <c r="Z22" s="826">
        <v>133.1723388243888</v>
      </c>
      <c r="AA22" s="775"/>
    </row>
    <row r="23" spans="1:27" ht="18.75" customHeight="1">
      <c r="A23" s="623" t="s">
        <v>128</v>
      </c>
      <c r="AA23" s="775"/>
    </row>
    <row r="24" spans="1:27" ht="15.75">
      <c r="A24" s="13" t="s">
        <v>127</v>
      </c>
      <c r="AA24" s="775"/>
    </row>
  </sheetData>
  <sheetProtection/>
  <mergeCells count="9">
    <mergeCell ref="A2:Y2"/>
    <mergeCell ref="I4:M4"/>
    <mergeCell ref="AA4:AA24"/>
    <mergeCell ref="A4:A5"/>
    <mergeCell ref="B4:B5"/>
    <mergeCell ref="C4:C5"/>
    <mergeCell ref="N4:R4"/>
    <mergeCell ref="S4:W4"/>
    <mergeCell ref="X4:Z4"/>
  </mergeCells>
  <printOptions/>
  <pageMargins left="0.42" right="0.21" top="0.31" bottom="0.25" header="0.25" footer="0.0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92"/>
  <sheetViews>
    <sheetView zoomScalePageLayoutView="0" workbookViewId="0" topLeftCell="A1">
      <pane xSplit="21" ySplit="6" topLeftCell="V7" activePane="bottomRight" state="frozen"/>
      <selection pane="topLeft" activeCell="A1" sqref="A1"/>
      <selection pane="topRight" activeCell="V1" sqref="V1"/>
      <selection pane="bottomLeft" activeCell="A7" sqref="A7"/>
      <selection pane="bottomRight" activeCell="AE8" sqref="AE8"/>
    </sheetView>
  </sheetViews>
  <sheetFormatPr defaultColWidth="11.5" defaultRowHeight="12.75"/>
  <cols>
    <col min="1" max="1" width="8.16015625" style="621" customWidth="1"/>
    <col min="2" max="2" width="39.66015625" style="621" customWidth="1"/>
    <col min="3" max="3" width="10.16015625" style="621" customWidth="1"/>
    <col min="4" max="4" width="8.5" style="621" hidden="1" customWidth="1"/>
    <col min="5" max="5" width="8" style="621" hidden="1" customWidth="1"/>
    <col min="6" max="6" width="8.16015625" style="621" hidden="1" customWidth="1"/>
    <col min="7" max="8" width="9.83203125" style="621" hidden="1" customWidth="1"/>
    <col min="9" max="11" width="11" style="621" hidden="1" customWidth="1"/>
    <col min="12" max="12" width="8" style="621" hidden="1" customWidth="1"/>
    <col min="13" max="13" width="8.16015625" style="621" hidden="1" customWidth="1"/>
    <col min="14" max="14" width="8.33203125" style="621" hidden="1" customWidth="1"/>
    <col min="15" max="15" width="8.16015625" style="621" hidden="1" customWidth="1"/>
    <col min="16" max="18" width="11" style="621" hidden="1" customWidth="1"/>
    <col min="19" max="19" width="9.33203125" style="621" hidden="1" customWidth="1"/>
    <col min="20" max="23" width="11" style="621" hidden="1" customWidth="1"/>
    <col min="24" max="24" width="11" style="621" customWidth="1"/>
    <col min="25" max="25" width="11" style="621" hidden="1" customWidth="1"/>
    <col min="26" max="26" width="11" style="621" customWidth="1"/>
    <col min="27" max="27" width="11" style="621" hidden="1" customWidth="1"/>
    <col min="28" max="28" width="11" style="621" customWidth="1"/>
    <col min="29" max="29" width="11" style="621" hidden="1" customWidth="1"/>
    <col min="30" max="35" width="11" style="621" customWidth="1"/>
    <col min="36" max="36" width="6.16015625" style="734" customWidth="1"/>
    <col min="37" max="16384" width="11.5" style="621" customWidth="1"/>
  </cols>
  <sheetData>
    <row r="1" spans="1:36" ht="27" customHeight="1">
      <c r="A1" s="898" t="s">
        <v>293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898"/>
      <c r="T1" s="898"/>
      <c r="U1" s="898"/>
      <c r="V1" s="898"/>
      <c r="W1" s="898"/>
      <c r="X1" s="898"/>
      <c r="Y1" s="898"/>
      <c r="Z1" s="898"/>
      <c r="AA1" s="898"/>
      <c r="AB1" s="898"/>
      <c r="AC1" s="898"/>
      <c r="AD1" s="898"/>
      <c r="AE1" s="898"/>
      <c r="AF1" s="898"/>
      <c r="AG1" s="898"/>
      <c r="AH1" s="897"/>
      <c r="AI1" s="897"/>
      <c r="AJ1" s="836">
        <v>21</v>
      </c>
    </row>
    <row r="2" spans="1:36" ht="8.25" customHeight="1">
      <c r="A2" s="892"/>
      <c r="B2" s="891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  <c r="AJ2" s="836"/>
    </row>
    <row r="3" spans="1:41" ht="18.75" customHeight="1">
      <c r="A3" s="896" t="s">
        <v>68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96"/>
      <c r="AB3" s="896"/>
      <c r="AC3" s="896"/>
      <c r="AD3" s="896"/>
      <c r="AE3" s="896"/>
      <c r="AF3" s="896"/>
      <c r="AG3" s="896"/>
      <c r="AH3" s="896"/>
      <c r="AI3" s="895"/>
      <c r="AJ3" s="836"/>
      <c r="AL3" s="894"/>
      <c r="AM3" s="893"/>
      <c r="AN3" s="893"/>
      <c r="AO3" s="893"/>
    </row>
    <row r="4" spans="1:36" ht="12" customHeight="1">
      <c r="A4" s="892"/>
      <c r="B4" s="891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0"/>
      <c r="AI4" s="890"/>
      <c r="AJ4" s="836"/>
    </row>
    <row r="5" spans="1:36" ht="27" customHeight="1">
      <c r="A5" s="889" t="s">
        <v>32</v>
      </c>
      <c r="B5" s="888" t="s">
        <v>10</v>
      </c>
      <c r="C5" s="887" t="s">
        <v>292</v>
      </c>
      <c r="D5" s="886" t="s">
        <v>35</v>
      </c>
      <c r="E5" s="885"/>
      <c r="F5" s="885"/>
      <c r="G5" s="884" t="s">
        <v>35</v>
      </c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3"/>
      <c r="Y5" s="883"/>
      <c r="Z5" s="883"/>
      <c r="AA5" s="883"/>
      <c r="AB5" s="883"/>
      <c r="AC5" s="883"/>
      <c r="AD5" s="883"/>
      <c r="AE5" s="883"/>
      <c r="AF5" s="883"/>
      <c r="AG5" s="883"/>
      <c r="AH5" s="883"/>
      <c r="AI5" s="882"/>
      <c r="AJ5" s="836"/>
    </row>
    <row r="6" spans="1:36" ht="62.25" customHeight="1">
      <c r="A6" s="881"/>
      <c r="B6" s="880"/>
      <c r="C6" s="879"/>
      <c r="D6" s="876" t="s">
        <v>291</v>
      </c>
      <c r="E6" s="876" t="s">
        <v>290</v>
      </c>
      <c r="F6" s="876" t="s">
        <v>289</v>
      </c>
      <c r="G6" s="876" t="s">
        <v>288</v>
      </c>
      <c r="H6" s="876" t="s">
        <v>287</v>
      </c>
      <c r="I6" s="876" t="s">
        <v>286</v>
      </c>
      <c r="J6" s="876" t="s">
        <v>285</v>
      </c>
      <c r="K6" s="875" t="s">
        <v>284</v>
      </c>
      <c r="L6" s="878" t="s">
        <v>283</v>
      </c>
      <c r="M6" s="877" t="s">
        <v>282</v>
      </c>
      <c r="N6" s="877" t="s">
        <v>281</v>
      </c>
      <c r="O6" s="876" t="s">
        <v>280</v>
      </c>
      <c r="P6" s="875" t="s">
        <v>279</v>
      </c>
      <c r="Q6" s="872" t="s">
        <v>278</v>
      </c>
      <c r="R6" s="872" t="s">
        <v>277</v>
      </c>
      <c r="S6" s="873" t="s">
        <v>276</v>
      </c>
      <c r="T6" s="872" t="s">
        <v>275</v>
      </c>
      <c r="U6" s="872" t="s">
        <v>274</v>
      </c>
      <c r="V6" s="872" t="s">
        <v>273</v>
      </c>
      <c r="W6" s="873" t="s">
        <v>272</v>
      </c>
      <c r="X6" s="872" t="s">
        <v>271</v>
      </c>
      <c r="Y6" s="873" t="s">
        <v>270</v>
      </c>
      <c r="Z6" s="872" t="s">
        <v>269</v>
      </c>
      <c r="AA6" s="873" t="s">
        <v>268</v>
      </c>
      <c r="AB6" s="872" t="s">
        <v>267</v>
      </c>
      <c r="AC6" s="873" t="s">
        <v>266</v>
      </c>
      <c r="AD6" s="874" t="s">
        <v>265</v>
      </c>
      <c r="AE6" s="873" t="s">
        <v>264</v>
      </c>
      <c r="AF6" s="873" t="s">
        <v>263</v>
      </c>
      <c r="AG6" s="873" t="s">
        <v>262</v>
      </c>
      <c r="AH6" s="872" t="s">
        <v>261</v>
      </c>
      <c r="AI6" s="872" t="s">
        <v>260</v>
      </c>
      <c r="AJ6" s="836"/>
    </row>
    <row r="7" spans="1:36" ht="38.25" customHeight="1">
      <c r="A7" s="871"/>
      <c r="B7" s="870" t="s">
        <v>133</v>
      </c>
      <c r="C7" s="869">
        <v>10000</v>
      </c>
      <c r="D7" s="867">
        <f>('Table-10'!F6/'Table-10'!E6)*100-100</f>
        <v>1.6636234530330825</v>
      </c>
      <c r="E7" s="867">
        <f>('Table-10'!G6/'Table-10'!F6)*100-100</f>
        <v>1.9956096587507375</v>
      </c>
      <c r="F7" s="867">
        <f>('Table-10'!I6/'Table-10'!G6)*100-100</f>
        <v>-1.8763799160592924</v>
      </c>
      <c r="G7" s="867">
        <f>('Table-10'!J6/'Table-10'!I6)*100-100</f>
        <v>8.074574194330978</v>
      </c>
      <c r="H7" s="867">
        <f>('Table-10'!K6/'Table-10'!J6)*100-100</f>
        <v>9.518141785269691</v>
      </c>
      <c r="I7" s="867">
        <f>('Table-10'!L6/'Table-10'!K6)*100-100</f>
        <v>-6.624700394174425</v>
      </c>
      <c r="J7" s="868">
        <f>('Table-10'!N6/'Table-10'!L6)*100-100</f>
        <v>-7.456058272028159</v>
      </c>
      <c r="K7" s="868">
        <f>('Table-10'!O6/'Table-10'!N6)*100-100</f>
        <v>0.9145848656328326</v>
      </c>
      <c r="L7" s="868">
        <f>('Table-10'!P6/'Table-10'!O6)*100-100</f>
        <v>0.36149484569337176</v>
      </c>
      <c r="M7" s="868">
        <f>('Table-10'!AA6/'Table-10'!P6)*100-100</f>
        <v>-100</v>
      </c>
      <c r="N7" s="868" t="e">
        <f>('Table-10'!#REF!/'Table-10'!AA6)*100-100</f>
        <v>#REF!</v>
      </c>
      <c r="O7" s="868" t="e">
        <f>('Table-10'!#REF!/'Table-10'!#REF!)*100-100</f>
        <v>#REF!</v>
      </c>
      <c r="P7" s="867">
        <f>('Table-10'!P6/'Table-10'!O6)*100-100</f>
        <v>0.36149484569337176</v>
      </c>
      <c r="Q7" s="867">
        <f>('Table-10'!Q6/'Table-10'!P6)*100-100</f>
        <v>-1.0664010259383758</v>
      </c>
      <c r="R7" s="863">
        <f>('Table-10'!S6/'Table-10'!Q6)*100-100</f>
        <v>3.049755409019326</v>
      </c>
      <c r="S7" s="863">
        <f>('Table-10'!N6/'Table-10'!I6)*100-100</f>
        <v>2.279736700203742</v>
      </c>
      <c r="T7" s="863">
        <f>('Table-10'!O6/'Table-10'!J6)*100-100</f>
        <v>-4.496342028533277</v>
      </c>
      <c r="U7" s="863">
        <f>('Table-10'!T6/'Table-10'!S6)*100-100</f>
        <v>6.2204493359199375</v>
      </c>
      <c r="V7" s="863">
        <f>('Table-10'!U6/'Table-10'!T6)*100-100</f>
        <v>-1.0692303284328943</v>
      </c>
      <c r="W7" s="863">
        <f>('Table-10'!P6/'Table-10'!K6)*100-100</f>
        <v>-12.481259077229893</v>
      </c>
      <c r="X7" s="864">
        <v>1.098551098897829</v>
      </c>
      <c r="Y7" s="865">
        <v>-7.271579810514069</v>
      </c>
      <c r="Z7" s="863">
        <v>1.9080464104038697</v>
      </c>
      <c r="AA7" s="865">
        <v>3.2551763148322266</v>
      </c>
      <c r="AB7" s="864">
        <v>2.7459304394253223</v>
      </c>
      <c r="AC7" s="865">
        <v>8.684103878787155</v>
      </c>
      <c r="AD7" s="866">
        <v>0.33102753753107095</v>
      </c>
      <c r="AE7" s="865">
        <v>7.134733936800799</v>
      </c>
      <c r="AF7" s="863">
        <v>9.4791505180782</v>
      </c>
      <c r="AG7" s="864">
        <v>8.266208955906151</v>
      </c>
      <c r="AH7" s="863">
        <v>4.724772337807366</v>
      </c>
      <c r="AI7" s="863">
        <v>6.207038034456929</v>
      </c>
      <c r="AJ7" s="836"/>
    </row>
    <row r="8" spans="1:36" ht="31.5" customHeight="1">
      <c r="A8" s="862">
        <v>0</v>
      </c>
      <c r="B8" s="861" t="s">
        <v>12</v>
      </c>
      <c r="C8" s="858">
        <v>1808</v>
      </c>
      <c r="D8" s="856">
        <f>('Table-10'!F7/'Table-10'!E7)*100-100</f>
        <v>2.014262926656201</v>
      </c>
      <c r="E8" s="856">
        <f>('Table-10'!G7/'Table-10'!F7)*100-100</f>
        <v>8.122189044584331</v>
      </c>
      <c r="F8" s="856">
        <f>('Table-10'!I7/'Table-10'!G7)*100-100</f>
        <v>5.435895971830746</v>
      </c>
      <c r="G8" s="856">
        <f>('Table-10'!J7/'Table-10'!I7)*100-100</f>
        <v>0.6187278951795889</v>
      </c>
      <c r="H8" s="856">
        <f>('Table-10'!K7/'Table-10'!J7)*100-100</f>
        <v>6.766137068487026</v>
      </c>
      <c r="I8" s="856">
        <f>('Table-10'!L7/'Table-10'!K7)*100-100</f>
        <v>6.634461227421156</v>
      </c>
      <c r="J8" s="854">
        <f>('Table-10'!N7/'Table-10'!L7)*100-100</f>
        <v>-15.29989603910596</v>
      </c>
      <c r="K8" s="854">
        <f>('Table-10'!O7/'Table-10'!N7)*100-100</f>
        <v>-0.5496913791200058</v>
      </c>
      <c r="L8" s="857">
        <v>18.63926311168504</v>
      </c>
      <c r="M8" s="856">
        <f>('Table-10'!J7/'Table-10'!E7)*100-100</f>
        <v>17.01540528541652</v>
      </c>
      <c r="N8" s="856">
        <f>('Table-10'!K7/'Table-10'!F7)*100-100</f>
        <v>22.466039957662247</v>
      </c>
      <c r="O8" s="856">
        <f>('Table-10'!L7/'Table-10'!G7)*100-100</f>
        <v>20.780945196699733</v>
      </c>
      <c r="P8" s="856">
        <f>('Table-10'!P7/'Table-10'!O7)*100-100</f>
        <v>1.8852769527922533</v>
      </c>
      <c r="Q8" s="856">
        <f>('Table-10'!Q7/'Table-10'!P7)*100-100</f>
        <v>-2.263787440560378</v>
      </c>
      <c r="R8" s="851">
        <f>('Table-10'!S7/'Table-10'!Q7)*100-100</f>
        <v>0.2905390478254759</v>
      </c>
      <c r="S8" s="855">
        <f>('Table-10'!N7/'Table-10'!I7)*100-100</f>
        <v>-2.972716072060493</v>
      </c>
      <c r="T8" s="854">
        <f>('Table-10'!O7/'Table-10'!J7)*100-100</f>
        <v>-4.0994302638006985</v>
      </c>
      <c r="U8" s="851">
        <f>('Table-10'!T7/'Table-10'!S7)*100-100</f>
        <v>10.73149060909482</v>
      </c>
      <c r="V8" s="851">
        <f>('Table-10'!U7/'Table-10'!T7)*100-100</f>
        <v>-5.9973261053042535</v>
      </c>
      <c r="W8" s="851">
        <f>('Table-10'!P7/'Table-10'!K7)*100-100</f>
        <v>-8.483566271246232</v>
      </c>
      <c r="X8" s="851">
        <v>3.816634392437493</v>
      </c>
      <c r="Y8" s="852">
        <v>-16.12027184608432</v>
      </c>
      <c r="Z8" s="851">
        <v>0.9235210563865337</v>
      </c>
      <c r="AA8" s="852">
        <v>-0.6808403018579838</v>
      </c>
      <c r="AB8" s="851">
        <v>3.8006411975736825</v>
      </c>
      <c r="AC8" s="852">
        <v>10.585464760528424</v>
      </c>
      <c r="AD8" s="853">
        <v>0.9122330184712126</v>
      </c>
      <c r="AE8" s="852">
        <v>2.0297504436672824</v>
      </c>
      <c r="AF8" s="851">
        <v>8.37728434094926</v>
      </c>
      <c r="AG8" s="851">
        <v>9.06130570304218</v>
      </c>
      <c r="AH8" s="851">
        <v>2.234995659767364</v>
      </c>
      <c r="AI8" s="851">
        <v>9.749662187460146</v>
      </c>
      <c r="AJ8" s="836"/>
    </row>
    <row r="9" spans="1:36" ht="31.5" customHeight="1">
      <c r="A9" s="860">
        <v>1</v>
      </c>
      <c r="B9" s="861" t="s">
        <v>132</v>
      </c>
      <c r="C9" s="858">
        <v>138</v>
      </c>
      <c r="D9" s="856">
        <f>('Table-10'!F8/'Table-10'!E8)*100-100</f>
        <v>4.752116891415497</v>
      </c>
      <c r="E9" s="856">
        <f>('Table-10'!G8/'Table-10'!F8)*100-100</f>
        <v>-1.7322350940281694</v>
      </c>
      <c r="F9" s="856">
        <f>('Table-10'!I8/'Table-10'!G8)*100-100</f>
        <v>1.967603717449549</v>
      </c>
      <c r="G9" s="856">
        <f>('Table-10'!J8/'Table-10'!I8)*100-100</f>
        <v>-0.09414673412602781</v>
      </c>
      <c r="H9" s="856">
        <f>('Table-10'!K8/'Table-10'!J8)*100-100</f>
        <v>8.471272388303248</v>
      </c>
      <c r="I9" s="856">
        <f>('Table-10'!L8/'Table-10'!K8)*100-100</f>
        <v>-1.2942161886287522</v>
      </c>
      <c r="J9" s="854">
        <f>('Table-10'!N8/'Table-10'!L8)*100-100</f>
        <v>5.013478827699473</v>
      </c>
      <c r="K9" s="854">
        <f>('Table-10'!O8/'Table-10'!N8)*100-100</f>
        <v>18.4227559472359</v>
      </c>
      <c r="L9" s="857">
        <v>7.718911322585882</v>
      </c>
      <c r="M9" s="856">
        <f>('Table-10'!J8/'Table-10'!E8)*100-100</f>
        <v>4.864148090280395</v>
      </c>
      <c r="N9" s="856">
        <f>('Table-10'!K8/'Table-10'!F8)*100-100</f>
        <v>8.587281181716548</v>
      </c>
      <c r="O9" s="856">
        <f>('Table-10'!L8/'Table-10'!G8)*100-100</f>
        <v>9.071298316827182</v>
      </c>
      <c r="P9" s="856">
        <f>('Table-10'!P8/'Table-10'!O8)*100-100</f>
        <v>1.9000398804976442</v>
      </c>
      <c r="Q9" s="856">
        <f>('Table-10'!Q8/'Table-10'!P8)*100-100</f>
        <v>2.64174223390566</v>
      </c>
      <c r="R9" s="851">
        <f>('Table-10'!S8/'Table-10'!Q8)*100-100</f>
        <v>-2.677710772952068</v>
      </c>
      <c r="S9" s="855">
        <f>('Table-10'!N8/'Table-10'!I8)*100-100</f>
        <v>12.329367945553926</v>
      </c>
      <c r="T9" s="854">
        <f>('Table-10'!O8/'Table-10'!J8)*100-100</f>
        <v>33.14888858936797</v>
      </c>
      <c r="U9" s="851">
        <f>('Table-10'!T8/'Table-10'!S8)*100-100</f>
        <v>-0.18740597521986047</v>
      </c>
      <c r="V9" s="851">
        <f>('Table-10'!U8/'Table-10'!T8)*100-100</f>
        <v>-3.0954296636471526</v>
      </c>
      <c r="W9" s="851">
        <f>('Table-10'!P8/'Table-10'!K8)*100-100</f>
        <v>25.08267634890946</v>
      </c>
      <c r="X9" s="851">
        <v>1.333945682616772</v>
      </c>
      <c r="Y9" s="852">
        <v>30.070430809473493</v>
      </c>
      <c r="Z9" s="851">
        <v>-1.1662114932884577</v>
      </c>
      <c r="AA9" s="852">
        <v>20.544069470321176</v>
      </c>
      <c r="AB9" s="851">
        <v>1.047335971187266</v>
      </c>
      <c r="AC9" s="852">
        <v>1.600542665101628</v>
      </c>
      <c r="AD9" s="853">
        <v>-0.8213734659877332</v>
      </c>
      <c r="AE9" s="852">
        <v>-3.380244556839756</v>
      </c>
      <c r="AF9" s="851">
        <v>-4.611312738311042</v>
      </c>
      <c r="AG9" s="851">
        <v>-3.129843968626261</v>
      </c>
      <c r="AH9" s="851">
        <v>-1.931501753642408</v>
      </c>
      <c r="AI9" s="851">
        <v>0.369868299990884</v>
      </c>
      <c r="AJ9" s="836"/>
    </row>
    <row r="10" spans="1:36" ht="31.5" customHeight="1">
      <c r="A10" s="860">
        <v>2</v>
      </c>
      <c r="B10" s="649" t="s">
        <v>15</v>
      </c>
      <c r="C10" s="858">
        <v>288</v>
      </c>
      <c r="D10" s="856">
        <f>('Table-10'!F9/'Table-10'!E9)*100-100</f>
        <v>-1.5701222027142592</v>
      </c>
      <c r="E10" s="856">
        <f>('Table-10'!G9/'Table-10'!F9)*100-100</f>
        <v>1.2677656032810631</v>
      </c>
      <c r="F10" s="856">
        <f>('Table-10'!I9/'Table-10'!G9)*100-100</f>
        <v>-8.380229999198008</v>
      </c>
      <c r="G10" s="856">
        <f>('Table-10'!J9/'Table-10'!I9)*100-100</f>
        <v>26.821544698371042</v>
      </c>
      <c r="H10" s="856">
        <f>('Table-10'!K9/'Table-10'!J9)*100-100</f>
        <v>14.495933670632596</v>
      </c>
      <c r="I10" s="856">
        <f>('Table-10'!L9/'Table-10'!K9)*100-100</f>
        <v>11.216829541422953</v>
      </c>
      <c r="J10" s="854">
        <f>('Table-10'!N9/'Table-10'!L9)*100-100</f>
        <v>4.196998480124975</v>
      </c>
      <c r="K10" s="854">
        <f>('Table-10'!O9/'Table-10'!N9)*100-100</f>
        <v>-11.719444329887665</v>
      </c>
      <c r="L10" s="857">
        <v>-10.608855952762681</v>
      </c>
      <c r="M10" s="856">
        <f>('Table-10'!J9/'Table-10'!E9)*100-100</f>
        <v>15.819159640738164</v>
      </c>
      <c r="N10" s="856">
        <f>('Table-10'!K9/'Table-10'!F9)*100-100</f>
        <v>34.72355261198996</v>
      </c>
      <c r="O10" s="856">
        <f>('Table-10'!L9/'Table-10'!G9)*100-100</f>
        <v>47.95948441047807</v>
      </c>
      <c r="P10" s="856">
        <f>('Table-10'!P9/'Table-10'!O9)*100-100</f>
        <v>2.1132249307798077</v>
      </c>
      <c r="Q10" s="856">
        <f>('Table-10'!Q9/'Table-10'!P9)*100-100</f>
        <v>-2.112153810310758</v>
      </c>
      <c r="R10" s="851">
        <f>('Table-10'!S9/'Table-10'!Q9)*100-100</f>
        <v>4.117869847825801</v>
      </c>
      <c r="S10" s="855">
        <f>('Table-10'!N9/'Table-10'!I9)*100-100</f>
        <v>68.27082377639354</v>
      </c>
      <c r="T10" s="854">
        <f>('Table-10'!O9/'Table-10'!J9)*100-100</f>
        <v>17.133424461738002</v>
      </c>
      <c r="U10" s="851">
        <f>('Table-10'!T9/'Table-10'!S9)*100-100</f>
        <v>6.133272834722774</v>
      </c>
      <c r="V10" s="851">
        <f>('Table-10'!U9/'Table-10'!T9)*100-100</f>
        <v>-4.114961567717728</v>
      </c>
      <c r="W10" s="851">
        <f>('Table-10'!P9/'Table-10'!K9)*100-100</f>
        <v>4.4654717029644075</v>
      </c>
      <c r="X10" s="851">
        <v>3.323991718696817</v>
      </c>
      <c r="Y10" s="852">
        <v>-8.054382881104743</v>
      </c>
      <c r="Z10" s="851">
        <v>-2.7342319800920336</v>
      </c>
      <c r="AA10" s="852">
        <v>-8.124207646065784</v>
      </c>
      <c r="AB10" s="851">
        <v>6.206630519521724</v>
      </c>
      <c r="AC10" s="852">
        <v>10.455563660522998</v>
      </c>
      <c r="AD10" s="853">
        <v>-0.05073406703476735</v>
      </c>
      <c r="AE10" s="852">
        <v>3.7185533394725923</v>
      </c>
      <c r="AF10" s="851">
        <v>9.47850385384909</v>
      </c>
      <c r="AG10" s="851">
        <v>2.273613305559266</v>
      </c>
      <c r="AH10" s="851">
        <v>2.3443032530915815</v>
      </c>
      <c r="AI10" s="851">
        <v>6.682316134144045</v>
      </c>
      <c r="AJ10" s="836"/>
    </row>
    <row r="11" spans="1:36" ht="31.5" customHeight="1">
      <c r="A11" s="859">
        <v>3</v>
      </c>
      <c r="B11" s="649" t="s">
        <v>131</v>
      </c>
      <c r="C11" s="858">
        <v>2004</v>
      </c>
      <c r="D11" s="856">
        <f>('Table-10'!F10/'Table-10'!E10)*100-100</f>
        <v>7.668804208757578</v>
      </c>
      <c r="E11" s="856">
        <f>('Table-10'!G10/'Table-10'!F10)*100-100</f>
        <v>5.024207951943978</v>
      </c>
      <c r="F11" s="856">
        <f>('Table-10'!I10/'Table-10'!G10)*100-100</f>
        <v>0.37881361987255957</v>
      </c>
      <c r="G11" s="856">
        <f>('Table-10'!J10/'Table-10'!I10)*100-100</f>
        <v>30.66600305734991</v>
      </c>
      <c r="H11" s="856">
        <f>('Table-10'!K10/'Table-10'!J10)*100-100</f>
        <v>15.26088548421896</v>
      </c>
      <c r="I11" s="856">
        <f>('Table-10'!L10/'Table-10'!K10)*100-100</f>
        <v>-39.79893450844134</v>
      </c>
      <c r="J11" s="854">
        <f>('Table-10'!N10/'Table-10'!L10)*100-100</f>
        <v>-21.79136632837036</v>
      </c>
      <c r="K11" s="854">
        <f>('Table-10'!O10/'Table-10'!N10)*100-100</f>
        <v>4.518720434045264</v>
      </c>
      <c r="L11" s="857">
        <v>27.092260104618845</v>
      </c>
      <c r="M11" s="856">
        <f>('Table-10'!J10/'Table-10'!E10)*100-100</f>
        <v>48.31462218482545</v>
      </c>
      <c r="N11" s="856">
        <f>('Table-10'!K10/'Table-10'!F10)*100-100</f>
        <v>58.77277368229471</v>
      </c>
      <c r="O11" s="856">
        <f>('Table-10'!L10/'Table-10'!G10)*100-100</f>
        <v>-8.989647881011976</v>
      </c>
      <c r="P11" s="856">
        <f>('Table-10'!P10/'Table-10'!O10)*100-100</f>
        <v>18.58269073914431</v>
      </c>
      <c r="Q11" s="856">
        <f>('Table-10'!Q10/'Table-10'!P10)*100-100</f>
        <v>0.6708058822714804</v>
      </c>
      <c r="R11" s="851">
        <f>('Table-10'!S10/'Table-10'!Q10)*100-100</f>
        <v>6.573533948491473</v>
      </c>
      <c r="S11" s="855">
        <f>('Table-10'!N10/'Table-10'!I10)*100-100</f>
        <v>-29.090661340603774</v>
      </c>
      <c r="T11" s="854">
        <f>('Table-10'!O10/'Table-10'!J10)*100-100</f>
        <v>-43.280171046086146</v>
      </c>
      <c r="U11" s="851">
        <f>('Table-10'!T10/'Table-10'!S10)*100-100</f>
        <v>11.366710902582454</v>
      </c>
      <c r="V11" s="851">
        <f>('Table-10'!U10/'Table-10'!T10)*100-100</f>
        <v>-3.802685505080845</v>
      </c>
      <c r="W11" s="851">
        <f>('Table-10'!P10/'Table-10'!K10)*100-100</f>
        <v>-41.645512201621735</v>
      </c>
      <c r="X11" s="851">
        <v>3.735857923635862</v>
      </c>
      <c r="Y11" s="852">
        <v>-2.4171206017334015</v>
      </c>
      <c r="Z11" s="851">
        <v>8.171663574977075</v>
      </c>
      <c r="AA11" s="852">
        <v>32.97447893039012</v>
      </c>
      <c r="AB11" s="851">
        <v>11.005912628470867</v>
      </c>
      <c r="AC11" s="852">
        <v>41.68686997854343</v>
      </c>
      <c r="AD11" s="853">
        <v>0.753412686824845</v>
      </c>
      <c r="AE11" s="852">
        <v>14.940016170736243</v>
      </c>
      <c r="AF11" s="851">
        <v>18.43951265445922</v>
      </c>
      <c r="AG11" s="851">
        <v>20.21557925473813</v>
      </c>
      <c r="AH11" s="851">
        <v>19.826113020484556</v>
      </c>
      <c r="AI11" s="851">
        <v>25.501318609561082</v>
      </c>
      <c r="AJ11" s="836"/>
    </row>
    <row r="12" spans="1:36" ht="31.5" customHeight="1">
      <c r="A12" s="859">
        <v>4</v>
      </c>
      <c r="B12" s="649" t="s">
        <v>33</v>
      </c>
      <c r="C12" s="858">
        <v>104</v>
      </c>
      <c r="D12" s="856">
        <f>('Table-10'!F11/'Table-10'!E11)*100-100</f>
        <v>7.988263808251972</v>
      </c>
      <c r="E12" s="856">
        <f>('Table-10'!G11/'Table-10'!F11)*100-100</f>
        <v>7.38758659196148</v>
      </c>
      <c r="F12" s="856">
        <f>('Table-10'!I11/'Table-10'!G11)*100-100</f>
        <v>16.162907191905802</v>
      </c>
      <c r="G12" s="856">
        <f>('Table-10'!J11/'Table-10'!I11)*100-100</f>
        <v>21.442982388172837</v>
      </c>
      <c r="H12" s="856">
        <f>('Table-10'!K11/'Table-10'!J11)*100-100</f>
        <v>-1.6014223527145788</v>
      </c>
      <c r="I12" s="856">
        <f>('Table-10'!L11/'Table-10'!K11)*100-100</f>
        <v>-3.9321348366668047</v>
      </c>
      <c r="J12" s="854">
        <f>('Table-10'!N11/'Table-10'!L11)*100-100</f>
        <v>-24.24917607899053</v>
      </c>
      <c r="K12" s="854">
        <f>('Table-10'!O11/'Table-10'!N11)*100-100</f>
        <v>-12.180825554066132</v>
      </c>
      <c r="L12" s="857">
        <v>30.6678854533466</v>
      </c>
      <c r="M12" s="856">
        <f>('Table-10'!J11/'Table-10'!E11)*100-100</f>
        <v>63.59519269749839</v>
      </c>
      <c r="N12" s="856">
        <f>('Table-10'!K11/'Table-10'!F11)*100-100</f>
        <v>49.06744218011326</v>
      </c>
      <c r="O12" s="856">
        <f>('Table-10'!L11/'Table-10'!G11)*100-100</f>
        <v>33.35424875517276</v>
      </c>
      <c r="P12" s="856">
        <f>('Table-10'!P11/'Table-10'!O11)*100-100</f>
        <v>5.5576659253932235</v>
      </c>
      <c r="Q12" s="856">
        <f>('Table-10'!Q11/'Table-10'!P11)*100-100</f>
        <v>-1.8589644791425286</v>
      </c>
      <c r="R12" s="851">
        <f>('Table-10'!S11/'Table-10'!Q11)*100-100</f>
        <v>9.28539984374352</v>
      </c>
      <c r="S12" s="855">
        <f>('Table-10'!N11/'Table-10'!I11)*100-100</f>
        <v>-13.038555415256752</v>
      </c>
      <c r="T12" s="854">
        <f>('Table-10'!O11/'Table-10'!J11)*100-100</f>
        <v>-37.115491386337006</v>
      </c>
      <c r="U12" s="851">
        <f>('Table-10'!T11/'Table-10'!S11)*100-100</f>
        <v>-0.9812555820285809</v>
      </c>
      <c r="V12" s="851">
        <f>('Table-10'!U11/'Table-10'!T11)*100-100</f>
        <v>0.3584733642589981</v>
      </c>
      <c r="W12" s="851">
        <f>('Table-10'!P11/'Table-10'!K11)*100-100</f>
        <v>-32.54026520670266</v>
      </c>
      <c r="X12" s="851">
        <v>6.812438484287611</v>
      </c>
      <c r="Y12" s="852">
        <v>-31.08446599369701</v>
      </c>
      <c r="Z12" s="851">
        <v>31.998333880672362</v>
      </c>
      <c r="AA12" s="852">
        <v>-0.575844598370395</v>
      </c>
      <c r="AB12" s="851">
        <v>0.03527644059364832</v>
      </c>
      <c r="AC12" s="852">
        <v>12.103707360032729</v>
      </c>
      <c r="AD12" s="853">
        <v>-6.246677824419024</v>
      </c>
      <c r="AE12" s="852">
        <v>6.582092645722938</v>
      </c>
      <c r="AF12" s="851">
        <v>15.999318265074464</v>
      </c>
      <c r="AG12" s="851">
        <v>40.10761514508246</v>
      </c>
      <c r="AH12" s="851">
        <v>41.54596783522584</v>
      </c>
      <c r="AI12" s="851">
        <v>32.23003778609075</v>
      </c>
      <c r="AJ12" s="836"/>
    </row>
    <row r="13" spans="1:36" ht="31.5" customHeight="1">
      <c r="A13" s="859">
        <v>5</v>
      </c>
      <c r="B13" s="649" t="s">
        <v>130</v>
      </c>
      <c r="C13" s="858">
        <v>851</v>
      </c>
      <c r="D13" s="856">
        <f>('Table-10'!F12/'Table-10'!E12)*100-100</f>
        <v>-0.45360837406209953</v>
      </c>
      <c r="E13" s="856">
        <f>('Table-10'!G12/'Table-10'!F12)*100-100</f>
        <v>0.4726383561796723</v>
      </c>
      <c r="F13" s="856">
        <f>('Table-10'!I12/'Table-10'!G12)*100-100</f>
        <v>-5.794487698764314</v>
      </c>
      <c r="G13" s="856">
        <f>('Table-10'!J12/'Table-10'!I12)*100-100</f>
        <v>0.04524683944787</v>
      </c>
      <c r="H13" s="856">
        <f>('Table-10'!K12/'Table-10'!J12)*100-100</f>
        <v>10.362813532075265</v>
      </c>
      <c r="I13" s="856">
        <f>('Table-10'!L12/'Table-10'!K12)*100-100</f>
        <v>7.094533222253176</v>
      </c>
      <c r="J13" s="854">
        <f>('Table-10'!N12/'Table-10'!L12)*100-100</f>
        <v>1.4183203248630463</v>
      </c>
      <c r="K13" s="854">
        <f>('Table-10'!O12/'Table-10'!N12)*100-100</f>
        <v>1.0655555212566838</v>
      </c>
      <c r="L13" s="857">
        <v>-7.850662767487606</v>
      </c>
      <c r="M13" s="856">
        <f>('Table-10'!J12/'Table-10'!E12)*100-100</f>
        <v>-5.735947889600794</v>
      </c>
      <c r="N13" s="856">
        <f>('Table-10'!K12/'Table-10'!F12)*100-100</f>
        <v>4.5065103407237075</v>
      </c>
      <c r="O13" s="856">
        <f>('Table-10'!L12/'Table-10'!G12)*100-100</f>
        <v>11.3942674019369</v>
      </c>
      <c r="P13" s="856">
        <f>('Table-10'!P12/'Table-10'!O12)*100-100</f>
        <v>-4.5091284039103385</v>
      </c>
      <c r="Q13" s="856">
        <f>('Table-10'!Q12/'Table-10'!P12)*100-100</f>
        <v>-5.5286066573242465</v>
      </c>
      <c r="R13" s="851">
        <f>('Table-10'!S12/'Table-10'!Q12)*100-100</f>
        <v>3.93007724361334</v>
      </c>
      <c r="S13" s="855">
        <f>('Table-10'!N12/'Table-10'!I12)*100-100</f>
        <v>19.923125704130356</v>
      </c>
      <c r="T13" s="854">
        <f>('Table-10'!O12/'Table-10'!J12)*100-100</f>
        <v>21.146158383553242</v>
      </c>
      <c r="U13" s="851">
        <f>('Table-10'!T12/'Table-10'!S12)*100-100</f>
        <v>2.039680428802427</v>
      </c>
      <c r="V13" s="851">
        <f>('Table-10'!U12/'Table-10'!T12)*100-100</f>
        <v>-2.161326744218016</v>
      </c>
      <c r="W13" s="851">
        <f>('Table-10'!P12/'Table-10'!K12)*100-100</f>
        <v>4.821106714548009</v>
      </c>
      <c r="X13" s="851">
        <v>1.7086676350562584</v>
      </c>
      <c r="Y13" s="852">
        <v>-7.53406635151201</v>
      </c>
      <c r="Z13" s="851">
        <v>-2.7096377123968125</v>
      </c>
      <c r="AA13" s="852">
        <v>-5.244026959749789</v>
      </c>
      <c r="AB13" s="851">
        <v>0.10413476357804541</v>
      </c>
      <c r="AC13" s="852">
        <v>-4.330717247047275</v>
      </c>
      <c r="AD13" s="853">
        <v>4.519207351757217</v>
      </c>
      <c r="AE13" s="852">
        <v>-1.978529052776409</v>
      </c>
      <c r="AF13" s="851">
        <v>5.53070995266971</v>
      </c>
      <c r="AG13" s="851">
        <v>-1.2112636104661476</v>
      </c>
      <c r="AH13" s="851">
        <v>-3.085143552937865</v>
      </c>
      <c r="AI13" s="851">
        <v>3.532311297543586</v>
      </c>
      <c r="AJ13" s="836"/>
    </row>
    <row r="14" spans="1:36" ht="31.5" customHeight="1">
      <c r="A14" s="859">
        <v>6</v>
      </c>
      <c r="B14" s="649" t="s">
        <v>16</v>
      </c>
      <c r="C14" s="858">
        <v>2141</v>
      </c>
      <c r="D14" s="856">
        <f>('Table-10'!F13/'Table-10'!E13)*100-100</f>
        <v>-0.13290231368129923</v>
      </c>
      <c r="E14" s="856">
        <f>('Table-10'!G13/'Table-10'!F13)*100-100</f>
        <v>-0.6021202732723623</v>
      </c>
      <c r="F14" s="856">
        <f>('Table-10'!I13/'Table-10'!G13)*100-100</f>
        <v>-7.975776201847836</v>
      </c>
      <c r="G14" s="856">
        <f>('Table-10'!J13/'Table-10'!I13)*100-100</f>
        <v>3.7430029100581805</v>
      </c>
      <c r="H14" s="856">
        <f>('Table-10'!K13/'Table-10'!J13)*100-100</f>
        <v>13.237389917654355</v>
      </c>
      <c r="I14" s="856">
        <f>('Table-10'!L13/'Table-10'!K13)*100-100</f>
        <v>3.305365082203693</v>
      </c>
      <c r="J14" s="854">
        <f>('Table-10'!N13/'Table-10'!L13)*100-100</f>
        <v>-5.661415446351768</v>
      </c>
      <c r="K14" s="854">
        <f>('Table-10'!O13/'Table-10'!N13)*100-100</f>
        <v>3.2402301109228944</v>
      </c>
      <c r="L14" s="857">
        <v>-15.625112689452806</v>
      </c>
      <c r="M14" s="856">
        <f>('Table-10'!J13/'Table-10'!E13)*100-100</f>
        <v>-5.232259314597371</v>
      </c>
      <c r="N14" s="856">
        <f>('Table-10'!K13/'Table-10'!F13)*100-100</f>
        <v>7.455326651374406</v>
      </c>
      <c r="O14" s="856">
        <f>('Table-10'!L13/'Table-10'!G13)*100-100</f>
        <v>11.679562786113976</v>
      </c>
      <c r="P14" s="856">
        <f>('Table-10'!P13/'Table-10'!O13)*100-100</f>
        <v>-10.592629162452312</v>
      </c>
      <c r="Q14" s="856">
        <f>('Table-10'!Q13/'Table-10'!P13)*100-100</f>
        <v>1.6015445538697861</v>
      </c>
      <c r="R14" s="851">
        <f>('Table-10'!S13/'Table-10'!Q13)*100-100</f>
        <v>5.063656039188501</v>
      </c>
      <c r="S14" s="855">
        <f>('Table-10'!N13/'Table-10'!I13)*100-100</f>
        <v>14.48824496386392</v>
      </c>
      <c r="T14" s="854">
        <f>('Table-10'!O13/'Table-10'!J13)*100-100</f>
        <v>13.933397178722487</v>
      </c>
      <c r="U14" s="851">
        <f>('Table-10'!T13/'Table-10'!S13)*100-100</f>
        <v>7.360927451396094</v>
      </c>
      <c r="V14" s="851">
        <f>('Table-10'!U13/'Table-10'!T13)*100-100</f>
        <v>-2.2304474733620765</v>
      </c>
      <c r="W14" s="851">
        <f>('Table-10'!P13/'Table-10'!K13)*100-100</f>
        <v>-10.043091776071392</v>
      </c>
      <c r="X14" s="851">
        <v>-1.2035138264448335</v>
      </c>
      <c r="Y14" s="852">
        <v>-11.526755541021217</v>
      </c>
      <c r="Z14" s="851">
        <v>0.9853214674400874</v>
      </c>
      <c r="AA14" s="852">
        <v>-1.4684970260164647</v>
      </c>
      <c r="AB14" s="851">
        <v>5.123919596619302</v>
      </c>
      <c r="AC14" s="852">
        <v>2.464257693936105</v>
      </c>
      <c r="AD14" s="853">
        <v>-1.1705720218561737</v>
      </c>
      <c r="AE14" s="852">
        <v>12.04763691030179</v>
      </c>
      <c r="AF14" s="851">
        <v>8.95417839754218</v>
      </c>
      <c r="AG14" s="851">
        <v>4.724822507533943</v>
      </c>
      <c r="AH14" s="851">
        <v>2.5427414087513682</v>
      </c>
      <c r="AI14" s="851">
        <v>3.6543608397561655</v>
      </c>
      <c r="AJ14" s="836"/>
    </row>
    <row r="15" spans="1:36" ht="31.5" customHeight="1">
      <c r="A15" s="859">
        <v>7</v>
      </c>
      <c r="B15" s="649" t="s">
        <v>129</v>
      </c>
      <c r="C15" s="858">
        <v>1800</v>
      </c>
      <c r="D15" s="856">
        <f>('Table-10'!F14/'Table-10'!E14)*100-100</f>
        <v>-0.16021066971221387</v>
      </c>
      <c r="E15" s="856">
        <f>('Table-10'!G14/'Table-10'!F14)*100-100</f>
        <v>-2.39890042831901</v>
      </c>
      <c r="F15" s="856">
        <f>('Table-10'!I14/'Table-10'!G14)*100-100</f>
        <v>-3.4284120695545255</v>
      </c>
      <c r="G15" s="856">
        <f>('Table-10'!J14/'Table-10'!I14)*100-100</f>
        <v>-2.328944893178786</v>
      </c>
      <c r="H15" s="856">
        <f>('Table-10'!K14/'Table-10'!J14)*100-100</f>
        <v>1.9354927229486378</v>
      </c>
      <c r="I15" s="856">
        <f>('Table-10'!L14/'Table-10'!K14)*100-100</f>
        <v>9.113602016288453</v>
      </c>
      <c r="J15" s="854">
        <f>('Table-10'!N14/'Table-10'!L14)*100-100</f>
        <v>3.3539736707621586</v>
      </c>
      <c r="K15" s="854">
        <f>('Table-10'!O14/'Table-10'!N14)*100-100</f>
        <v>-1.051101131873338</v>
      </c>
      <c r="L15" s="857">
        <v>-9.201033899771048</v>
      </c>
      <c r="M15" s="856">
        <f>('Table-10'!J14/'Table-10'!E14)*100-100</f>
        <v>-8.087703324435708</v>
      </c>
      <c r="N15" s="856">
        <f>('Table-10'!K14/'Table-10'!F14)*100-100</f>
        <v>-6.158403260179696</v>
      </c>
      <c r="O15" s="856">
        <f>('Table-10'!L14/'Table-10'!G14)*100-100</f>
        <v>4.910648385899435</v>
      </c>
      <c r="P15" s="856">
        <f>('Table-10'!P14/'Table-10'!O14)*100-100</f>
        <v>-0.93481428404138</v>
      </c>
      <c r="Q15" s="856">
        <f>('Table-10'!Q14/'Table-10'!P14)*100-100</f>
        <v>-2.821279913787663</v>
      </c>
      <c r="R15" s="851">
        <f>('Table-10'!S14/'Table-10'!Q14)*100-100</f>
        <v>0.19735665330549068</v>
      </c>
      <c r="S15" s="855">
        <f>('Table-10'!N14/'Table-10'!I14)*100-100</f>
        <v>12.278700427586713</v>
      </c>
      <c r="T15" s="854">
        <f>('Table-10'!O14/'Table-10'!J14)*100-100</f>
        <v>13.74765800884721</v>
      </c>
      <c r="U15" s="851">
        <f>('Table-10'!T14/'Table-10'!S14)*100-100</f>
        <v>-1.398989450373037</v>
      </c>
      <c r="V15" s="851">
        <f>('Table-10'!U14/'Table-10'!T14)*100-100</f>
        <v>11.275681315073243</v>
      </c>
      <c r="W15" s="851">
        <f>('Table-10'!P14/'Table-10'!K14)*100-100</f>
        <v>10.544743193897801</v>
      </c>
      <c r="X15" s="851">
        <v>-2.5927485930896523</v>
      </c>
      <c r="Y15" s="852">
        <v>-1.5466774322199655</v>
      </c>
      <c r="Z15" s="851">
        <v>0.23974186685995846</v>
      </c>
      <c r="AA15" s="852">
        <v>-4.553619714212957</v>
      </c>
      <c r="AB15" s="851">
        <v>-9.843429702522343</v>
      </c>
      <c r="AC15" s="852">
        <v>-4.889193744084267</v>
      </c>
      <c r="AD15" s="853">
        <v>-0.7734929310621936</v>
      </c>
      <c r="AE15" s="852">
        <v>6.8338961872862285</v>
      </c>
      <c r="AF15" s="851">
        <v>7.085133200588473</v>
      </c>
      <c r="AG15" s="851">
        <v>7.130432062662464</v>
      </c>
      <c r="AH15" s="851">
        <v>-2.044489448763329</v>
      </c>
      <c r="AI15" s="851">
        <v>-12.65132645979972</v>
      </c>
      <c r="AJ15" s="836"/>
    </row>
    <row r="16" spans="1:36" ht="26.25" customHeight="1">
      <c r="A16" s="850">
        <v>8</v>
      </c>
      <c r="B16" s="849" t="s">
        <v>18</v>
      </c>
      <c r="C16" s="848">
        <v>866</v>
      </c>
      <c r="D16" s="845">
        <f>('Table-10'!F15/'Table-10'!E15)*100-100</f>
        <v>-2.5197735620415074</v>
      </c>
      <c r="E16" s="845">
        <f>('Table-10'!G15/'Table-10'!F15)*100-100</f>
        <v>-0.918960902682926</v>
      </c>
      <c r="F16" s="845">
        <f>('Table-10'!I15/'Table-10'!G15)*100-100</f>
        <v>-3.2636114177258833</v>
      </c>
      <c r="G16" s="845">
        <f>('Table-10'!J15/'Table-10'!I15)*100-100</f>
        <v>-1.7897333957610329</v>
      </c>
      <c r="H16" s="845">
        <f>('Table-10'!K15/'Table-10'!J15)*100-100</f>
        <v>1.6835822186539247</v>
      </c>
      <c r="I16" s="845">
        <f>('Table-10'!L15/'Table-10'!K15)*100-100</f>
        <v>8.879261768293262</v>
      </c>
      <c r="J16" s="845">
        <f>('Table-10'!N15/'Table-10'!L15)*100-100</f>
        <v>4.407424403948028</v>
      </c>
      <c r="K16" s="845">
        <f>('Table-10'!O15/'Table-10'!N15)*100-100</f>
        <v>0.8965590359163826</v>
      </c>
      <c r="L16" s="846">
        <v>-8.835862195343623</v>
      </c>
      <c r="M16" s="845">
        <f>('Table-10'!J15/'Table-10'!E15)*100-100</f>
        <v>-8.239907667848229</v>
      </c>
      <c r="N16" s="845">
        <f>('Table-10'!K15/'Table-10'!F15)*100-100</f>
        <v>-4.2832045636861125</v>
      </c>
      <c r="O16" s="847">
        <f>('Table-10'!L15/'Table-10'!G15)*100-100</f>
        <v>5.182324699850582</v>
      </c>
      <c r="P16" s="847">
        <f>('Table-10'!P15/'Table-10'!O15)*100-100</f>
        <v>-1.7148632044986556</v>
      </c>
      <c r="Q16" s="847">
        <f>('Table-10'!Q15/'Table-10'!P15)*100-100</f>
        <v>-0.7848789416200077</v>
      </c>
      <c r="R16" s="842">
        <f>('Table-10'!S15/'Table-10'!Q15)*100-100</f>
        <v>1.7315949281303062</v>
      </c>
      <c r="S16" s="846">
        <f>('Table-10'!N15/'Table-10'!I15)*100-100</f>
        <v>13.523109304325061</v>
      </c>
      <c r="T16" s="845">
        <f>('Table-10'!O15/'Table-10'!J15)*100-100</f>
        <v>16.62824566011554</v>
      </c>
      <c r="U16" s="842">
        <f>('Table-10'!T15/'Table-10'!S15)*100-100</f>
        <v>3.5978674727907674</v>
      </c>
      <c r="V16" s="842">
        <f>('Table-10'!U15/'Table-10'!T15)*100-100</f>
        <v>-0.6960435775564093</v>
      </c>
      <c r="W16" s="842">
        <f>('Table-10'!P15/'Table-10'!K15)*100-100</f>
        <v>12.7303231142552</v>
      </c>
      <c r="X16" s="842">
        <v>-0.04532325837689655</v>
      </c>
      <c r="Y16" s="843">
        <v>2.724361582585402</v>
      </c>
      <c r="Z16" s="842">
        <v>-2.249142124522521</v>
      </c>
      <c r="AA16" s="843">
        <v>0.09166686593606244</v>
      </c>
      <c r="AB16" s="842">
        <v>0.2388892351269618</v>
      </c>
      <c r="AC16" s="843">
        <v>2.771425885958976</v>
      </c>
      <c r="AD16" s="844">
        <v>1.0912626057353805</v>
      </c>
      <c r="AE16" s="843">
        <v>3.8367501984164534</v>
      </c>
      <c r="AF16" s="842">
        <v>4.61075579272044</v>
      </c>
      <c r="AG16" s="842">
        <v>0.5173577487372398</v>
      </c>
      <c r="AH16" s="842">
        <v>-2.7417403912331793</v>
      </c>
      <c r="AI16" s="842">
        <v>-0.9912533508632606</v>
      </c>
      <c r="AJ16" s="836"/>
    </row>
    <row r="17" spans="1:36" ht="27" customHeight="1">
      <c r="A17" s="841" t="s">
        <v>128</v>
      </c>
      <c r="B17" s="841"/>
      <c r="C17" s="841"/>
      <c r="D17" s="841"/>
      <c r="E17" s="841"/>
      <c r="F17" s="841"/>
      <c r="G17" s="841"/>
      <c r="H17" s="841"/>
      <c r="I17" s="841"/>
      <c r="J17" s="841"/>
      <c r="K17" s="841"/>
      <c r="L17" s="841"/>
      <c r="M17" s="841"/>
      <c r="N17" s="841"/>
      <c r="O17" s="841"/>
      <c r="P17" s="841"/>
      <c r="Q17" s="841"/>
      <c r="R17" s="841"/>
      <c r="S17" s="841"/>
      <c r="T17" s="841"/>
      <c r="U17" s="841"/>
      <c r="V17" s="841"/>
      <c r="W17" s="841"/>
      <c r="X17" s="841"/>
      <c r="Y17" s="841"/>
      <c r="Z17" s="841"/>
      <c r="AA17" s="841"/>
      <c r="AB17" s="841"/>
      <c r="AC17" s="841"/>
      <c r="AD17" s="841"/>
      <c r="AE17" s="841"/>
      <c r="AF17" s="841"/>
      <c r="AG17" s="841"/>
      <c r="AH17" s="841"/>
      <c r="AI17" s="840"/>
      <c r="AJ17" s="836"/>
    </row>
    <row r="18" spans="1:36" ht="15" customHeight="1">
      <c r="A18" s="839"/>
      <c r="B18" s="839"/>
      <c r="C18" s="839"/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39"/>
      <c r="P18" s="839"/>
      <c r="Q18" s="839"/>
      <c r="R18" s="839"/>
      <c r="S18" s="839"/>
      <c r="T18" s="839"/>
      <c r="U18" s="839"/>
      <c r="V18" s="839"/>
      <c r="W18" s="839"/>
      <c r="X18" s="839"/>
      <c r="Y18" s="839"/>
      <c r="Z18" s="839"/>
      <c r="AA18" s="839"/>
      <c r="AB18" s="839"/>
      <c r="AC18" s="839"/>
      <c r="AD18" s="839"/>
      <c r="AE18" s="839"/>
      <c r="AF18" s="839"/>
      <c r="AG18" s="839"/>
      <c r="AH18" s="839"/>
      <c r="AI18" s="839"/>
      <c r="AJ18" s="836"/>
    </row>
    <row r="19" spans="1:36" ht="12.75">
      <c r="A19" s="838"/>
      <c r="B19" s="838"/>
      <c r="C19" s="838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7"/>
      <c r="T19" s="837"/>
      <c r="U19" s="837"/>
      <c r="V19" s="837"/>
      <c r="W19" s="837"/>
      <c r="X19" s="837"/>
      <c r="Y19" s="837"/>
      <c r="Z19" s="837"/>
      <c r="AA19" s="837"/>
      <c r="AB19" s="837"/>
      <c r="AC19" s="837"/>
      <c r="AD19" s="837"/>
      <c r="AE19" s="837"/>
      <c r="AF19" s="837"/>
      <c r="AG19" s="837"/>
      <c r="AH19" s="837"/>
      <c r="AI19" s="837"/>
      <c r="AJ19" s="836"/>
    </row>
    <row r="20" spans="4:35" ht="12.75"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  <c r="P20" s="685"/>
      <c r="Q20" s="685"/>
      <c r="R20" s="685"/>
      <c r="S20" s="685"/>
      <c r="T20" s="685"/>
      <c r="U20" s="685"/>
      <c r="V20" s="685"/>
      <c r="W20" s="685"/>
      <c r="X20" s="685"/>
      <c r="Y20" s="685"/>
      <c r="Z20" s="685"/>
      <c r="AA20" s="685"/>
      <c r="AB20" s="685"/>
      <c r="AC20" s="685"/>
      <c r="AD20" s="685"/>
      <c r="AE20" s="685"/>
      <c r="AF20" s="685"/>
      <c r="AG20" s="685"/>
      <c r="AH20" s="685"/>
      <c r="AI20" s="685"/>
    </row>
    <row r="21" spans="4:35" ht="12.75"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5"/>
      <c r="AF21" s="685"/>
      <c r="AG21" s="685"/>
      <c r="AH21" s="685"/>
      <c r="AI21" s="685"/>
    </row>
    <row r="22" spans="4:35" ht="12.75"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</row>
    <row r="23" spans="4:35" ht="12.75"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685"/>
      <c r="Z23" s="685"/>
      <c r="AA23" s="685"/>
      <c r="AB23" s="685"/>
      <c r="AC23" s="685"/>
      <c r="AD23" s="685"/>
      <c r="AE23" s="685"/>
      <c r="AF23" s="685"/>
      <c r="AG23" s="685"/>
      <c r="AH23" s="685"/>
      <c r="AI23" s="685"/>
    </row>
    <row r="24" spans="4:35" ht="12.75"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5"/>
      <c r="U24" s="685"/>
      <c r="V24" s="685"/>
      <c r="W24" s="685"/>
      <c r="X24" s="685"/>
      <c r="Y24" s="685"/>
      <c r="Z24" s="685"/>
      <c r="AA24" s="685"/>
      <c r="AB24" s="685"/>
      <c r="AC24" s="685"/>
      <c r="AD24" s="685"/>
      <c r="AE24" s="685"/>
      <c r="AF24" s="685"/>
      <c r="AG24" s="685"/>
      <c r="AH24" s="685"/>
      <c r="AI24" s="685"/>
    </row>
    <row r="25" spans="4:35" ht="12.75"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5"/>
      <c r="T25" s="685"/>
      <c r="U25" s="685"/>
      <c r="V25" s="685"/>
      <c r="W25" s="685"/>
      <c r="X25" s="685"/>
      <c r="Y25" s="685"/>
      <c r="Z25" s="685"/>
      <c r="AA25" s="685"/>
      <c r="AB25" s="685"/>
      <c r="AC25" s="685"/>
      <c r="AD25" s="685"/>
      <c r="AE25" s="685"/>
      <c r="AF25" s="685"/>
      <c r="AG25" s="685"/>
      <c r="AH25" s="685"/>
      <c r="AI25" s="685"/>
    </row>
    <row r="26" spans="4:35" ht="12.75"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685"/>
      <c r="AI26" s="685"/>
    </row>
    <row r="27" spans="4:35" ht="12.75"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5"/>
      <c r="AE27" s="685"/>
      <c r="AF27" s="685"/>
      <c r="AG27" s="685"/>
      <c r="AH27" s="685"/>
      <c r="AI27" s="685"/>
    </row>
    <row r="28" spans="4:35" ht="12.75"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  <c r="AA28" s="685"/>
      <c r="AB28" s="685"/>
      <c r="AC28" s="685"/>
      <c r="AD28" s="685"/>
      <c r="AE28" s="685"/>
      <c r="AF28" s="685"/>
      <c r="AG28" s="685"/>
      <c r="AH28" s="685"/>
      <c r="AI28" s="685"/>
    </row>
    <row r="29" spans="4:35" ht="12.75"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5"/>
      <c r="AE29" s="685"/>
      <c r="AF29" s="685"/>
      <c r="AG29" s="685"/>
      <c r="AH29" s="685"/>
      <c r="AI29" s="685"/>
    </row>
    <row r="30" spans="4:35" ht="12.75">
      <c r="D30" s="685"/>
      <c r="E30" s="685"/>
      <c r="F30" s="685"/>
      <c r="G30" s="685"/>
      <c r="H30" s="685"/>
      <c r="I30" s="685"/>
      <c r="J30" s="685"/>
      <c r="K30" s="685"/>
      <c r="L30" s="685"/>
      <c r="M30" s="685"/>
      <c r="N30" s="685"/>
      <c r="O30" s="685"/>
      <c r="P30" s="685"/>
      <c r="Q30" s="685"/>
      <c r="R30" s="685"/>
      <c r="S30" s="685"/>
      <c r="T30" s="685"/>
      <c r="U30" s="685"/>
      <c r="V30" s="685"/>
      <c r="W30" s="685"/>
      <c r="X30" s="685"/>
      <c r="Y30" s="685"/>
      <c r="Z30" s="685"/>
      <c r="AA30" s="685"/>
      <c r="AB30" s="685"/>
      <c r="AC30" s="685"/>
      <c r="AD30" s="685"/>
      <c r="AE30" s="685"/>
      <c r="AF30" s="685"/>
      <c r="AG30" s="685"/>
      <c r="AH30" s="685"/>
      <c r="AI30" s="685"/>
    </row>
    <row r="31" spans="4:35" ht="12.75">
      <c r="D31" s="685"/>
      <c r="E31" s="685"/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5"/>
      <c r="AF31" s="685"/>
      <c r="AG31" s="685"/>
      <c r="AH31" s="685"/>
      <c r="AI31" s="685"/>
    </row>
    <row r="32" spans="4:35" ht="12.75">
      <c r="D32" s="685"/>
      <c r="E32" s="685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685"/>
      <c r="Y32" s="685"/>
      <c r="Z32" s="685"/>
      <c r="AA32" s="685"/>
      <c r="AB32" s="685"/>
      <c r="AC32" s="685"/>
      <c r="AD32" s="685"/>
      <c r="AE32" s="685"/>
      <c r="AF32" s="685"/>
      <c r="AG32" s="685"/>
      <c r="AH32" s="685"/>
      <c r="AI32" s="685"/>
    </row>
    <row r="33" spans="4:35" s="621" customFormat="1" ht="12.75"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5"/>
      <c r="AB33" s="685"/>
      <c r="AC33" s="685"/>
      <c r="AD33" s="685"/>
      <c r="AE33" s="685"/>
      <c r="AF33" s="685"/>
      <c r="AG33" s="685"/>
      <c r="AH33" s="685"/>
      <c r="AI33" s="685"/>
    </row>
    <row r="34" spans="4:35" s="621" customFormat="1" ht="12.75"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685"/>
      <c r="AH34" s="685"/>
      <c r="AI34" s="685"/>
    </row>
    <row r="35" spans="4:35" s="621" customFormat="1" ht="12.75"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</row>
    <row r="36" spans="4:35" s="621" customFormat="1" ht="12.75"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685"/>
      <c r="AG36" s="685"/>
      <c r="AH36" s="685"/>
      <c r="AI36" s="685"/>
    </row>
    <row r="37" spans="4:35" s="621" customFormat="1" ht="12.75"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  <c r="W37" s="685"/>
      <c r="X37" s="685"/>
      <c r="Y37" s="685"/>
      <c r="Z37" s="685"/>
      <c r="AA37" s="685"/>
      <c r="AB37" s="685"/>
      <c r="AC37" s="685"/>
      <c r="AD37" s="685"/>
      <c r="AE37" s="685"/>
      <c r="AF37" s="685"/>
      <c r="AG37" s="685"/>
      <c r="AH37" s="685"/>
      <c r="AI37" s="685"/>
    </row>
    <row r="38" spans="4:35" s="621" customFormat="1" ht="12.75">
      <c r="D38" s="685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/>
      <c r="T38" s="685"/>
      <c r="U38" s="685"/>
      <c r="V38" s="685"/>
      <c r="W38" s="685"/>
      <c r="X38" s="685"/>
      <c r="Y38" s="685"/>
      <c r="Z38" s="685"/>
      <c r="AA38" s="685"/>
      <c r="AB38" s="685"/>
      <c r="AC38" s="685"/>
      <c r="AD38" s="685"/>
      <c r="AE38" s="685"/>
      <c r="AF38" s="685"/>
      <c r="AG38" s="685"/>
      <c r="AH38" s="685"/>
      <c r="AI38" s="685"/>
    </row>
    <row r="39" spans="4:35" s="621" customFormat="1" ht="12.75">
      <c r="D39" s="685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685"/>
      <c r="V39" s="685"/>
      <c r="W39" s="685"/>
      <c r="X39" s="685"/>
      <c r="Y39" s="685"/>
      <c r="Z39" s="685"/>
      <c r="AA39" s="685"/>
      <c r="AB39" s="685"/>
      <c r="AC39" s="685"/>
      <c r="AD39" s="685"/>
      <c r="AE39" s="685"/>
      <c r="AF39" s="685"/>
      <c r="AG39" s="685"/>
      <c r="AH39" s="685"/>
      <c r="AI39" s="685"/>
    </row>
    <row r="40" spans="4:35" s="621" customFormat="1" ht="12.75"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685"/>
      <c r="W40" s="685"/>
      <c r="X40" s="685"/>
      <c r="Y40" s="685"/>
      <c r="Z40" s="685"/>
      <c r="AA40" s="685"/>
      <c r="AB40" s="685"/>
      <c r="AC40" s="685"/>
      <c r="AD40" s="685"/>
      <c r="AE40" s="685"/>
      <c r="AF40" s="685"/>
      <c r="AG40" s="685"/>
      <c r="AH40" s="685"/>
      <c r="AI40" s="685"/>
    </row>
    <row r="41" spans="4:35" s="621" customFormat="1" ht="12.75"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5"/>
      <c r="U41" s="685"/>
      <c r="V41" s="685"/>
      <c r="W41" s="685"/>
      <c r="X41" s="685"/>
      <c r="Y41" s="685"/>
      <c r="Z41" s="685"/>
      <c r="AA41" s="685"/>
      <c r="AB41" s="685"/>
      <c r="AC41" s="685"/>
      <c r="AD41" s="685"/>
      <c r="AE41" s="685"/>
      <c r="AF41" s="685"/>
      <c r="AG41" s="685"/>
      <c r="AH41" s="685"/>
      <c r="AI41" s="685"/>
    </row>
    <row r="42" spans="4:35" s="621" customFormat="1" ht="12.75"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5"/>
      <c r="AE42" s="685"/>
      <c r="AF42" s="685"/>
      <c r="AG42" s="685"/>
      <c r="AH42" s="685"/>
      <c r="AI42" s="685"/>
    </row>
    <row r="43" spans="4:35" s="621" customFormat="1" ht="12.75"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5"/>
      <c r="AE43" s="685"/>
      <c r="AF43" s="685"/>
      <c r="AG43" s="685"/>
      <c r="AH43" s="685"/>
      <c r="AI43" s="685"/>
    </row>
    <row r="44" spans="4:35" s="621" customFormat="1" ht="12.75">
      <c r="D44" s="685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  <c r="W44" s="685"/>
      <c r="X44" s="685"/>
      <c r="Y44" s="685"/>
      <c r="Z44" s="685"/>
      <c r="AA44" s="685"/>
      <c r="AB44" s="685"/>
      <c r="AC44" s="685"/>
      <c r="AD44" s="685"/>
      <c r="AE44" s="685"/>
      <c r="AF44" s="685"/>
      <c r="AG44" s="685"/>
      <c r="AH44" s="685"/>
      <c r="AI44" s="685"/>
    </row>
    <row r="45" spans="4:35" s="621" customFormat="1" ht="12.75"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685"/>
      <c r="O45" s="685"/>
      <c r="P45" s="685"/>
      <c r="Q45" s="685"/>
      <c r="R45" s="685"/>
      <c r="S45" s="685"/>
      <c r="T45" s="685"/>
      <c r="U45" s="685"/>
      <c r="V45" s="685"/>
      <c r="W45" s="685"/>
      <c r="X45" s="685"/>
      <c r="Y45" s="685"/>
      <c r="Z45" s="685"/>
      <c r="AA45" s="685"/>
      <c r="AB45" s="685"/>
      <c r="AC45" s="685"/>
      <c r="AD45" s="685"/>
      <c r="AE45" s="685"/>
      <c r="AF45" s="685"/>
      <c r="AG45" s="685"/>
      <c r="AH45" s="685"/>
      <c r="AI45" s="685"/>
    </row>
    <row r="46" spans="4:35" s="621" customFormat="1" ht="12.75"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85"/>
      <c r="S46" s="685"/>
      <c r="T46" s="685"/>
      <c r="U46" s="685"/>
      <c r="V46" s="685"/>
      <c r="W46" s="685"/>
      <c r="X46" s="685"/>
      <c r="Y46" s="685"/>
      <c r="Z46" s="685"/>
      <c r="AA46" s="685"/>
      <c r="AB46" s="685"/>
      <c r="AC46" s="685"/>
      <c r="AD46" s="685"/>
      <c r="AE46" s="685"/>
      <c r="AF46" s="685"/>
      <c r="AG46" s="685"/>
      <c r="AH46" s="685"/>
      <c r="AI46" s="685"/>
    </row>
    <row r="47" spans="4:35" s="621" customFormat="1" ht="12.75"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685"/>
      <c r="Q47" s="685"/>
      <c r="R47" s="685"/>
      <c r="S47" s="685"/>
      <c r="T47" s="685"/>
      <c r="U47" s="685"/>
      <c r="V47" s="685"/>
      <c r="W47" s="685"/>
      <c r="X47" s="685"/>
      <c r="Y47" s="685"/>
      <c r="Z47" s="685"/>
      <c r="AA47" s="685"/>
      <c r="AB47" s="685"/>
      <c r="AC47" s="685"/>
      <c r="AD47" s="685"/>
      <c r="AE47" s="685"/>
      <c r="AF47" s="685"/>
      <c r="AG47" s="685"/>
      <c r="AH47" s="685"/>
      <c r="AI47" s="685"/>
    </row>
    <row r="48" spans="4:35" s="621" customFormat="1" ht="12.75"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685"/>
      <c r="AA48" s="685"/>
      <c r="AB48" s="685"/>
      <c r="AC48" s="685"/>
      <c r="AD48" s="685"/>
      <c r="AE48" s="685"/>
      <c r="AF48" s="685"/>
      <c r="AG48" s="685"/>
      <c r="AH48" s="685"/>
      <c r="AI48" s="685"/>
    </row>
    <row r="49" spans="4:35" s="621" customFormat="1" ht="12.75"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  <c r="Y49" s="685"/>
      <c r="Z49" s="685"/>
      <c r="AA49" s="685"/>
      <c r="AB49" s="685"/>
      <c r="AC49" s="685"/>
      <c r="AD49" s="685"/>
      <c r="AE49" s="685"/>
      <c r="AF49" s="685"/>
      <c r="AG49" s="685"/>
      <c r="AH49" s="685"/>
      <c r="AI49" s="685"/>
    </row>
    <row r="50" spans="4:35" s="621" customFormat="1" ht="12.75"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5"/>
      <c r="U50" s="685"/>
      <c r="V50" s="685"/>
      <c r="W50" s="685"/>
      <c r="X50" s="685"/>
      <c r="Y50" s="685"/>
      <c r="Z50" s="685"/>
      <c r="AA50" s="685"/>
      <c r="AB50" s="685"/>
      <c r="AC50" s="685"/>
      <c r="AD50" s="685"/>
      <c r="AE50" s="685"/>
      <c r="AF50" s="685"/>
      <c r="AG50" s="685"/>
      <c r="AH50" s="685"/>
      <c r="AI50" s="685"/>
    </row>
    <row r="51" spans="4:35" s="621" customFormat="1" ht="12.75"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685"/>
      <c r="Q51" s="685"/>
      <c r="R51" s="685"/>
      <c r="S51" s="685"/>
      <c r="T51" s="685"/>
      <c r="U51" s="685"/>
      <c r="V51" s="685"/>
      <c r="W51" s="685"/>
      <c r="X51" s="685"/>
      <c r="Y51" s="685"/>
      <c r="Z51" s="685"/>
      <c r="AA51" s="685"/>
      <c r="AB51" s="685"/>
      <c r="AC51" s="685"/>
      <c r="AD51" s="685"/>
      <c r="AE51" s="685"/>
      <c r="AF51" s="685"/>
      <c r="AG51" s="685"/>
      <c r="AH51" s="685"/>
      <c r="AI51" s="685"/>
    </row>
    <row r="52" spans="4:35" s="621" customFormat="1" ht="12.75"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685"/>
      <c r="Q52" s="685"/>
      <c r="R52" s="685"/>
      <c r="S52" s="685"/>
      <c r="T52" s="685"/>
      <c r="U52" s="685"/>
      <c r="V52" s="685"/>
      <c r="W52" s="685"/>
      <c r="X52" s="685"/>
      <c r="Y52" s="685"/>
      <c r="Z52" s="685"/>
      <c r="AA52" s="685"/>
      <c r="AB52" s="685"/>
      <c r="AC52" s="685"/>
      <c r="AD52" s="685"/>
      <c r="AE52" s="685"/>
      <c r="AF52" s="685"/>
      <c r="AG52" s="685"/>
      <c r="AH52" s="685"/>
      <c r="AI52" s="685"/>
    </row>
    <row r="53" spans="4:35" s="621" customFormat="1" ht="12.75"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685"/>
      <c r="Q53" s="685"/>
      <c r="R53" s="685"/>
      <c r="S53" s="685"/>
      <c r="T53" s="685"/>
      <c r="U53" s="685"/>
      <c r="V53" s="685"/>
      <c r="W53" s="685"/>
      <c r="X53" s="685"/>
      <c r="Y53" s="685"/>
      <c r="Z53" s="685"/>
      <c r="AA53" s="685"/>
      <c r="AB53" s="685"/>
      <c r="AC53" s="685"/>
      <c r="AD53" s="685"/>
      <c r="AE53" s="685"/>
      <c r="AF53" s="685"/>
      <c r="AG53" s="685"/>
      <c r="AH53" s="685"/>
      <c r="AI53" s="685"/>
    </row>
    <row r="54" spans="4:35" s="621" customFormat="1" ht="12.75">
      <c r="D54" s="685"/>
      <c r="E54" s="685"/>
      <c r="F54" s="685"/>
      <c r="G54" s="685"/>
      <c r="H54" s="685"/>
      <c r="I54" s="685"/>
      <c r="J54" s="685"/>
      <c r="K54" s="685"/>
      <c r="L54" s="685"/>
      <c r="M54" s="685"/>
      <c r="N54" s="685"/>
      <c r="O54" s="685"/>
      <c r="P54" s="685"/>
      <c r="Q54" s="685"/>
      <c r="R54" s="685"/>
      <c r="S54" s="685"/>
      <c r="T54" s="685"/>
      <c r="U54" s="685"/>
      <c r="V54" s="685"/>
      <c r="W54" s="685"/>
      <c r="X54" s="685"/>
      <c r="Y54" s="685"/>
      <c r="Z54" s="685"/>
      <c r="AA54" s="685"/>
      <c r="AB54" s="685"/>
      <c r="AC54" s="685"/>
      <c r="AD54" s="685"/>
      <c r="AE54" s="685"/>
      <c r="AF54" s="685"/>
      <c r="AG54" s="685"/>
      <c r="AH54" s="685"/>
      <c r="AI54" s="685"/>
    </row>
    <row r="55" spans="4:35" s="621" customFormat="1" ht="12.75">
      <c r="D55" s="685"/>
      <c r="E55" s="685"/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685"/>
      <c r="V55" s="685"/>
      <c r="W55" s="685"/>
      <c r="X55" s="685"/>
      <c r="Y55" s="685"/>
      <c r="Z55" s="685"/>
      <c r="AA55" s="685"/>
      <c r="AB55" s="685"/>
      <c r="AC55" s="685"/>
      <c r="AD55" s="685"/>
      <c r="AE55" s="685"/>
      <c r="AF55" s="685"/>
      <c r="AG55" s="685"/>
      <c r="AH55" s="685"/>
      <c r="AI55" s="685"/>
    </row>
    <row r="56" spans="4:35" s="621" customFormat="1" ht="12.75"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  <c r="W56" s="685"/>
      <c r="X56" s="685"/>
      <c r="Y56" s="685"/>
      <c r="Z56" s="685"/>
      <c r="AA56" s="685"/>
      <c r="AB56" s="685"/>
      <c r="AC56" s="685"/>
      <c r="AD56" s="685"/>
      <c r="AE56" s="685"/>
      <c r="AF56" s="685"/>
      <c r="AG56" s="685"/>
      <c r="AH56" s="685"/>
      <c r="AI56" s="685"/>
    </row>
    <row r="57" spans="4:35" s="621" customFormat="1" ht="12.75">
      <c r="D57" s="685"/>
      <c r="E57" s="685"/>
      <c r="F57" s="685"/>
      <c r="G57" s="685"/>
      <c r="H57" s="685"/>
      <c r="I57" s="685"/>
      <c r="J57" s="685"/>
      <c r="K57" s="685"/>
      <c r="L57" s="685"/>
      <c r="M57" s="685"/>
      <c r="N57" s="685"/>
      <c r="O57" s="685"/>
      <c r="P57" s="685"/>
      <c r="Q57" s="685"/>
      <c r="R57" s="685"/>
      <c r="S57" s="685"/>
      <c r="T57" s="685"/>
      <c r="U57" s="685"/>
      <c r="V57" s="685"/>
      <c r="W57" s="685"/>
      <c r="X57" s="685"/>
      <c r="Y57" s="685"/>
      <c r="Z57" s="685"/>
      <c r="AA57" s="685"/>
      <c r="AB57" s="685"/>
      <c r="AC57" s="685"/>
      <c r="AD57" s="685"/>
      <c r="AE57" s="685"/>
      <c r="AF57" s="685"/>
      <c r="AG57" s="685"/>
      <c r="AH57" s="685"/>
      <c r="AI57" s="685"/>
    </row>
    <row r="58" spans="4:35" s="621" customFormat="1" ht="12.75">
      <c r="D58" s="685"/>
      <c r="E58" s="685"/>
      <c r="F58" s="685"/>
      <c r="G58" s="685"/>
      <c r="H58" s="685"/>
      <c r="I58" s="685"/>
      <c r="J58" s="685"/>
      <c r="K58" s="685"/>
      <c r="L58" s="685"/>
      <c r="M58" s="685"/>
      <c r="N58" s="685"/>
      <c r="O58" s="685"/>
      <c r="P58" s="685"/>
      <c r="Q58" s="685"/>
      <c r="R58" s="685"/>
      <c r="S58" s="685"/>
      <c r="T58" s="685"/>
      <c r="U58" s="685"/>
      <c r="V58" s="685"/>
      <c r="W58" s="685"/>
      <c r="X58" s="685"/>
      <c r="Y58" s="685"/>
      <c r="Z58" s="685"/>
      <c r="AA58" s="685"/>
      <c r="AB58" s="685"/>
      <c r="AC58" s="685"/>
      <c r="AD58" s="685"/>
      <c r="AE58" s="685"/>
      <c r="AF58" s="685"/>
      <c r="AG58" s="685"/>
      <c r="AH58" s="685"/>
      <c r="AI58" s="685"/>
    </row>
    <row r="59" spans="4:35" s="621" customFormat="1" ht="12.75"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  <c r="W59" s="685"/>
      <c r="X59" s="685"/>
      <c r="Y59" s="685"/>
      <c r="Z59" s="685"/>
      <c r="AA59" s="685"/>
      <c r="AB59" s="685"/>
      <c r="AC59" s="685"/>
      <c r="AD59" s="685"/>
      <c r="AE59" s="685"/>
      <c r="AF59" s="685"/>
      <c r="AG59" s="685"/>
      <c r="AH59" s="685"/>
      <c r="AI59" s="685"/>
    </row>
    <row r="60" spans="4:35" s="621" customFormat="1" ht="12.75">
      <c r="D60" s="685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  <c r="W60" s="685"/>
      <c r="X60" s="685"/>
      <c r="Y60" s="685"/>
      <c r="Z60" s="685"/>
      <c r="AA60" s="685"/>
      <c r="AB60" s="685"/>
      <c r="AC60" s="685"/>
      <c r="AD60" s="685"/>
      <c r="AE60" s="685"/>
      <c r="AF60" s="685"/>
      <c r="AG60" s="685"/>
      <c r="AH60" s="685"/>
      <c r="AI60" s="685"/>
    </row>
    <row r="61" spans="4:35" s="621" customFormat="1" ht="12.75">
      <c r="D61" s="685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  <c r="W61" s="685"/>
      <c r="X61" s="685"/>
      <c r="Y61" s="685"/>
      <c r="Z61" s="685"/>
      <c r="AA61" s="685"/>
      <c r="AB61" s="685"/>
      <c r="AC61" s="685"/>
      <c r="AD61" s="685"/>
      <c r="AE61" s="685"/>
      <c r="AF61" s="685"/>
      <c r="AG61" s="685"/>
      <c r="AH61" s="685"/>
      <c r="AI61" s="685"/>
    </row>
    <row r="62" spans="4:35" s="621" customFormat="1" ht="12.75">
      <c r="D62" s="685"/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  <c r="R62" s="685"/>
      <c r="S62" s="685"/>
      <c r="T62" s="685"/>
      <c r="U62" s="685"/>
      <c r="V62" s="685"/>
      <c r="W62" s="685"/>
      <c r="X62" s="685"/>
      <c r="Y62" s="685"/>
      <c r="Z62" s="685"/>
      <c r="AA62" s="685"/>
      <c r="AB62" s="685"/>
      <c r="AC62" s="685"/>
      <c r="AD62" s="685"/>
      <c r="AE62" s="685"/>
      <c r="AF62" s="685"/>
      <c r="AG62" s="685"/>
      <c r="AH62" s="685"/>
      <c r="AI62" s="685"/>
    </row>
    <row r="63" spans="4:35" s="621" customFormat="1" ht="12.75">
      <c r="D63" s="685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5"/>
      <c r="P63" s="685"/>
      <c r="Q63" s="685"/>
      <c r="R63" s="685"/>
      <c r="S63" s="685"/>
      <c r="T63" s="685"/>
      <c r="U63" s="685"/>
      <c r="V63" s="685"/>
      <c r="W63" s="685"/>
      <c r="X63" s="685"/>
      <c r="Y63" s="685"/>
      <c r="Z63" s="685"/>
      <c r="AA63" s="685"/>
      <c r="AB63" s="685"/>
      <c r="AC63" s="685"/>
      <c r="AD63" s="685"/>
      <c r="AE63" s="685"/>
      <c r="AF63" s="685"/>
      <c r="AG63" s="685"/>
      <c r="AH63" s="685"/>
      <c r="AI63" s="685"/>
    </row>
    <row r="64" spans="4:35" s="621" customFormat="1" ht="12.75">
      <c r="D64" s="685"/>
      <c r="E64" s="685"/>
      <c r="F64" s="685"/>
      <c r="G64" s="685"/>
      <c r="H64" s="685"/>
      <c r="I64" s="685"/>
      <c r="J64" s="685"/>
      <c r="K64" s="685"/>
      <c r="L64" s="685"/>
      <c r="M64" s="685"/>
      <c r="N64" s="685"/>
      <c r="O64" s="685"/>
      <c r="P64" s="685"/>
      <c r="Q64" s="685"/>
      <c r="R64" s="685"/>
      <c r="S64" s="685"/>
      <c r="T64" s="685"/>
      <c r="U64" s="685"/>
      <c r="V64" s="685"/>
      <c r="W64" s="685"/>
      <c r="X64" s="685"/>
      <c r="Y64" s="685"/>
      <c r="Z64" s="685"/>
      <c r="AA64" s="685"/>
      <c r="AB64" s="685"/>
      <c r="AC64" s="685"/>
      <c r="AD64" s="685"/>
      <c r="AE64" s="685"/>
      <c r="AF64" s="685"/>
      <c r="AG64" s="685"/>
      <c r="AH64" s="685"/>
      <c r="AI64" s="685"/>
    </row>
    <row r="65" spans="4:35" s="621" customFormat="1" ht="12.75">
      <c r="D65" s="685"/>
      <c r="E65" s="685"/>
      <c r="F65" s="685"/>
      <c r="G65" s="685"/>
      <c r="H65" s="685"/>
      <c r="I65" s="685"/>
      <c r="J65" s="685"/>
      <c r="K65" s="685"/>
      <c r="L65" s="685"/>
      <c r="M65" s="685"/>
      <c r="N65" s="685"/>
      <c r="O65" s="685"/>
      <c r="P65" s="685"/>
      <c r="Q65" s="685"/>
      <c r="R65" s="685"/>
      <c r="S65" s="685"/>
      <c r="T65" s="685"/>
      <c r="U65" s="685"/>
      <c r="V65" s="685"/>
      <c r="W65" s="685"/>
      <c r="X65" s="685"/>
      <c r="Y65" s="685"/>
      <c r="Z65" s="685"/>
      <c r="AA65" s="685"/>
      <c r="AB65" s="685"/>
      <c r="AC65" s="685"/>
      <c r="AD65" s="685"/>
      <c r="AE65" s="685"/>
      <c r="AF65" s="685"/>
      <c r="AG65" s="685"/>
      <c r="AH65" s="685"/>
      <c r="AI65" s="685"/>
    </row>
    <row r="66" spans="4:35" s="621" customFormat="1" ht="12.75">
      <c r="D66" s="685"/>
      <c r="E66" s="685"/>
      <c r="F66" s="685"/>
      <c r="G66" s="685"/>
      <c r="H66" s="685"/>
      <c r="I66" s="685"/>
      <c r="J66" s="685"/>
      <c r="K66" s="685"/>
      <c r="L66" s="685"/>
      <c r="M66" s="685"/>
      <c r="N66" s="685"/>
      <c r="O66" s="685"/>
      <c r="P66" s="685"/>
      <c r="Q66" s="685"/>
      <c r="R66" s="685"/>
      <c r="S66" s="685"/>
      <c r="T66" s="685"/>
      <c r="U66" s="685"/>
      <c r="V66" s="685"/>
      <c r="W66" s="685"/>
      <c r="X66" s="685"/>
      <c r="Y66" s="685"/>
      <c r="Z66" s="685"/>
      <c r="AA66" s="685"/>
      <c r="AB66" s="685"/>
      <c r="AC66" s="685"/>
      <c r="AD66" s="685"/>
      <c r="AE66" s="685"/>
      <c r="AF66" s="685"/>
      <c r="AG66" s="685"/>
      <c r="AH66" s="685"/>
      <c r="AI66" s="685"/>
    </row>
    <row r="67" spans="4:35" s="621" customFormat="1" ht="12.75">
      <c r="D67" s="685"/>
      <c r="E67" s="685"/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5"/>
      <c r="X67" s="685"/>
      <c r="Y67" s="685"/>
      <c r="Z67" s="685"/>
      <c r="AA67" s="685"/>
      <c r="AB67" s="685"/>
      <c r="AC67" s="685"/>
      <c r="AD67" s="685"/>
      <c r="AE67" s="685"/>
      <c r="AF67" s="685"/>
      <c r="AG67" s="685"/>
      <c r="AH67" s="685"/>
      <c r="AI67" s="685"/>
    </row>
    <row r="68" spans="4:35" s="621" customFormat="1" ht="12.75">
      <c r="D68" s="685"/>
      <c r="E68" s="685"/>
      <c r="F68" s="685"/>
      <c r="G68" s="685"/>
      <c r="H68" s="685"/>
      <c r="I68" s="685"/>
      <c r="J68" s="685"/>
      <c r="K68" s="685"/>
      <c r="L68" s="685"/>
      <c r="M68" s="685"/>
      <c r="N68" s="685"/>
      <c r="O68" s="685"/>
      <c r="P68" s="685"/>
      <c r="Q68" s="685"/>
      <c r="R68" s="685"/>
      <c r="S68" s="685"/>
      <c r="T68" s="685"/>
      <c r="U68" s="685"/>
      <c r="V68" s="685"/>
      <c r="W68" s="685"/>
      <c r="X68" s="685"/>
      <c r="Y68" s="685"/>
      <c r="Z68" s="685"/>
      <c r="AA68" s="685"/>
      <c r="AB68" s="685"/>
      <c r="AC68" s="685"/>
      <c r="AD68" s="685"/>
      <c r="AE68" s="685"/>
      <c r="AF68" s="685"/>
      <c r="AG68" s="685"/>
      <c r="AH68" s="685"/>
      <c r="AI68" s="685"/>
    </row>
    <row r="69" spans="4:35" s="621" customFormat="1" ht="12.75">
      <c r="D69" s="685"/>
      <c r="E69" s="685"/>
      <c r="F69" s="685"/>
      <c r="G69" s="685"/>
      <c r="H69" s="685"/>
      <c r="I69" s="685"/>
      <c r="J69" s="685"/>
      <c r="K69" s="685"/>
      <c r="L69" s="685"/>
      <c r="M69" s="685"/>
      <c r="N69" s="685"/>
      <c r="O69" s="685"/>
      <c r="P69" s="685"/>
      <c r="Q69" s="685"/>
      <c r="R69" s="685"/>
      <c r="S69" s="685"/>
      <c r="T69" s="685"/>
      <c r="U69" s="685"/>
      <c r="V69" s="685"/>
      <c r="W69" s="685"/>
      <c r="X69" s="685"/>
      <c r="Y69" s="685"/>
      <c r="Z69" s="685"/>
      <c r="AA69" s="685"/>
      <c r="AB69" s="685"/>
      <c r="AC69" s="685"/>
      <c r="AD69" s="685"/>
      <c r="AE69" s="685"/>
      <c r="AF69" s="685"/>
      <c r="AG69" s="685"/>
      <c r="AH69" s="685"/>
      <c r="AI69" s="685"/>
    </row>
    <row r="70" spans="4:35" s="621" customFormat="1" ht="12.75"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5"/>
      <c r="AC70" s="685"/>
      <c r="AD70" s="685"/>
      <c r="AE70" s="685"/>
      <c r="AF70" s="685"/>
      <c r="AG70" s="685"/>
      <c r="AH70" s="685"/>
      <c r="AI70" s="685"/>
    </row>
    <row r="71" spans="4:35" s="621" customFormat="1" ht="12.75"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85"/>
      <c r="Q71" s="685"/>
      <c r="R71" s="685"/>
      <c r="S71" s="685"/>
      <c r="T71" s="685"/>
      <c r="U71" s="685"/>
      <c r="V71" s="685"/>
      <c r="W71" s="685"/>
      <c r="X71" s="685"/>
      <c r="Y71" s="685"/>
      <c r="Z71" s="685"/>
      <c r="AA71" s="685"/>
      <c r="AB71" s="685"/>
      <c r="AC71" s="685"/>
      <c r="AD71" s="685"/>
      <c r="AE71" s="685"/>
      <c r="AF71" s="685"/>
      <c r="AG71" s="685"/>
      <c r="AH71" s="685"/>
      <c r="AI71" s="685"/>
    </row>
    <row r="72" spans="4:35" s="621" customFormat="1" ht="12.75">
      <c r="D72" s="685"/>
      <c r="E72" s="685"/>
      <c r="F72" s="685"/>
      <c r="G72" s="685"/>
      <c r="H72" s="685"/>
      <c r="I72" s="685"/>
      <c r="J72" s="685"/>
      <c r="K72" s="685"/>
      <c r="L72" s="685"/>
      <c r="M72" s="685"/>
      <c r="N72" s="685"/>
      <c r="O72" s="685"/>
      <c r="P72" s="685"/>
      <c r="Q72" s="685"/>
      <c r="R72" s="685"/>
      <c r="S72" s="685"/>
      <c r="T72" s="685"/>
      <c r="U72" s="685"/>
      <c r="V72" s="685"/>
      <c r="W72" s="685"/>
      <c r="X72" s="685"/>
      <c r="Y72" s="685"/>
      <c r="Z72" s="685"/>
      <c r="AA72" s="685"/>
      <c r="AB72" s="685"/>
      <c r="AC72" s="685"/>
      <c r="AD72" s="685"/>
      <c r="AE72" s="685"/>
      <c r="AF72" s="685"/>
      <c r="AG72" s="685"/>
      <c r="AH72" s="685"/>
      <c r="AI72" s="685"/>
    </row>
    <row r="73" spans="4:35" s="621" customFormat="1" ht="12.75">
      <c r="D73" s="685"/>
      <c r="E73" s="685"/>
      <c r="F73" s="685"/>
      <c r="G73" s="685"/>
      <c r="H73" s="685"/>
      <c r="I73" s="685"/>
      <c r="J73" s="685"/>
      <c r="K73" s="685"/>
      <c r="L73" s="685"/>
      <c r="M73" s="685"/>
      <c r="N73" s="685"/>
      <c r="O73" s="685"/>
      <c r="P73" s="685"/>
      <c r="Q73" s="685"/>
      <c r="R73" s="685"/>
      <c r="S73" s="685"/>
      <c r="T73" s="685"/>
      <c r="U73" s="685"/>
      <c r="V73" s="685"/>
      <c r="W73" s="685"/>
      <c r="X73" s="685"/>
      <c r="Y73" s="685"/>
      <c r="Z73" s="685"/>
      <c r="AA73" s="685"/>
      <c r="AB73" s="685"/>
      <c r="AC73" s="685"/>
      <c r="AD73" s="685"/>
      <c r="AE73" s="685"/>
      <c r="AF73" s="685"/>
      <c r="AG73" s="685"/>
      <c r="AH73" s="685"/>
      <c r="AI73" s="685"/>
    </row>
    <row r="74" spans="4:35" s="621" customFormat="1" ht="12.75"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685"/>
      <c r="AA74" s="685"/>
      <c r="AB74" s="685"/>
      <c r="AC74" s="685"/>
      <c r="AD74" s="685"/>
      <c r="AE74" s="685"/>
      <c r="AF74" s="685"/>
      <c r="AG74" s="685"/>
      <c r="AH74" s="685"/>
      <c r="AI74" s="685"/>
    </row>
    <row r="75" spans="4:35" s="621" customFormat="1" ht="12.75">
      <c r="D75" s="685"/>
      <c r="E75" s="685"/>
      <c r="F75" s="685"/>
      <c r="G75" s="685"/>
      <c r="H75" s="685"/>
      <c r="I75" s="685"/>
      <c r="J75" s="685"/>
      <c r="K75" s="685"/>
      <c r="L75" s="685"/>
      <c r="M75" s="685"/>
      <c r="N75" s="685"/>
      <c r="O75" s="685"/>
      <c r="P75" s="685"/>
      <c r="Q75" s="685"/>
      <c r="R75" s="685"/>
      <c r="S75" s="685"/>
      <c r="T75" s="685"/>
      <c r="U75" s="685"/>
      <c r="V75" s="685"/>
      <c r="W75" s="685"/>
      <c r="X75" s="685"/>
      <c r="Y75" s="685"/>
      <c r="Z75" s="685"/>
      <c r="AA75" s="685"/>
      <c r="AB75" s="685"/>
      <c r="AC75" s="685"/>
      <c r="AD75" s="685"/>
      <c r="AE75" s="685"/>
      <c r="AF75" s="685"/>
      <c r="AG75" s="685"/>
      <c r="AH75" s="685"/>
      <c r="AI75" s="685"/>
    </row>
    <row r="76" spans="4:35" s="621" customFormat="1" ht="12.75">
      <c r="D76" s="685"/>
      <c r="E76" s="685"/>
      <c r="F76" s="685"/>
      <c r="G76" s="685"/>
      <c r="H76" s="685"/>
      <c r="I76" s="685"/>
      <c r="J76" s="685"/>
      <c r="K76" s="685"/>
      <c r="L76" s="685"/>
      <c r="M76" s="685"/>
      <c r="N76" s="685"/>
      <c r="O76" s="685"/>
      <c r="P76" s="685"/>
      <c r="Q76" s="685"/>
      <c r="R76" s="685"/>
      <c r="S76" s="685"/>
      <c r="T76" s="685"/>
      <c r="U76" s="685"/>
      <c r="V76" s="685"/>
      <c r="W76" s="685"/>
      <c r="X76" s="685"/>
      <c r="Y76" s="685"/>
      <c r="Z76" s="685"/>
      <c r="AA76" s="685"/>
      <c r="AB76" s="685"/>
      <c r="AC76" s="685"/>
      <c r="AD76" s="685"/>
      <c r="AE76" s="685"/>
      <c r="AF76" s="685"/>
      <c r="AG76" s="685"/>
      <c r="AH76" s="685"/>
      <c r="AI76" s="685"/>
    </row>
    <row r="77" spans="4:35" s="621" customFormat="1" ht="12.75">
      <c r="D77" s="685"/>
      <c r="E77" s="685"/>
      <c r="F77" s="685"/>
      <c r="G77" s="685"/>
      <c r="H77" s="685"/>
      <c r="I77" s="685"/>
      <c r="J77" s="685"/>
      <c r="K77" s="685"/>
      <c r="L77" s="685"/>
      <c r="M77" s="685"/>
      <c r="N77" s="685"/>
      <c r="O77" s="685"/>
      <c r="P77" s="685"/>
      <c r="Q77" s="685"/>
      <c r="R77" s="685"/>
      <c r="S77" s="685"/>
      <c r="T77" s="685"/>
      <c r="U77" s="685"/>
      <c r="V77" s="685"/>
      <c r="W77" s="685"/>
      <c r="X77" s="685"/>
      <c r="Y77" s="685"/>
      <c r="Z77" s="685"/>
      <c r="AA77" s="685"/>
      <c r="AB77" s="685"/>
      <c r="AC77" s="685"/>
      <c r="AD77" s="685"/>
      <c r="AE77" s="685"/>
      <c r="AF77" s="685"/>
      <c r="AG77" s="685"/>
      <c r="AH77" s="685"/>
      <c r="AI77" s="685"/>
    </row>
    <row r="78" spans="4:35" s="621" customFormat="1" ht="12.75">
      <c r="D78" s="685"/>
      <c r="E78" s="685"/>
      <c r="F78" s="685"/>
      <c r="G78" s="685"/>
      <c r="H78" s="685"/>
      <c r="I78" s="685"/>
      <c r="J78" s="685"/>
      <c r="K78" s="685"/>
      <c r="L78" s="685"/>
      <c r="M78" s="685"/>
      <c r="N78" s="685"/>
      <c r="O78" s="685"/>
      <c r="P78" s="685"/>
      <c r="Q78" s="685"/>
      <c r="R78" s="685"/>
      <c r="S78" s="685"/>
      <c r="T78" s="685"/>
      <c r="U78" s="685"/>
      <c r="V78" s="685"/>
      <c r="W78" s="685"/>
      <c r="X78" s="685"/>
      <c r="Y78" s="685"/>
      <c r="Z78" s="685"/>
      <c r="AA78" s="685"/>
      <c r="AB78" s="685"/>
      <c r="AC78" s="685"/>
      <c r="AD78" s="685"/>
      <c r="AE78" s="685"/>
      <c r="AF78" s="685"/>
      <c r="AG78" s="685"/>
      <c r="AH78" s="685"/>
      <c r="AI78" s="685"/>
    </row>
    <row r="79" spans="4:35" s="621" customFormat="1" ht="12.75">
      <c r="D79" s="685"/>
      <c r="E79" s="685"/>
      <c r="F79" s="685"/>
      <c r="G79" s="685"/>
      <c r="H79" s="685"/>
      <c r="I79" s="685"/>
      <c r="J79" s="685"/>
      <c r="K79" s="685"/>
      <c r="L79" s="685"/>
      <c r="M79" s="685"/>
      <c r="N79" s="685"/>
      <c r="O79" s="685"/>
      <c r="P79" s="685"/>
      <c r="Q79" s="685"/>
      <c r="R79" s="685"/>
      <c r="S79" s="685"/>
      <c r="T79" s="685"/>
      <c r="U79" s="685"/>
      <c r="V79" s="685"/>
      <c r="W79" s="685"/>
      <c r="X79" s="685"/>
      <c r="Y79" s="685"/>
      <c r="Z79" s="685"/>
      <c r="AA79" s="685"/>
      <c r="AB79" s="685"/>
      <c r="AC79" s="685"/>
      <c r="AD79" s="685"/>
      <c r="AE79" s="685"/>
      <c r="AF79" s="685"/>
      <c r="AG79" s="685"/>
      <c r="AH79" s="685"/>
      <c r="AI79" s="685"/>
    </row>
    <row r="80" spans="4:35" s="621" customFormat="1" ht="12.75">
      <c r="D80" s="685"/>
      <c r="E80" s="685"/>
      <c r="F80" s="685"/>
      <c r="G80" s="685"/>
      <c r="H80" s="685"/>
      <c r="I80" s="685"/>
      <c r="J80" s="685"/>
      <c r="K80" s="685"/>
      <c r="L80" s="685"/>
      <c r="M80" s="685"/>
      <c r="N80" s="685"/>
      <c r="O80" s="685"/>
      <c r="P80" s="685"/>
      <c r="Q80" s="685"/>
      <c r="R80" s="685"/>
      <c r="S80" s="685"/>
      <c r="T80" s="685"/>
      <c r="U80" s="685"/>
      <c r="V80" s="685"/>
      <c r="W80" s="685"/>
      <c r="X80" s="685"/>
      <c r="Y80" s="685"/>
      <c r="Z80" s="685"/>
      <c r="AA80" s="685"/>
      <c r="AB80" s="685"/>
      <c r="AC80" s="685"/>
      <c r="AD80" s="685"/>
      <c r="AE80" s="685"/>
      <c r="AF80" s="685"/>
      <c r="AG80" s="685"/>
      <c r="AH80" s="685"/>
      <c r="AI80" s="685"/>
    </row>
    <row r="81" spans="4:35" s="621" customFormat="1" ht="12.75">
      <c r="D81" s="685"/>
      <c r="E81" s="685"/>
      <c r="F81" s="685"/>
      <c r="G81" s="685"/>
      <c r="H81" s="685"/>
      <c r="I81" s="685"/>
      <c r="J81" s="685"/>
      <c r="K81" s="685"/>
      <c r="L81" s="685"/>
      <c r="M81" s="685"/>
      <c r="N81" s="685"/>
      <c r="O81" s="685"/>
      <c r="P81" s="685"/>
      <c r="Q81" s="685"/>
      <c r="R81" s="685"/>
      <c r="S81" s="685"/>
      <c r="T81" s="685"/>
      <c r="U81" s="685"/>
      <c r="V81" s="685"/>
      <c r="W81" s="685"/>
      <c r="X81" s="685"/>
      <c r="Y81" s="685"/>
      <c r="Z81" s="685"/>
      <c r="AA81" s="685"/>
      <c r="AB81" s="685"/>
      <c r="AC81" s="685"/>
      <c r="AD81" s="685"/>
      <c r="AE81" s="685"/>
      <c r="AF81" s="685"/>
      <c r="AG81" s="685"/>
      <c r="AH81" s="685"/>
      <c r="AI81" s="685"/>
    </row>
    <row r="82" spans="4:35" s="621" customFormat="1" ht="12.75">
      <c r="D82" s="685"/>
      <c r="E82" s="685"/>
      <c r="F82" s="685"/>
      <c r="G82" s="685"/>
      <c r="H82" s="685"/>
      <c r="I82" s="685"/>
      <c r="J82" s="685"/>
      <c r="K82" s="685"/>
      <c r="L82" s="685"/>
      <c r="M82" s="685"/>
      <c r="N82" s="685"/>
      <c r="O82" s="685"/>
      <c r="P82" s="685"/>
      <c r="Q82" s="685"/>
      <c r="R82" s="685"/>
      <c r="S82" s="685"/>
      <c r="T82" s="685"/>
      <c r="U82" s="685"/>
      <c r="V82" s="685"/>
      <c r="W82" s="685"/>
      <c r="X82" s="685"/>
      <c r="Y82" s="685"/>
      <c r="Z82" s="685"/>
      <c r="AA82" s="685"/>
      <c r="AB82" s="685"/>
      <c r="AC82" s="685"/>
      <c r="AD82" s="685"/>
      <c r="AE82" s="685"/>
      <c r="AF82" s="685"/>
      <c r="AG82" s="685"/>
      <c r="AH82" s="685"/>
      <c r="AI82" s="685"/>
    </row>
    <row r="83" spans="4:35" s="621" customFormat="1" ht="12.75">
      <c r="D83" s="685"/>
      <c r="E83" s="685"/>
      <c r="F83" s="685"/>
      <c r="G83" s="685"/>
      <c r="H83" s="685"/>
      <c r="I83" s="685"/>
      <c r="J83" s="685"/>
      <c r="K83" s="685"/>
      <c r="L83" s="685"/>
      <c r="M83" s="685"/>
      <c r="N83" s="685"/>
      <c r="O83" s="685"/>
      <c r="P83" s="685"/>
      <c r="Q83" s="685"/>
      <c r="R83" s="685"/>
      <c r="S83" s="685"/>
      <c r="T83" s="685"/>
      <c r="U83" s="685"/>
      <c r="V83" s="685"/>
      <c r="W83" s="685"/>
      <c r="X83" s="685"/>
      <c r="Y83" s="685"/>
      <c r="Z83" s="685"/>
      <c r="AA83" s="685"/>
      <c r="AB83" s="685"/>
      <c r="AC83" s="685"/>
      <c r="AD83" s="685"/>
      <c r="AE83" s="685"/>
      <c r="AF83" s="685"/>
      <c r="AG83" s="685"/>
      <c r="AH83" s="685"/>
      <c r="AI83" s="685"/>
    </row>
    <row r="84" spans="4:35" s="621" customFormat="1" ht="12.75"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  <c r="Q84" s="685"/>
      <c r="R84" s="685"/>
      <c r="S84" s="685"/>
      <c r="T84" s="685"/>
      <c r="U84" s="685"/>
      <c r="V84" s="685"/>
      <c r="W84" s="685"/>
      <c r="X84" s="685"/>
      <c r="Y84" s="685"/>
      <c r="Z84" s="685"/>
      <c r="AA84" s="685"/>
      <c r="AB84" s="685"/>
      <c r="AC84" s="685"/>
      <c r="AD84" s="685"/>
      <c r="AE84" s="685"/>
      <c r="AF84" s="685"/>
      <c r="AG84" s="685"/>
      <c r="AH84" s="685"/>
      <c r="AI84" s="685"/>
    </row>
    <row r="85" spans="4:35" s="621" customFormat="1" ht="12.75">
      <c r="D85" s="685"/>
      <c r="E85" s="685"/>
      <c r="F85" s="685"/>
      <c r="G85" s="685"/>
      <c r="H85" s="685"/>
      <c r="I85" s="685"/>
      <c r="J85" s="685"/>
      <c r="K85" s="685"/>
      <c r="L85" s="685"/>
      <c r="M85" s="685"/>
      <c r="N85" s="685"/>
      <c r="O85" s="685"/>
      <c r="P85" s="685"/>
      <c r="Q85" s="685"/>
      <c r="R85" s="685"/>
      <c r="S85" s="685"/>
      <c r="T85" s="685"/>
      <c r="U85" s="685"/>
      <c r="V85" s="685"/>
      <c r="W85" s="685"/>
      <c r="X85" s="685"/>
      <c r="Y85" s="685"/>
      <c r="Z85" s="685"/>
      <c r="AA85" s="685"/>
      <c r="AB85" s="685"/>
      <c r="AC85" s="685"/>
      <c r="AD85" s="685"/>
      <c r="AE85" s="685"/>
      <c r="AF85" s="685"/>
      <c r="AG85" s="685"/>
      <c r="AH85" s="685"/>
      <c r="AI85" s="685"/>
    </row>
    <row r="86" spans="4:35" s="621" customFormat="1" ht="12.75">
      <c r="D86" s="685"/>
      <c r="E86" s="685"/>
      <c r="F86" s="685"/>
      <c r="G86" s="685"/>
      <c r="H86" s="685"/>
      <c r="I86" s="685"/>
      <c r="J86" s="685"/>
      <c r="K86" s="685"/>
      <c r="L86" s="685"/>
      <c r="M86" s="685"/>
      <c r="N86" s="685"/>
      <c r="O86" s="685"/>
      <c r="P86" s="685"/>
      <c r="Q86" s="685"/>
      <c r="R86" s="685"/>
      <c r="S86" s="685"/>
      <c r="T86" s="685"/>
      <c r="U86" s="685"/>
      <c r="V86" s="685"/>
      <c r="W86" s="685"/>
      <c r="X86" s="685"/>
      <c r="Y86" s="685"/>
      <c r="Z86" s="685"/>
      <c r="AA86" s="685"/>
      <c r="AB86" s="685"/>
      <c r="AC86" s="685"/>
      <c r="AD86" s="685"/>
      <c r="AE86" s="685"/>
      <c r="AF86" s="685"/>
      <c r="AG86" s="685"/>
      <c r="AH86" s="685"/>
      <c r="AI86" s="685"/>
    </row>
    <row r="87" spans="4:35" s="621" customFormat="1" ht="12.75">
      <c r="D87" s="685"/>
      <c r="E87" s="685"/>
      <c r="F87" s="685"/>
      <c r="G87" s="685"/>
      <c r="H87" s="685"/>
      <c r="I87" s="685"/>
      <c r="J87" s="685"/>
      <c r="K87" s="685"/>
      <c r="L87" s="685"/>
      <c r="M87" s="685"/>
      <c r="N87" s="685"/>
      <c r="O87" s="685"/>
      <c r="P87" s="685"/>
      <c r="Q87" s="685"/>
      <c r="R87" s="685"/>
      <c r="S87" s="685"/>
      <c r="T87" s="685"/>
      <c r="U87" s="685"/>
      <c r="V87" s="685"/>
      <c r="W87" s="685"/>
      <c r="X87" s="685"/>
      <c r="Y87" s="685"/>
      <c r="Z87" s="685"/>
      <c r="AA87" s="685"/>
      <c r="AB87" s="685"/>
      <c r="AC87" s="685"/>
      <c r="AD87" s="685"/>
      <c r="AE87" s="685"/>
      <c r="AF87" s="685"/>
      <c r="AG87" s="685"/>
      <c r="AH87" s="685"/>
      <c r="AI87" s="685"/>
    </row>
    <row r="88" spans="4:35" s="621" customFormat="1" ht="12.75">
      <c r="D88" s="685"/>
      <c r="E88" s="685"/>
      <c r="F88" s="685"/>
      <c r="G88" s="685"/>
      <c r="H88" s="685"/>
      <c r="I88" s="685"/>
      <c r="J88" s="685"/>
      <c r="K88" s="685"/>
      <c r="L88" s="685"/>
      <c r="M88" s="685"/>
      <c r="N88" s="685"/>
      <c r="O88" s="685"/>
      <c r="P88" s="685"/>
      <c r="Q88" s="685"/>
      <c r="R88" s="685"/>
      <c r="S88" s="685"/>
      <c r="T88" s="685"/>
      <c r="U88" s="685"/>
      <c r="V88" s="685"/>
      <c r="W88" s="685"/>
      <c r="X88" s="685"/>
      <c r="Y88" s="685"/>
      <c r="Z88" s="685"/>
      <c r="AA88" s="685"/>
      <c r="AB88" s="685"/>
      <c r="AC88" s="685"/>
      <c r="AD88" s="685"/>
      <c r="AE88" s="685"/>
      <c r="AF88" s="685"/>
      <c r="AG88" s="685"/>
      <c r="AH88" s="685"/>
      <c r="AI88" s="685"/>
    </row>
    <row r="89" spans="4:35" s="621" customFormat="1" ht="12.75">
      <c r="D89" s="685"/>
      <c r="E89" s="685"/>
      <c r="F89" s="685"/>
      <c r="G89" s="685"/>
      <c r="H89" s="685"/>
      <c r="I89" s="685"/>
      <c r="J89" s="685"/>
      <c r="K89" s="685"/>
      <c r="L89" s="685"/>
      <c r="M89" s="685"/>
      <c r="N89" s="685"/>
      <c r="O89" s="685"/>
      <c r="P89" s="685"/>
      <c r="Q89" s="685"/>
      <c r="R89" s="685"/>
      <c r="S89" s="685"/>
      <c r="T89" s="685"/>
      <c r="U89" s="685"/>
      <c r="V89" s="685"/>
      <c r="W89" s="685"/>
      <c r="X89" s="685"/>
      <c r="Y89" s="685"/>
      <c r="Z89" s="685"/>
      <c r="AA89" s="685"/>
      <c r="AB89" s="685"/>
      <c r="AC89" s="685"/>
      <c r="AD89" s="685"/>
      <c r="AE89" s="685"/>
      <c r="AF89" s="685"/>
      <c r="AG89" s="685"/>
      <c r="AH89" s="685"/>
      <c r="AI89" s="685"/>
    </row>
    <row r="90" spans="4:35" s="621" customFormat="1" ht="12.75">
      <c r="D90" s="685"/>
      <c r="E90" s="685"/>
      <c r="F90" s="685"/>
      <c r="G90" s="685"/>
      <c r="H90" s="685"/>
      <c r="I90" s="685"/>
      <c r="J90" s="685"/>
      <c r="K90" s="685"/>
      <c r="L90" s="685"/>
      <c r="M90" s="685"/>
      <c r="N90" s="685"/>
      <c r="O90" s="685"/>
      <c r="P90" s="685"/>
      <c r="Q90" s="685"/>
      <c r="R90" s="685"/>
      <c r="S90" s="685"/>
      <c r="T90" s="685"/>
      <c r="U90" s="685"/>
      <c r="V90" s="685"/>
      <c r="W90" s="685"/>
      <c r="X90" s="685"/>
      <c r="Y90" s="685"/>
      <c r="Z90" s="685"/>
      <c r="AA90" s="685"/>
      <c r="AB90" s="685"/>
      <c r="AC90" s="685"/>
      <c r="AD90" s="685"/>
      <c r="AE90" s="685"/>
      <c r="AF90" s="685"/>
      <c r="AG90" s="685"/>
      <c r="AH90" s="685"/>
      <c r="AI90" s="685"/>
    </row>
    <row r="91" spans="4:35" s="621" customFormat="1" ht="12.75">
      <c r="D91" s="685"/>
      <c r="E91" s="685"/>
      <c r="F91" s="685"/>
      <c r="G91" s="685"/>
      <c r="H91" s="685"/>
      <c r="I91" s="685"/>
      <c r="J91" s="685"/>
      <c r="K91" s="685"/>
      <c r="L91" s="685"/>
      <c r="M91" s="685"/>
      <c r="N91" s="685"/>
      <c r="O91" s="685"/>
      <c r="P91" s="685"/>
      <c r="Q91" s="685"/>
      <c r="R91" s="685"/>
      <c r="S91" s="685"/>
      <c r="T91" s="685"/>
      <c r="U91" s="685"/>
      <c r="V91" s="685"/>
      <c r="W91" s="685"/>
      <c r="X91" s="685"/>
      <c r="Y91" s="685"/>
      <c r="Z91" s="685"/>
      <c r="AA91" s="685"/>
      <c r="AB91" s="685"/>
      <c r="AC91" s="685"/>
      <c r="AD91" s="685"/>
      <c r="AE91" s="685"/>
      <c r="AF91" s="685"/>
      <c r="AG91" s="685"/>
      <c r="AH91" s="685"/>
      <c r="AI91" s="685"/>
    </row>
    <row r="92" spans="4:35" s="621" customFormat="1" ht="12.75">
      <c r="D92" s="685"/>
      <c r="E92" s="685"/>
      <c r="F92" s="685"/>
      <c r="G92" s="685"/>
      <c r="H92" s="685"/>
      <c r="I92" s="685"/>
      <c r="J92" s="685"/>
      <c r="K92" s="685"/>
      <c r="L92" s="685"/>
      <c r="M92" s="685"/>
      <c r="N92" s="685"/>
      <c r="O92" s="685"/>
      <c r="P92" s="685"/>
      <c r="Q92" s="685"/>
      <c r="R92" s="685"/>
      <c r="S92" s="685"/>
      <c r="T92" s="685"/>
      <c r="U92" s="685"/>
      <c r="V92" s="685"/>
      <c r="W92" s="685"/>
      <c r="X92" s="685"/>
      <c r="Y92" s="685"/>
      <c r="Z92" s="685"/>
      <c r="AA92" s="685"/>
      <c r="AB92" s="685"/>
      <c r="AC92" s="685"/>
      <c r="AD92" s="685"/>
      <c r="AE92" s="685"/>
      <c r="AF92" s="685"/>
      <c r="AG92" s="685"/>
      <c r="AH92" s="685"/>
      <c r="AI92" s="685"/>
    </row>
  </sheetData>
  <sheetProtection/>
  <mergeCells count="8">
    <mergeCell ref="AJ1:AJ19"/>
    <mergeCell ref="A5:A6"/>
    <mergeCell ref="B5:B6"/>
    <mergeCell ref="C5:C6"/>
    <mergeCell ref="A1:AG1"/>
    <mergeCell ref="A17:AH17"/>
    <mergeCell ref="G5:AI5"/>
    <mergeCell ref="A3:AH3"/>
  </mergeCells>
  <printOptions/>
  <pageMargins left="0.3" right="0" top="0.47" bottom="0.32" header="0.64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pane xSplit="6" ySplit="5" topLeftCell="X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G12" sqref="AG12"/>
    </sheetView>
  </sheetViews>
  <sheetFormatPr defaultColWidth="9.66015625" defaultRowHeight="12.75"/>
  <cols>
    <col min="1" max="1" width="8.66015625" style="621" customWidth="1"/>
    <col min="2" max="2" width="39" style="621" customWidth="1"/>
    <col min="3" max="3" width="8.5" style="621" customWidth="1"/>
    <col min="4" max="6" width="9.66015625" style="621" hidden="1" customWidth="1"/>
    <col min="7" max="10" width="9.16015625" style="621" hidden="1" customWidth="1"/>
    <col min="11" max="12" width="11" style="621" hidden="1" customWidth="1"/>
    <col min="13" max="13" width="10.83203125" style="621" hidden="1" customWidth="1"/>
    <col min="14" max="17" width="9.66015625" style="621" hidden="1" customWidth="1"/>
    <col min="18" max="18" width="10.83203125" style="621" hidden="1" customWidth="1"/>
    <col min="19" max="19" width="10" style="621" hidden="1" customWidth="1"/>
    <col min="20" max="20" width="10.83203125" style="621" hidden="1" customWidth="1"/>
    <col min="21" max="21" width="11.33203125" style="621" hidden="1" customWidth="1"/>
    <col min="22" max="23" width="10.83203125" style="621" hidden="1" customWidth="1"/>
    <col min="24" max="24" width="10.83203125" style="621" customWidth="1"/>
    <col min="25" max="25" width="10.83203125" style="621" hidden="1" customWidth="1"/>
    <col min="26" max="26" width="10.83203125" style="621" customWidth="1"/>
    <col min="27" max="27" width="10.83203125" style="621" hidden="1" customWidth="1"/>
    <col min="28" max="28" width="10.83203125" style="621" customWidth="1"/>
    <col min="29" max="29" width="10.66015625" style="621" hidden="1" customWidth="1"/>
    <col min="30" max="30" width="10.66015625" style="621" customWidth="1"/>
    <col min="31" max="32" width="11.33203125" style="621" customWidth="1"/>
    <col min="33" max="35" width="11" style="621" customWidth="1"/>
    <col min="36" max="36" width="6.33203125" style="734" customWidth="1"/>
    <col min="37" max="16384" width="9.66015625" style="621" customWidth="1"/>
  </cols>
  <sheetData>
    <row r="1" spans="1:36" ht="18" customHeight="1">
      <c r="A1" s="683" t="s">
        <v>308</v>
      </c>
      <c r="B1" s="62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606">
        <v>22</v>
      </c>
    </row>
    <row r="2" spans="1:36" ht="11.25" customHeight="1">
      <c r="A2" s="896" t="s">
        <v>137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896"/>
      <c r="AB2" s="896"/>
      <c r="AC2" s="896"/>
      <c r="AD2" s="896"/>
      <c r="AE2" s="896"/>
      <c r="AF2" s="896"/>
      <c r="AG2" s="896"/>
      <c r="AH2" s="896"/>
      <c r="AI2" s="895"/>
      <c r="AJ2" s="606"/>
    </row>
    <row r="3" spans="1:36" ht="6.75" customHeight="1">
      <c r="A3" s="729"/>
      <c r="B3" s="62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606"/>
    </row>
    <row r="4" spans="1:36" ht="19.5" customHeight="1">
      <c r="A4" s="770" t="s">
        <v>174</v>
      </c>
      <c r="B4" s="818" t="s">
        <v>10</v>
      </c>
      <c r="C4" s="677" t="s">
        <v>4</v>
      </c>
      <c r="D4" s="922" t="s">
        <v>35</v>
      </c>
      <c r="E4" s="921"/>
      <c r="F4" s="921"/>
      <c r="G4" s="920" t="s">
        <v>35</v>
      </c>
      <c r="H4" s="919"/>
      <c r="I4" s="919"/>
      <c r="J4" s="919"/>
      <c r="K4" s="919"/>
      <c r="L4" s="919"/>
      <c r="M4" s="919"/>
      <c r="N4" s="919"/>
      <c r="O4" s="919"/>
      <c r="P4" s="919"/>
      <c r="Q4" s="919"/>
      <c r="R4" s="919"/>
      <c r="S4" s="919"/>
      <c r="T4" s="919"/>
      <c r="U4" s="919"/>
      <c r="V4" s="919"/>
      <c r="W4" s="919"/>
      <c r="X4" s="919"/>
      <c r="Y4" s="919"/>
      <c r="Z4" s="919"/>
      <c r="AA4" s="919"/>
      <c r="AB4" s="919"/>
      <c r="AC4" s="919"/>
      <c r="AD4" s="919"/>
      <c r="AE4" s="919"/>
      <c r="AF4" s="919"/>
      <c r="AG4" s="919"/>
      <c r="AH4" s="919"/>
      <c r="AI4" s="918"/>
      <c r="AJ4" s="606"/>
    </row>
    <row r="5" spans="1:36" ht="53.25" customHeight="1">
      <c r="A5" s="767"/>
      <c r="B5" s="727"/>
      <c r="C5" s="816"/>
      <c r="D5" s="917" t="s">
        <v>291</v>
      </c>
      <c r="E5" s="917" t="s">
        <v>290</v>
      </c>
      <c r="F5" s="917" t="s">
        <v>289</v>
      </c>
      <c r="G5" s="917" t="s">
        <v>288</v>
      </c>
      <c r="H5" s="917" t="s">
        <v>287</v>
      </c>
      <c r="I5" s="917" t="s">
        <v>286</v>
      </c>
      <c r="J5" s="872" t="s">
        <v>285</v>
      </c>
      <c r="K5" s="872" t="s">
        <v>307</v>
      </c>
      <c r="L5" s="917" t="s">
        <v>279</v>
      </c>
      <c r="M5" s="872" t="s">
        <v>278</v>
      </c>
      <c r="N5" s="873" t="s">
        <v>306</v>
      </c>
      <c r="O5" s="873" t="s">
        <v>305</v>
      </c>
      <c r="P5" s="873" t="s">
        <v>304</v>
      </c>
      <c r="Q5" s="872" t="s">
        <v>303</v>
      </c>
      <c r="R5" s="872" t="s">
        <v>302</v>
      </c>
      <c r="S5" s="873" t="s">
        <v>276</v>
      </c>
      <c r="T5" s="872" t="s">
        <v>301</v>
      </c>
      <c r="U5" s="873" t="s">
        <v>300</v>
      </c>
      <c r="V5" s="872" t="s">
        <v>273</v>
      </c>
      <c r="W5" s="873" t="s">
        <v>299</v>
      </c>
      <c r="X5" s="872" t="s">
        <v>271</v>
      </c>
      <c r="Y5" s="873" t="s">
        <v>270</v>
      </c>
      <c r="Z5" s="872" t="s">
        <v>269</v>
      </c>
      <c r="AA5" s="873" t="s">
        <v>298</v>
      </c>
      <c r="AB5" s="916" t="s">
        <v>267</v>
      </c>
      <c r="AC5" s="873" t="s">
        <v>297</v>
      </c>
      <c r="AD5" s="874" t="s">
        <v>265</v>
      </c>
      <c r="AE5" s="873" t="s">
        <v>296</v>
      </c>
      <c r="AF5" s="873" t="s">
        <v>263</v>
      </c>
      <c r="AG5" s="873" t="s">
        <v>262</v>
      </c>
      <c r="AH5" s="872" t="s">
        <v>261</v>
      </c>
      <c r="AI5" s="872" t="s">
        <v>260</v>
      </c>
      <c r="AJ5" s="606"/>
    </row>
    <row r="6" spans="1:36" s="905" customFormat="1" ht="17.25" customHeight="1">
      <c r="A6" s="722"/>
      <c r="B6" s="721" t="s">
        <v>133</v>
      </c>
      <c r="C6" s="915">
        <v>10000</v>
      </c>
      <c r="D6" s="914">
        <f>+('Table-11'!F7/'Table-11'!E7)*100-100</f>
        <v>1.6636234530330825</v>
      </c>
      <c r="E6" s="914">
        <f>+('Table-11'!G7/'Table-11'!F7)*100-100</f>
        <v>1.9956096587507375</v>
      </c>
      <c r="F6" s="914">
        <f>+('Table-11'!I7/'Table-11'!G7)*100-100</f>
        <v>-1.8763799160592924</v>
      </c>
      <c r="G6" s="914">
        <f>+('Table-11'!J7/'Table-11'!I7)*100-100</f>
        <v>8.074574194330978</v>
      </c>
      <c r="H6" s="914">
        <f>+('Table-11'!K7/'Table-11'!J7)*100-100</f>
        <v>9.518141785269691</v>
      </c>
      <c r="I6" s="914">
        <f>+('Table-11'!L7/'Table-11'!K7)*100-100</f>
        <v>-6.624700394174425</v>
      </c>
      <c r="J6" s="863">
        <f>+('Table-11'!N7/'Table-11'!L7)*100-100</f>
        <v>-7.456058272028159</v>
      </c>
      <c r="K6" s="863">
        <f>+('Table-11'!O7/'Table-11'!N7)*100-100</f>
        <v>0.9145848656328326</v>
      </c>
      <c r="L6" s="903">
        <f>+('Table-11'!P7/'Table-11'!O7)*100-100</f>
        <v>0.36149484569337176</v>
      </c>
      <c r="M6" s="863">
        <f>+('Table-11'!Q7/'Table-11'!P7)*100-100</f>
        <v>-1.0664010259383758</v>
      </c>
      <c r="N6" s="863">
        <f>+('Table-11'!R7/'Table-11'!Q7)*100-100</f>
        <v>0.39819281635821824</v>
      </c>
      <c r="O6" s="863">
        <f>+('Table-11'!S7/'Table-11'!R7)*100-100</f>
        <v>2.650982727269451</v>
      </c>
      <c r="P6" s="863">
        <f>+('Table-11'!AA7/'Table-11'!S7)*100-100</f>
        <v>-100</v>
      </c>
      <c r="Q6" s="863" t="e">
        <f>+('Table-11'!AB7/'Table-11'!AA7)*100-100</f>
        <v>#DIV/0!</v>
      </c>
      <c r="R6" s="864">
        <f>+('Table-11'!S7/'Table-11'!Q7)*100-100</f>
        <v>3.0597315664105764</v>
      </c>
      <c r="S6" s="864">
        <f>+('Table-11'!T7/'Table-11'!R7)*100-100</f>
        <v>9.025780409457823</v>
      </c>
      <c r="T6" s="864">
        <f>+('Table-11'!T7/'Table-11'!S7)*100-100</f>
        <v>6.210167221803815</v>
      </c>
      <c r="U6" s="913">
        <f>('Table-11'!O7/'Table-11'!J7)*100-100</f>
        <v>-4.496342028533277</v>
      </c>
      <c r="V6" s="864">
        <f>+('Table-11'!U7/'Table-11'!T7)*100-100</f>
        <v>-1.0692303284328943</v>
      </c>
      <c r="W6" s="913">
        <f>('Table-11'!P7/'Table-11'!K7)*100-100</f>
        <v>-12.481259077229893</v>
      </c>
      <c r="X6" s="864">
        <v>1.098551098897829</v>
      </c>
      <c r="Y6" s="913">
        <v>-7.271579810514069</v>
      </c>
      <c r="Z6" s="864">
        <v>1.9080464104038697</v>
      </c>
      <c r="AA6" s="913">
        <v>3.2651723588431167</v>
      </c>
      <c r="AB6" s="864">
        <v>2.7459304394253223</v>
      </c>
      <c r="AC6" s="913">
        <v>8.684103878787155</v>
      </c>
      <c r="AD6" s="866">
        <v>0.33102753753107095</v>
      </c>
      <c r="AE6" s="865">
        <v>7.134733936800799</v>
      </c>
      <c r="AF6" s="864">
        <v>9.4791505180782</v>
      </c>
      <c r="AG6" s="864">
        <v>8.255728812747591</v>
      </c>
      <c r="AH6" s="863">
        <v>4.724772337807366</v>
      </c>
      <c r="AI6" s="863">
        <v>6.207038034456929</v>
      </c>
      <c r="AJ6" s="606"/>
    </row>
    <row r="7" spans="1:36" s="689" customFormat="1" ht="16.5" customHeight="1">
      <c r="A7" s="906" t="s">
        <v>170</v>
      </c>
      <c r="B7" s="706" t="s">
        <v>12</v>
      </c>
      <c r="C7" s="703">
        <v>1808</v>
      </c>
      <c r="D7" s="903">
        <f>+('Table-11'!F8/'Table-11'!E8)*100-100</f>
        <v>2.014262926656201</v>
      </c>
      <c r="E7" s="903">
        <f>+('Table-11'!G8/'Table-11'!F8)*100-100</f>
        <v>8.122189044584331</v>
      </c>
      <c r="F7" s="903">
        <f>+('Table-11'!I8/'Table-11'!G8)*100-100</f>
        <v>5.435895971830746</v>
      </c>
      <c r="G7" s="903">
        <f>+('Table-11'!J8/'Table-11'!I8)*100-100</f>
        <v>0.6187278951795889</v>
      </c>
      <c r="H7" s="903">
        <f>+('Table-11'!K8/'Table-11'!J8)*100-100</f>
        <v>6.766137068487026</v>
      </c>
      <c r="I7" s="903">
        <f>+('Table-11'!L8/'Table-11'!K8)*100-100</f>
        <v>6.634461227421156</v>
      </c>
      <c r="J7" s="863">
        <f>+('Table-11'!N8/'Table-11'!L8)*100-100</f>
        <v>-15.29989603910596</v>
      </c>
      <c r="K7" s="863">
        <f>+('Table-11'!O8/'Table-11'!N8)*100-100</f>
        <v>-0.5496913791200058</v>
      </c>
      <c r="L7" s="903">
        <f>+('Table-11'!P8/'Table-11'!O8)*100-100</f>
        <v>1.8852769527922533</v>
      </c>
      <c r="M7" s="863">
        <f>+('Table-11'!Q8/'Table-11'!P8)*100-100</f>
        <v>-2.263787440560378</v>
      </c>
      <c r="N7" s="865">
        <f>('Table-11'!I8/'Table-11'!D8)*100-100</f>
        <v>18.63926311168504</v>
      </c>
      <c r="O7" s="865">
        <f>('Table-11'!J8/'Table-11'!E8)*100-100</f>
        <v>17.01540528541652</v>
      </c>
      <c r="P7" s="865">
        <f>('Table-11'!K8/'Table-11'!F8)*100-100</f>
        <v>22.466039957662247</v>
      </c>
      <c r="Q7" s="865">
        <f>('Table-11'!L8/'Table-11'!G8)*100-100</f>
        <v>20.780945196699733</v>
      </c>
      <c r="R7" s="863">
        <f>+('Table-11'!S8/'Table-11'!Q8)*100-100</f>
        <v>0.2905390478254759</v>
      </c>
      <c r="S7" s="865">
        <f>('Table-11'!N8/'Table-11'!I8)*100-100</f>
        <v>-2.972716072060493</v>
      </c>
      <c r="T7" s="863">
        <f>+('Table-11'!T8/'Table-11'!S8)*100-100</f>
        <v>10.73149060909482</v>
      </c>
      <c r="U7" s="865">
        <f>('Table-11'!O8/'Table-11'!J8)*100-100</f>
        <v>-4.0994302638006985</v>
      </c>
      <c r="V7" s="863">
        <f>+('Table-11'!U8/'Table-11'!T8)*100-100</f>
        <v>-5.9973261053042535</v>
      </c>
      <c r="W7" s="865">
        <f>('Table-11'!P8/'Table-11'!K8)*100-100</f>
        <v>-8.483566271246232</v>
      </c>
      <c r="X7" s="863">
        <v>3.816634392437493</v>
      </c>
      <c r="Y7" s="865">
        <v>-16.12027184608432</v>
      </c>
      <c r="Z7" s="863">
        <v>0.9235210563865337</v>
      </c>
      <c r="AA7" s="865">
        <v>-0.6808403018579838</v>
      </c>
      <c r="AB7" s="863">
        <v>3.8006411975736825</v>
      </c>
      <c r="AC7" s="865">
        <v>10.585464760528424</v>
      </c>
      <c r="AD7" s="866">
        <v>0.9122330184712126</v>
      </c>
      <c r="AE7" s="865">
        <v>2.0297504436672824</v>
      </c>
      <c r="AF7" s="863">
        <v>8.37728434094926</v>
      </c>
      <c r="AG7" s="863">
        <v>9.06130570304218</v>
      </c>
      <c r="AH7" s="863">
        <v>2.234995659767364</v>
      </c>
      <c r="AI7" s="863">
        <v>9.749662187460146</v>
      </c>
      <c r="AJ7" s="606"/>
    </row>
    <row r="8" spans="1:36" s="905" customFormat="1" ht="17.25" customHeight="1">
      <c r="A8" s="652" t="s">
        <v>169</v>
      </c>
      <c r="B8" s="651" t="s">
        <v>168</v>
      </c>
      <c r="C8" s="646">
        <v>29</v>
      </c>
      <c r="D8" s="902">
        <f>+('Table-11'!F9/'Table-11'!E9)*100-100</f>
        <v>-0.6968435151072754</v>
      </c>
      <c r="E8" s="902">
        <f>+('Table-11'!G9/'Table-11'!F9)*100-100</f>
        <v>-1.7006575255156378</v>
      </c>
      <c r="F8" s="902">
        <f>+('Table-11'!I9/'Table-11'!G9)*100-100</f>
        <v>2.3799716649907765</v>
      </c>
      <c r="G8" s="902">
        <f>+('Table-11'!J9/'Table-11'!I9)*100-100</f>
        <v>0.7144290874703216</v>
      </c>
      <c r="H8" s="902">
        <f>+('Table-11'!K9/'Table-11'!J9)*100-100</f>
        <v>3.285319106139866</v>
      </c>
      <c r="I8" s="902">
        <f>+('Table-11'!L9/'Table-11'!K9)*100-100</f>
        <v>8.118708706744144</v>
      </c>
      <c r="J8" s="851">
        <f>+('Table-11'!N9/'Table-11'!L9)*100-100</f>
        <v>18.88370218818882</v>
      </c>
      <c r="K8" s="851">
        <f>+('Table-11'!O9/'Table-11'!N9)*100-100</f>
        <v>-19.730337449261498</v>
      </c>
      <c r="L8" s="902">
        <f>+('Table-11'!P9/'Table-11'!O9)*100-100</f>
        <v>-6.285367031437218</v>
      </c>
      <c r="M8" s="851">
        <f>+('Table-11'!Q9/'Table-11'!P9)*100-100</f>
        <v>-3.0206207485323375</v>
      </c>
      <c r="N8" s="852">
        <f>('Table-11'!I9/'Table-11'!D9)*100-100</f>
        <v>0.9928579280018397</v>
      </c>
      <c r="O8" s="852">
        <f>('Table-11'!J9/'Table-11'!E9)*100-100</f>
        <v>0.6515266310395731</v>
      </c>
      <c r="P8" s="852">
        <f>('Table-11'!K9/'Table-11'!F9)*100-100</f>
        <v>4.687760335076632</v>
      </c>
      <c r="Q8" s="852">
        <f>('Table-11'!L9/'Table-11'!G9)*100-100</f>
        <v>15.14528154415271</v>
      </c>
      <c r="R8" s="851">
        <f>+('Table-11'!S9/'Table-11'!Q9)*100-100</f>
        <v>0</v>
      </c>
      <c r="S8" s="852">
        <f>('Table-11'!N9/'Table-11'!I9)*100-100</f>
        <v>33.706789881357</v>
      </c>
      <c r="T8" s="851">
        <f>+('Table-11'!T9/'Table-11'!S9)*100-100</f>
        <v>24.967084713148708</v>
      </c>
      <c r="U8" s="852">
        <f>('Table-11'!O9/'Table-11'!J9)*100-100</f>
        <v>6.5646601163551</v>
      </c>
      <c r="V8" s="851">
        <f>+('Table-11'!U9/'Table-11'!T9)*100-100</f>
        <v>-2.817468419244989</v>
      </c>
      <c r="W8" s="852">
        <f>('Table-11'!P9/'Table-11'!K9)*100-100</f>
        <v>-3.3098982832092076</v>
      </c>
      <c r="X8" s="851">
        <v>1.9950979214197417</v>
      </c>
      <c r="Y8" s="852">
        <v>-13.271753275474225</v>
      </c>
      <c r="Z8" s="851">
        <v>0.29083919872476827</v>
      </c>
      <c r="AA8" s="852">
        <v>-27.04782478321718</v>
      </c>
      <c r="AB8" s="851">
        <v>0</v>
      </c>
      <c r="AC8" s="852">
        <v>13.574921964590843</v>
      </c>
      <c r="AD8" s="853">
        <v>7.718381947666501</v>
      </c>
      <c r="AE8" s="852">
        <v>17.777748159225453</v>
      </c>
      <c r="AF8" s="851">
        <v>23.869146711234663</v>
      </c>
      <c r="AG8" s="851">
        <v>24.22940674499681</v>
      </c>
      <c r="AH8" s="851">
        <v>-0.5902978130962566</v>
      </c>
      <c r="AI8" s="851">
        <v>10.187006813817362</v>
      </c>
      <c r="AJ8" s="606"/>
    </row>
    <row r="9" spans="1:36" s="689" customFormat="1" ht="19.5" customHeight="1">
      <c r="A9" s="652" t="s">
        <v>167</v>
      </c>
      <c r="B9" s="651" t="s">
        <v>166</v>
      </c>
      <c r="C9" s="646">
        <v>122</v>
      </c>
      <c r="D9" s="902">
        <f>+('Table-11'!F10/'Table-11'!E10)*100-100</f>
        <v>-0.6413560263591478</v>
      </c>
      <c r="E9" s="902">
        <f>+('Table-11'!G10/'Table-11'!F10)*100-100</f>
        <v>-0.7942795852466986</v>
      </c>
      <c r="F9" s="902">
        <f>+('Table-11'!I10/'Table-11'!G10)*100-100</f>
        <v>0.41690516766050223</v>
      </c>
      <c r="G9" s="902">
        <f>+('Table-11'!J10/'Table-11'!I10)*100-100</f>
        <v>8.27212346667632</v>
      </c>
      <c r="H9" s="902">
        <f>+('Table-11'!K10/'Table-11'!J10)*100-100</f>
        <v>12.947362810568961</v>
      </c>
      <c r="I9" s="902">
        <f>+('Table-11'!L10/'Table-11'!K10)*100-100</f>
        <v>-5.800175714184519</v>
      </c>
      <c r="J9" s="851">
        <f>+('Table-11'!N10/'Table-11'!L10)*100-100</f>
        <v>-3.1176683306056816</v>
      </c>
      <c r="K9" s="851">
        <f>+('Table-11'!O10/'Table-11'!N10)*100-100</f>
        <v>1.5228970220298947</v>
      </c>
      <c r="L9" s="902">
        <f>+('Table-11'!P10/'Table-11'!O10)*100-100</f>
        <v>6.60172736867446</v>
      </c>
      <c r="M9" s="851">
        <f>+('Table-11'!Q10/'Table-11'!P10)*100-100</f>
        <v>1.6734284117680716</v>
      </c>
      <c r="N9" s="852">
        <f>('Table-11'!I10/'Table-11'!D10)*100-100</f>
        <v>-0.2292578170783912</v>
      </c>
      <c r="O9" s="852">
        <f>('Table-11'!J10/'Table-11'!E10)*100-100</f>
        <v>7.168180587021709</v>
      </c>
      <c r="P9" s="852">
        <f>('Table-11'!K10/'Table-11'!F10)*100-100</f>
        <v>21.824965502972432</v>
      </c>
      <c r="Q9" s="852">
        <f>('Table-11'!L10/'Table-11'!G10)*100-100</f>
        <v>15.677707858254792</v>
      </c>
      <c r="R9" s="851">
        <f>+('Table-11'!S10/'Table-11'!Q10)*100-100</f>
        <v>18.50527674902243</v>
      </c>
      <c r="S9" s="852">
        <f>('Table-11'!N10/'Table-11'!I10)*100-100</f>
        <v>11.605969540356071</v>
      </c>
      <c r="T9" s="851">
        <f>+('Table-11'!T10/'Table-11'!S10)*100-100</f>
        <v>27.22891042850746</v>
      </c>
      <c r="U9" s="852">
        <f>('Table-11'!O10/'Table-11'!J10)*100-100</f>
        <v>4.6489252256760665</v>
      </c>
      <c r="V9" s="851">
        <f>+('Table-11'!U10/'Table-11'!T10)*100-100</f>
        <v>-10.209741680286996</v>
      </c>
      <c r="W9" s="852">
        <f>('Table-11'!P10/'Table-11'!K10)*100-100</f>
        <v>-1.230485433800439</v>
      </c>
      <c r="X9" s="851">
        <v>1.7500055842369449</v>
      </c>
      <c r="Y9" s="852">
        <v>6.605667735027026</v>
      </c>
      <c r="Z9" s="851">
        <v>-1.0525469132160907</v>
      </c>
      <c r="AA9" s="852">
        <v>30.398741857950682</v>
      </c>
      <c r="AB9" s="851">
        <v>-1.8656197239317152</v>
      </c>
      <c r="AC9" s="852">
        <v>63.41623746449264</v>
      </c>
      <c r="AD9" s="853">
        <v>5.071672488469943</v>
      </c>
      <c r="AE9" s="852">
        <v>37.644919437620274</v>
      </c>
      <c r="AF9" s="851">
        <v>37.74858918594967</v>
      </c>
      <c r="AG9" s="851">
        <v>15.014895877704973</v>
      </c>
      <c r="AH9" s="851">
        <v>-11.286550427408955</v>
      </c>
      <c r="AI9" s="851">
        <v>3.8116015394872704</v>
      </c>
      <c r="AJ9" s="606"/>
    </row>
    <row r="10" spans="1:36" s="689" customFormat="1" ht="19.5" customHeight="1">
      <c r="A10" s="652" t="s">
        <v>165</v>
      </c>
      <c r="B10" s="651" t="s">
        <v>164</v>
      </c>
      <c r="C10" s="646">
        <v>220</v>
      </c>
      <c r="D10" s="902">
        <f>+('Table-11'!F11/'Table-11'!E11)*100-100</f>
        <v>1.4706757860972743</v>
      </c>
      <c r="E10" s="902">
        <f>+('Table-11'!G11/'Table-11'!F11)*100-100</f>
        <v>37.79538111659099</v>
      </c>
      <c r="F10" s="902">
        <f>+('Table-11'!I11/'Table-11'!G11)*100-100</f>
        <v>0.9286519678977072</v>
      </c>
      <c r="G10" s="902">
        <f>+('Table-11'!J11/'Table-11'!I11)*100-100</f>
        <v>4.158335960853421</v>
      </c>
      <c r="H10" s="902">
        <f>+('Table-11'!K11/'Table-11'!J11)*100-100</f>
        <v>-4.92586096825562</v>
      </c>
      <c r="I10" s="902">
        <f>+('Table-11'!L11/'Table-11'!K11)*100-100</f>
        <v>5.48752032089061</v>
      </c>
      <c r="J10" s="851">
        <f>+('Table-11'!N11/'Table-11'!L11)*100-100</f>
        <v>-2.665015614948203</v>
      </c>
      <c r="K10" s="851">
        <f>+('Table-11'!O11/'Table-11'!N11)*100-100</f>
        <v>-7.8176984033479044</v>
      </c>
      <c r="L10" s="902">
        <f>+('Table-11'!P11/'Table-11'!O11)*100-100</f>
        <v>-1.1662147085888819</v>
      </c>
      <c r="M10" s="851">
        <f>+('Table-11'!Q11/'Table-11'!P11)*100-100</f>
        <v>-0.25631327477543664</v>
      </c>
      <c r="N10" s="852">
        <f>('Table-11'!I11/'Table-11'!D11)*100-100</f>
        <v>55.66845740906038</v>
      </c>
      <c r="O10" s="852">
        <f>('Table-11'!J11/'Table-11'!E11)*100-100</f>
        <v>46.98862210268268</v>
      </c>
      <c r="P10" s="852">
        <f>('Table-11'!K11/'Table-11'!F11)*100-100</f>
        <v>37.72271235617126</v>
      </c>
      <c r="Q10" s="852">
        <f>('Table-11'!L11/'Table-11'!G11)*100-100</f>
        <v>5.431889665644007</v>
      </c>
      <c r="R10" s="851">
        <f>+('Table-11'!S11/'Table-11'!Q11)*100-100</f>
        <v>3.046163168479495</v>
      </c>
      <c r="S10" s="852">
        <f>('Table-11'!N11/'Table-11'!I11)*100-100</f>
        <v>1.6778797120569493</v>
      </c>
      <c r="T10" s="851">
        <f>+('Table-11'!T11/'Table-11'!S11)*100-100</f>
        <v>-5.243820210395896</v>
      </c>
      <c r="U10" s="852">
        <f>('Table-11'!O11/'Table-11'!J11)*100-100</f>
        <v>-10.012953962248076</v>
      </c>
      <c r="V10" s="851">
        <f>+('Table-11'!U11/'Table-11'!T11)*100-100</f>
        <v>2.764172240094595</v>
      </c>
      <c r="W10" s="852">
        <f>('Table-11'!P11/'Table-11'!K11)*100-100</f>
        <v>-6.454473554223242</v>
      </c>
      <c r="X10" s="851">
        <v>0.601187217335891</v>
      </c>
      <c r="Y10" s="852">
        <v>-11.548061268571203</v>
      </c>
      <c r="Z10" s="851">
        <v>-1.4427254458232284</v>
      </c>
      <c r="AA10" s="852">
        <v>-6.358099621918257</v>
      </c>
      <c r="AB10" s="851">
        <v>3.2767770739528572</v>
      </c>
      <c r="AC10" s="852">
        <v>-3.7434670823193272</v>
      </c>
      <c r="AD10" s="853">
        <v>-0.13690100675782446</v>
      </c>
      <c r="AE10" s="852">
        <v>0.0844286072941145</v>
      </c>
      <c r="AF10" s="851">
        <v>0.9448584710895176</v>
      </c>
      <c r="AG10" s="851">
        <v>-3.4524932781688165</v>
      </c>
      <c r="AH10" s="851">
        <v>5.2291824226801396</v>
      </c>
      <c r="AI10" s="851">
        <v>2.2585209629512235</v>
      </c>
      <c r="AJ10" s="606"/>
    </row>
    <row r="11" spans="1:36" s="689" customFormat="1" ht="24.75" customHeight="1">
      <c r="A11" s="652" t="s">
        <v>163</v>
      </c>
      <c r="B11" s="699" t="s">
        <v>162</v>
      </c>
      <c r="C11" s="646">
        <v>638</v>
      </c>
      <c r="D11" s="902">
        <f>+('Table-11'!F12/'Table-11'!E12)*100-100</f>
        <v>2.9828913987452808</v>
      </c>
      <c r="E11" s="902">
        <f>+('Table-11'!G12/'Table-11'!F12)*100-100</f>
        <v>9.657994371801834</v>
      </c>
      <c r="F11" s="902">
        <f>+('Table-11'!I12/'Table-11'!G12)*100-100</f>
        <v>-3.6559375864161296</v>
      </c>
      <c r="G11" s="902">
        <f>+('Table-11'!J12/'Table-11'!I12)*100-100</f>
        <v>-6.200716393037126</v>
      </c>
      <c r="H11" s="902">
        <f>+('Table-11'!K12/'Table-11'!J12)*100-100</f>
        <v>-0.3290886664213133</v>
      </c>
      <c r="I11" s="902">
        <f>+('Table-11'!L12/'Table-11'!K12)*100-100</f>
        <v>0.07216636501851781</v>
      </c>
      <c r="J11" s="851">
        <f>+('Table-11'!N12/'Table-11'!L12)*100-100</f>
        <v>-14.427097217350209</v>
      </c>
      <c r="K11" s="851">
        <f>+('Table-11'!O12/'Table-11'!N12)*100-100</f>
        <v>-0.3994400296527232</v>
      </c>
      <c r="L11" s="902">
        <f>+('Table-11'!P12/'Table-11'!O12)*100-100</f>
        <v>5.186326318660761</v>
      </c>
      <c r="M11" s="851">
        <f>+('Table-11'!Q12/'Table-11'!P12)*100-100</f>
        <v>-10.077542328331305</v>
      </c>
      <c r="N11" s="852">
        <f>('Table-11'!I12/'Table-11'!D12)*100-100</f>
        <v>14.80681159462462</v>
      </c>
      <c r="O11" s="852">
        <f>('Table-11'!J12/'Table-11'!E12)*100-100</f>
        <v>2.0539586871647373</v>
      </c>
      <c r="P11" s="852">
        <f>('Table-11'!K12/'Table-11'!F12)*100-100</f>
        <v>-1.2281464484786255</v>
      </c>
      <c r="Q11" s="852">
        <f>('Table-11'!L12/'Table-11'!G12)*100-100</f>
        <v>-9.862355066647027</v>
      </c>
      <c r="R11" s="851">
        <f>+('Table-11'!S12/'Table-11'!Q12)*100-100</f>
        <v>-4.566877632915407</v>
      </c>
      <c r="S11" s="852">
        <f>('Table-11'!N12/'Table-11'!I12)*100-100</f>
        <v>-19.939644086968784</v>
      </c>
      <c r="T11" s="851">
        <f>+('Table-11'!T12/'Table-11'!S12)*100-100</f>
        <v>31.348676452890516</v>
      </c>
      <c r="U11" s="852">
        <f>('Table-11'!O12/'Table-11'!J12)*100-100</f>
        <v>-14.988089740897678</v>
      </c>
      <c r="V11" s="851">
        <f>+('Table-11'!U12/'Table-11'!T12)*100-100</f>
        <v>-15.711218665065545</v>
      </c>
      <c r="W11" s="852">
        <f>('Table-11'!P12/'Table-11'!K12)*100-100</f>
        <v>-10.283848980177936</v>
      </c>
      <c r="X11" s="851">
        <v>-1.202623409253249</v>
      </c>
      <c r="Y11" s="852">
        <v>-19.38321028128476</v>
      </c>
      <c r="Z11" s="851">
        <v>12.571384518343322</v>
      </c>
      <c r="AA11" s="852">
        <v>-10.094063565790762</v>
      </c>
      <c r="AB11" s="851">
        <v>17.22889283145588</v>
      </c>
      <c r="AC11" s="852">
        <v>18.563849032644313</v>
      </c>
      <c r="AD11" s="853">
        <v>-3.005265392778128</v>
      </c>
      <c r="AE11" s="852">
        <v>-4.991430967317612</v>
      </c>
      <c r="AF11" s="851">
        <v>4.385462954570201</v>
      </c>
      <c r="AG11" s="851">
        <v>23.131422266417687</v>
      </c>
      <c r="AH11" s="851">
        <v>9.894981014382068</v>
      </c>
      <c r="AI11" s="851">
        <v>26.460892533249037</v>
      </c>
      <c r="AJ11" s="606"/>
    </row>
    <row r="12" spans="1:36" s="689" customFormat="1" ht="18.75" customHeight="1">
      <c r="A12" s="652" t="s">
        <v>161</v>
      </c>
      <c r="B12" s="651" t="s">
        <v>13</v>
      </c>
      <c r="C12" s="646">
        <v>360</v>
      </c>
      <c r="D12" s="902">
        <f>+('Table-11'!F13/'Table-11'!E13)*100-100</f>
        <v>0.6649947623264723</v>
      </c>
      <c r="E12" s="902">
        <f>+('Table-11'!G13/'Table-11'!F13)*100-100</f>
        <v>0.2795267865002131</v>
      </c>
      <c r="F12" s="902">
        <f>+('Table-11'!I13/'Table-11'!G13)*100-100</f>
        <v>50.5550620577732</v>
      </c>
      <c r="G12" s="902">
        <f>+('Table-11'!J13/'Table-11'!I13)*100-100</f>
        <v>6.859397200203276</v>
      </c>
      <c r="H12" s="902">
        <f>+('Table-11'!K13/'Table-11'!J13)*100-100</f>
        <v>16.65236293091685</v>
      </c>
      <c r="I12" s="902">
        <f>+('Table-11'!L13/'Table-11'!K13)*100-100</f>
        <v>15.34023532827959</v>
      </c>
      <c r="J12" s="851">
        <f>+('Table-11'!N13/'Table-11'!L13)*100-100</f>
        <v>-33.82808474806711</v>
      </c>
      <c r="K12" s="851">
        <f>+('Table-11'!O13/'Table-11'!N13)*100-100</f>
        <v>-1.418007010609898</v>
      </c>
      <c r="L12" s="902">
        <f>+('Table-11'!P13/'Table-11'!O13)*100-100</f>
        <v>-1.7628075604535383</v>
      </c>
      <c r="M12" s="851">
        <f>+('Table-11'!Q13/'Table-11'!P13)*100-100</f>
        <v>-3.3433404843133587</v>
      </c>
      <c r="N12" s="852">
        <f>('Table-11'!I13/'Table-11'!D13)*100-100</f>
        <v>48.742506904470446</v>
      </c>
      <c r="O12" s="852">
        <f>('Table-11'!J13/'Table-11'!E13)*100-100</f>
        <v>62.404789657469905</v>
      </c>
      <c r="P12" s="852">
        <f>('Table-11'!K13/'Table-11'!F13)*100-100</f>
        <v>88.19752099100549</v>
      </c>
      <c r="Q12" s="852">
        <f>('Table-11'!L13/'Table-11'!G13)*100-100</f>
        <v>116.4623932212613</v>
      </c>
      <c r="R12" s="851">
        <f>+('Table-11'!S13/'Table-11'!Q13)*100-100</f>
        <v>1.110330482577183</v>
      </c>
      <c r="S12" s="852">
        <f>('Table-11'!N13/'Table-11'!I13)*100-100</f>
        <v>-4.8605145274267585</v>
      </c>
      <c r="T12" s="851">
        <f>+('Table-11'!T13/'Table-11'!S13)*100-100</f>
        <v>-2.293568443344128</v>
      </c>
      <c r="U12" s="852">
        <f>('Table-11'!O13/'Table-11'!J13)*100-100</f>
        <v>-12.230086116810384</v>
      </c>
      <c r="V12" s="851">
        <f>+('Table-11'!U13/'Table-11'!T13)*100-100</f>
        <v>1.5325516035599804</v>
      </c>
      <c r="W12" s="852">
        <f>('Table-11'!P13/'Table-11'!K13)*100-100</f>
        <v>-26.085767112565506</v>
      </c>
      <c r="X12" s="851">
        <v>2.7857295936797044</v>
      </c>
      <c r="Y12" s="852">
        <v>-38.05888447140827</v>
      </c>
      <c r="Z12" s="851">
        <v>-3.039176469071009</v>
      </c>
      <c r="AA12" s="852">
        <v>-5.354308731868485</v>
      </c>
      <c r="AB12" s="851">
        <v>2.2679071937252075</v>
      </c>
      <c r="AC12" s="852">
        <v>-6.194909682772007</v>
      </c>
      <c r="AD12" s="853">
        <v>1.5584285606160364</v>
      </c>
      <c r="AE12" s="852">
        <v>-3.0482250480475273</v>
      </c>
      <c r="AF12" s="851">
        <v>3.0995585174489833</v>
      </c>
      <c r="AG12" s="851">
        <v>-1.1315851524229572</v>
      </c>
      <c r="AH12" s="851">
        <v>3.4841382796765714</v>
      </c>
      <c r="AI12" s="851">
        <v>3.5105126252431376</v>
      </c>
      <c r="AJ12" s="606"/>
    </row>
    <row r="13" spans="1:36" s="689" customFormat="1" ht="18.75" customHeight="1">
      <c r="A13" s="652"/>
      <c r="B13" s="912" t="s">
        <v>160</v>
      </c>
      <c r="C13" s="801">
        <v>144</v>
      </c>
      <c r="D13" s="910">
        <f>+('Table-11'!F14/'Table-11'!E14)*100-100</f>
        <v>-1.9999662571598122</v>
      </c>
      <c r="E13" s="910">
        <f>+('Table-11'!G14/'Table-11'!F14)*100-100</f>
        <v>-2.999984218915202</v>
      </c>
      <c r="F13" s="910">
        <f>+('Table-11'!I14/'Table-11'!G14)*100-100</f>
        <v>101.26426139506543</v>
      </c>
      <c r="G13" s="910">
        <f>+('Table-11'!J14/'Table-11'!I14)*100-100</f>
        <v>-4.000000000000014</v>
      </c>
      <c r="H13" s="910">
        <f>+('Table-11'!K14/'Table-11'!J14)*100-100</f>
        <v>11.10804918675288</v>
      </c>
      <c r="I13" s="910">
        <f>+('Table-11'!L14/'Table-11'!K14)*100-100</f>
        <v>30.541516245487372</v>
      </c>
      <c r="J13" s="907">
        <f>+('Table-11'!N14/'Table-11'!L14)*100-100</f>
        <v>-52.44048925893401</v>
      </c>
      <c r="K13" s="907">
        <f>+('Table-11'!O14/'Table-11'!N14)*100-100</f>
        <v>0</v>
      </c>
      <c r="L13" s="910">
        <f>+('Table-11'!P14/'Table-11'!O14)*100-100</f>
        <v>-2.9999445153414968</v>
      </c>
      <c r="M13" s="851">
        <f>+('Table-11'!Q14/'Table-11'!P14)*100-100</f>
        <v>0</v>
      </c>
      <c r="N13" s="908">
        <f>('Table-11'!I14/'Table-11'!D14)*100-100</f>
        <v>85.58219458309466</v>
      </c>
      <c r="O13" s="911">
        <f>('Table-11'!J14/'Table-11'!E14)*100-100</f>
        <v>83.66902772817892</v>
      </c>
      <c r="P13" s="910">
        <f>('Table-11'!K14/'Table-11'!F14)*100-100</f>
        <v>108.23571775960241</v>
      </c>
      <c r="Q13" s="907">
        <f>('Table-11'!L14/'Table-11'!G14)*100-100</f>
        <v>180.24125680716315</v>
      </c>
      <c r="R13" s="851">
        <f>+('Table-11'!S14/'Table-11'!Q14)*100-100</f>
        <v>-5.000022880258442</v>
      </c>
      <c r="S13" s="908">
        <f>('Table-11'!N14/'Table-11'!I14)*100-100</f>
        <v>-33.777924750146994</v>
      </c>
      <c r="T13" s="851">
        <f>+('Table-11'!T14/'Table-11'!S14)*100-100</f>
        <v>0</v>
      </c>
      <c r="U13" s="908">
        <f>('Table-11'!O14/'Table-11'!J14)*100-100</f>
        <v>-31.018671614736434</v>
      </c>
      <c r="V13" s="907">
        <f>+('Table-11'!U14/'Table-11'!T14)*100-100</f>
        <v>0</v>
      </c>
      <c r="W13" s="908">
        <f>('Table-11'!P14/'Table-11'!K14)*100-100</f>
        <v>-39.777606305288394</v>
      </c>
      <c r="X13" s="907">
        <v>-3.9999518310232247</v>
      </c>
      <c r="Y13" s="908">
        <v>-53.867248192933864</v>
      </c>
      <c r="Z13" s="907">
        <v>-2.0000150527976928</v>
      </c>
      <c r="AA13" s="908">
        <v>-7.8499694834378175</v>
      </c>
      <c r="AB13" s="907">
        <v>0</v>
      </c>
      <c r="AC13" s="908">
        <v>-7.8499694834378175</v>
      </c>
      <c r="AD13" s="909">
        <v>0</v>
      </c>
      <c r="AE13" s="908">
        <v>-5.000022880258442</v>
      </c>
      <c r="AF13" s="907">
        <v>-8.799976204531205</v>
      </c>
      <c r="AG13" s="907">
        <v>-5.9199672450957905</v>
      </c>
      <c r="AH13" s="907">
        <v>-5.9199672450957905</v>
      </c>
      <c r="AI13" s="907">
        <v>-5.9199672450957905</v>
      </c>
      <c r="AJ13" s="606"/>
    </row>
    <row r="14" spans="1:36" s="905" customFormat="1" ht="18.75" customHeight="1">
      <c r="A14" s="652" t="s">
        <v>159</v>
      </c>
      <c r="B14" s="651" t="s">
        <v>158</v>
      </c>
      <c r="C14" s="646">
        <v>177</v>
      </c>
      <c r="D14" s="902">
        <f>+('Table-11'!F15/'Table-11'!E15)*100-100</f>
        <v>10.124602643557438</v>
      </c>
      <c r="E14" s="902">
        <f>+('Table-11'!G15/'Table-11'!F15)*100-100</f>
        <v>-2.894560725841913</v>
      </c>
      <c r="F14" s="902">
        <f>+('Table-11'!I15/'Table-11'!G15)*100-100</f>
        <v>-24.46577480129433</v>
      </c>
      <c r="G14" s="902">
        <f>+('Table-11'!J15/'Table-11'!I15)*100-100</f>
        <v>-5.458101285010542</v>
      </c>
      <c r="H14" s="902">
        <f>+('Table-11'!K15/'Table-11'!J15)*100-100</f>
        <v>15.139735587023637</v>
      </c>
      <c r="I14" s="902">
        <f>+('Table-11'!L15/'Table-11'!K15)*100-100</f>
        <v>5.395359882570958</v>
      </c>
      <c r="J14" s="851">
        <f>+('Table-11'!N15/'Table-11'!L15)*100-100</f>
        <v>-0.9703185850471385</v>
      </c>
      <c r="K14" s="851">
        <f>+('Table-11'!O15/'Table-11'!N15)*100-100</f>
        <v>4.639527387258326</v>
      </c>
      <c r="L14" s="902">
        <f>+('Table-11'!P15/'Table-11'!O15)*100-100</f>
        <v>5.874480405781981</v>
      </c>
      <c r="M14" s="851">
        <f>+('Table-11'!Q15/'Table-11'!P15)*100-100</f>
        <v>9.605214840920496</v>
      </c>
      <c r="N14" s="852">
        <f>('Table-11'!I15/'Table-11'!D15)*100-100</f>
        <v>-23.05554650909197</v>
      </c>
      <c r="O14" s="852">
        <f>('Table-11'!J15/'Table-11'!E15)*100-100</f>
        <v>-23.634709101031476</v>
      </c>
      <c r="P14" s="852">
        <f>('Table-11'!K15/'Table-11'!F15)*100-100</f>
        <v>-20.156993159895194</v>
      </c>
      <c r="Q14" s="852">
        <f>('Table-11'!L15/'Table-11'!G15)*100-100</f>
        <v>-13.340771609496628</v>
      </c>
      <c r="R14" s="851">
        <f>+('Table-11'!S15/'Table-11'!Q15)*100-100</f>
        <v>-3.6205683218327778</v>
      </c>
      <c r="S14" s="852">
        <f>('Table-11'!N15/'Table-11'!I15)*100-100</f>
        <v>13.615195715600478</v>
      </c>
      <c r="T14" s="851">
        <f>+('Table-11'!T15/'Table-11'!S15)*100-100</f>
        <v>-2.903756670639524</v>
      </c>
      <c r="U14" s="852">
        <f>('Table-11'!O15/'Table-11'!J15)*100-100</f>
        <v>25.749964251631525</v>
      </c>
      <c r="V14" s="851">
        <f>+('Table-11'!U15/'Table-11'!T15)*100-100</f>
        <v>-2.2194420288086434</v>
      </c>
      <c r="W14" s="852">
        <f>('Table-11'!P15/'Table-11'!K15)*100-100</f>
        <v>15.63090759509798</v>
      </c>
      <c r="X14" s="851">
        <v>21.562636804082373</v>
      </c>
      <c r="Y14" s="852">
        <v>20.249605706855903</v>
      </c>
      <c r="Z14" s="851">
        <v>-12.120398182267138</v>
      </c>
      <c r="AA14" s="852">
        <v>17.03146462713461</v>
      </c>
      <c r="AB14" s="851">
        <v>-13.281912527754429</v>
      </c>
      <c r="AC14" s="852">
        <v>8.594867067522571</v>
      </c>
      <c r="AD14" s="853">
        <v>5.167481454048357</v>
      </c>
      <c r="AE14" s="852">
        <v>0.2929757385597327</v>
      </c>
      <c r="AF14" s="851">
        <v>11.234475489166343</v>
      </c>
      <c r="AG14" s="851">
        <v>1.4245596200862707</v>
      </c>
      <c r="AH14" s="851">
        <v>-9.416229388670445</v>
      </c>
      <c r="AI14" s="851">
        <v>-2.5729939216391955</v>
      </c>
      <c r="AJ14" s="606"/>
    </row>
    <row r="15" spans="1:36" s="689" customFormat="1" ht="24.75" customHeight="1">
      <c r="A15" s="652" t="s">
        <v>157</v>
      </c>
      <c r="B15" s="699" t="s">
        <v>70</v>
      </c>
      <c r="C15" s="646">
        <v>59</v>
      </c>
      <c r="D15" s="902">
        <f>+('Table-11'!F16/'Table-11'!E16)*100-100</f>
        <v>0</v>
      </c>
      <c r="E15" s="902">
        <f>+('Table-11'!G16/'Table-11'!F16)*100-100</f>
        <v>0</v>
      </c>
      <c r="F15" s="902">
        <f>+('Table-11'!I16/'Table-11'!G16)*100-100</f>
        <v>0</v>
      </c>
      <c r="G15" s="902">
        <f>+('Table-11'!J16/'Table-11'!I16)*100-100</f>
        <v>2.20755744829529</v>
      </c>
      <c r="H15" s="902">
        <f>+('Table-11'!K16/'Table-11'!J16)*100-100</f>
        <v>21.878214393484186</v>
      </c>
      <c r="I15" s="902">
        <f>+('Table-11'!L16/'Table-11'!K16)*100-100</f>
        <v>32.25903393993224</v>
      </c>
      <c r="J15" s="851">
        <f>+('Table-11'!N16/'Table-11'!L16)*100-100</f>
        <v>-3.682353797230391</v>
      </c>
      <c r="K15" s="851">
        <f>+('Table-11'!O16/'Table-11'!N16)*100-100</f>
        <v>2.000060768817576</v>
      </c>
      <c r="L15" s="902">
        <f>+('Table-11'!P16/'Table-11'!O16)*100-100</f>
        <v>4.362641901244132</v>
      </c>
      <c r="M15" s="851">
        <f>+('Table-11'!Q16/'Table-11'!P16)*100-100</f>
        <v>0</v>
      </c>
      <c r="N15" s="852">
        <f>('Table-11'!I16/'Table-11'!D16)*100-100</f>
        <v>0</v>
      </c>
      <c r="O15" s="852">
        <f>('Table-11'!J16/'Table-11'!E16)*100-100</f>
        <v>2.20755744829529</v>
      </c>
      <c r="P15" s="852">
        <f>('Table-11'!K16/'Table-11'!F16)*100-100</f>
        <v>24.568745993176847</v>
      </c>
      <c r="Q15" s="852">
        <f>('Table-11'!L16/'Table-11'!G16)*100-100</f>
        <v>64.75342004166373</v>
      </c>
      <c r="R15" s="851">
        <f>+('Table-11'!S16/'Table-11'!Q16)*100-100</f>
        <v>18.738998632368123</v>
      </c>
      <c r="S15" s="852">
        <f>('Table-11'!N16/'Table-11'!I16)*100-100</f>
        <v>58.68661622269258</v>
      </c>
      <c r="T15" s="851">
        <f>+('Table-11'!T16/'Table-11'!S16)*100-100</f>
        <v>7.198338026749582</v>
      </c>
      <c r="U15" s="852">
        <f>('Table-11'!O16/'Table-11'!J16)*100-100</f>
        <v>58.364458578328424</v>
      </c>
      <c r="V15" s="851">
        <f>+('Table-11'!U16/'Table-11'!T16)*100-100</f>
        <v>-13.674613807350767</v>
      </c>
      <c r="W15" s="852">
        <f>('Table-11'!P16/'Table-11'!K16)*100-100</f>
        <v>35.60531193159716</v>
      </c>
      <c r="X15" s="851">
        <v>13.283999366246661</v>
      </c>
      <c r="Y15" s="852">
        <v>2.530094082786576</v>
      </c>
      <c r="Z15" s="851">
        <v>0.44637746048945814</v>
      </c>
      <c r="AA15" s="852">
        <v>26.397614362823745</v>
      </c>
      <c r="AB15" s="851">
        <v>-3.848651139051512</v>
      </c>
      <c r="AC15" s="852">
        <v>32.83927566426479</v>
      </c>
      <c r="AD15" s="853">
        <v>16.662295764454726</v>
      </c>
      <c r="AE15" s="852">
        <v>9.88033231394023</v>
      </c>
      <c r="AF15" s="851">
        <v>24.476834962153788</v>
      </c>
      <c r="AG15" s="851">
        <v>5.300257655088387</v>
      </c>
      <c r="AH15" s="851">
        <v>-5.5511307795117375</v>
      </c>
      <c r="AI15" s="851">
        <v>27.640574824988875</v>
      </c>
      <c r="AJ15" s="606"/>
    </row>
    <row r="16" spans="1:36" s="689" customFormat="1" ht="25.5" customHeight="1">
      <c r="A16" s="652" t="s">
        <v>156</v>
      </c>
      <c r="B16" s="699" t="s">
        <v>155</v>
      </c>
      <c r="C16" s="646">
        <v>47</v>
      </c>
      <c r="D16" s="902">
        <f>+('Table-11'!F17/'Table-11'!E17)*100-100</f>
        <v>-13.161873560134111</v>
      </c>
      <c r="E16" s="902">
        <f>+('Table-11'!G17/'Table-11'!F17)*100-100</f>
        <v>33.626099304889635</v>
      </c>
      <c r="F16" s="902">
        <f>+('Table-11'!I17/'Table-11'!G17)*100-100</f>
        <v>-10.781403509999635</v>
      </c>
      <c r="G16" s="902">
        <f>+('Table-11'!J17/'Table-11'!I17)*100-100</f>
        <v>-7.771768320326572</v>
      </c>
      <c r="H16" s="902">
        <f>+('Table-11'!K17/'Table-11'!J17)*100-100</f>
        <v>3.4601324609689073</v>
      </c>
      <c r="I16" s="902">
        <f>+('Table-11'!L17/'Table-11'!K17)*100-100</f>
        <v>3.1496316840813847</v>
      </c>
      <c r="J16" s="851">
        <f>+('Table-11'!N17/'Table-11'!L17)*100-100</f>
        <v>6.296345389232627</v>
      </c>
      <c r="K16" s="851">
        <f>+('Table-11'!O17/'Table-11'!N17)*100-100</f>
        <v>4.650686950363621</v>
      </c>
      <c r="L16" s="902">
        <f>+('Table-11'!P17/'Table-11'!O17)*100-100</f>
        <v>0.01725160961917993</v>
      </c>
      <c r="M16" s="851">
        <f>+('Table-11'!Q17/'Table-11'!P17)*100-100</f>
        <v>1.6195216603321683</v>
      </c>
      <c r="N16" s="852">
        <f>('Table-11'!I17/'Table-11'!D17)*100-100</f>
        <v>0.18644694312214938</v>
      </c>
      <c r="O16" s="852">
        <f>('Table-11'!J17/'Table-11'!E17)*100-100</f>
        <v>-4.518110489195394</v>
      </c>
      <c r="P16" s="852">
        <f>('Table-11'!K17/'Table-11'!F17)*100-100</f>
        <v>13.75843009754712</v>
      </c>
      <c r="Q16" s="852">
        <f>('Table-11'!L17/'Table-11'!G17)*100-100</f>
        <v>-12.186764213269754</v>
      </c>
      <c r="R16" s="851">
        <f>+('Table-11'!S17/'Table-11'!Q17)*100-100</f>
        <v>-2.656330531788953</v>
      </c>
      <c r="S16" s="852">
        <f>('Table-11'!N17/'Table-11'!I17)*100-100</f>
        <v>4.621978019779576</v>
      </c>
      <c r="T16" s="851">
        <f>+('Table-11'!T17/'Table-11'!S17)*100-100</f>
        <v>15.047148802299915</v>
      </c>
      <c r="U16" s="852">
        <f>('Table-11'!O17/'Table-11'!J17)*100-100</f>
        <v>18.713778530449915</v>
      </c>
      <c r="V16" s="851">
        <f>+('Table-11'!U17/'Table-11'!T17)*100-100</f>
        <v>2.615830339447058</v>
      </c>
      <c r="W16" s="852">
        <f>('Table-11'!P17/'Table-11'!K17)*100-100</f>
        <v>14.763296492858771</v>
      </c>
      <c r="X16" s="851">
        <v>1.196109542907564</v>
      </c>
      <c r="Y16" s="852">
        <v>13.060910672810081</v>
      </c>
      <c r="Z16" s="851">
        <v>4.276364702057279</v>
      </c>
      <c r="AA16" s="852">
        <v>3.5384977536941307</v>
      </c>
      <c r="AB16" s="851">
        <v>-5.254134619348889</v>
      </c>
      <c r="AC16" s="852">
        <v>13.824469814380464</v>
      </c>
      <c r="AD16" s="853">
        <v>-1.9846829591755153</v>
      </c>
      <c r="AE16" s="852">
        <v>16.78177809303682</v>
      </c>
      <c r="AF16" s="851">
        <v>16.295190288537384</v>
      </c>
      <c r="AG16" s="851">
        <v>24.57758929647565</v>
      </c>
      <c r="AH16" s="851">
        <v>2.594559081276145</v>
      </c>
      <c r="AI16" s="851">
        <v>-2.005000575927056</v>
      </c>
      <c r="AJ16" s="606"/>
    </row>
    <row r="17" spans="1:36" s="689" customFormat="1" ht="18.75" customHeight="1">
      <c r="A17" s="652" t="s">
        <v>154</v>
      </c>
      <c r="B17" s="699" t="s">
        <v>14</v>
      </c>
      <c r="C17" s="646">
        <v>40</v>
      </c>
      <c r="D17" s="902">
        <f>+('Table-11'!F18/'Table-11'!E18)*100-100</f>
        <v>1.1088709677419217</v>
      </c>
      <c r="E17" s="902">
        <f>+('Table-11'!G18/'Table-11'!F18)*100-100</f>
        <v>-1.3990260873075187</v>
      </c>
      <c r="F17" s="902">
        <f>+('Table-11'!I18/'Table-11'!G18)*100-100</f>
        <v>-4.391359436719185</v>
      </c>
      <c r="G17" s="902">
        <f>+('Table-11'!J18/'Table-11'!I18)*100-100</f>
        <v>10.591164646209322</v>
      </c>
      <c r="H17" s="902">
        <f>+('Table-11'!K18/'Table-11'!J18)*100-100</f>
        <v>-2.9928374010070087</v>
      </c>
      <c r="I17" s="902">
        <f>+('Table-11'!L18/'Table-11'!K18)*100-100</f>
        <v>-1.4988512325281675</v>
      </c>
      <c r="J17" s="851">
        <f>+('Table-11'!N18/'Table-11'!L18)*100-100</f>
        <v>-9.438372242023476</v>
      </c>
      <c r="K17" s="851">
        <f>+('Table-11'!O18/'Table-11'!N18)*100-100</f>
        <v>11.34169149224391</v>
      </c>
      <c r="L17" s="902">
        <f>+('Table-11'!P18/'Table-11'!O18)*100-100</f>
        <v>4.051091538908324</v>
      </c>
      <c r="M17" s="851">
        <f>+('Table-11'!Q18/'Table-11'!P18)*100-100</f>
        <v>25.118044312895123</v>
      </c>
      <c r="N17" s="852">
        <f>('Table-11'!I18/'Table-11'!D18)*100-100</f>
        <v>-6.933005933990373</v>
      </c>
      <c r="O17" s="852">
        <f>('Table-11'!J18/'Table-11'!E18)*100-100</f>
        <v>5.411511387587595</v>
      </c>
      <c r="P17" s="852">
        <f>('Table-11'!K18/'Table-11'!F18)*100-100</f>
        <v>1.1352567495659116</v>
      </c>
      <c r="Q17" s="852">
        <f>('Table-11'!L18/'Table-11'!G18)*100-100</f>
        <v>1.0328658573533147</v>
      </c>
      <c r="R17" s="851">
        <f>+('Table-11'!S18/'Table-11'!Q18)*100-100</f>
        <v>-27.185101774680874</v>
      </c>
      <c r="S17" s="852">
        <f>('Table-11'!N18/'Table-11'!I18)*100-100</f>
        <v>-4.300482307984879</v>
      </c>
      <c r="T17" s="851">
        <f>+('Table-11'!T18/'Table-11'!S18)*100-100</f>
        <v>-4.7939360452797075</v>
      </c>
      <c r="U17" s="852">
        <f>('Table-11'!O18/'Table-11'!J18)*100-100</f>
        <v>-3.6510176115039883</v>
      </c>
      <c r="V17" s="851">
        <f>+('Table-11'!U18/'Table-11'!T18)*100-100</f>
        <v>-9.774434109929018</v>
      </c>
      <c r="W17" s="852">
        <f>('Table-11'!P18/'Table-11'!K18)*100-100</f>
        <v>3.345119242670606</v>
      </c>
      <c r="X17" s="851">
        <v>20.92653780843395</v>
      </c>
      <c r="Y17" s="852">
        <v>31.27094831604535</v>
      </c>
      <c r="Z17" s="851">
        <v>5.9965577051547</v>
      </c>
      <c r="AA17" s="852">
        <v>5.546697626932541</v>
      </c>
      <c r="AB17" s="851">
        <v>-12.369846133764526</v>
      </c>
      <c r="AC17" s="852">
        <v>-9.749119940581664</v>
      </c>
      <c r="AD17" s="853">
        <v>-15.499396042716867</v>
      </c>
      <c r="AE17" s="852">
        <v>-21.740977389045327</v>
      </c>
      <c r="AF17" s="851">
        <v>-24.36268718404716</v>
      </c>
      <c r="AG17" s="851">
        <v>10.105143150103558</v>
      </c>
      <c r="AH17" s="851">
        <v>1.3436564323913984</v>
      </c>
      <c r="AI17" s="851">
        <v>-5.086766801660261</v>
      </c>
      <c r="AJ17" s="606"/>
    </row>
    <row r="18" spans="1:36" s="689" customFormat="1" ht="25.5" customHeight="1">
      <c r="A18" s="652" t="s">
        <v>153</v>
      </c>
      <c r="B18" s="699" t="s">
        <v>295</v>
      </c>
      <c r="C18" s="646">
        <v>116</v>
      </c>
      <c r="D18" s="902">
        <f>+('Table-11'!F19/'Table-11'!E19)*100-100</f>
        <v>1.0844469490915287</v>
      </c>
      <c r="E18" s="902">
        <f>+('Table-11'!G19/'Table-11'!F19)*100-100</f>
        <v>-0.8981033682756134</v>
      </c>
      <c r="F18" s="902">
        <f>+('Table-11'!I19/'Table-11'!G19)*100-100</f>
        <v>-2.6551293777819893</v>
      </c>
      <c r="G18" s="902">
        <f>+('Table-11'!J19/'Table-11'!I19)*100-100</f>
        <v>0.8976686734150547</v>
      </c>
      <c r="H18" s="902">
        <f>+('Table-11'!K19/'Table-11'!J19)*100-100</f>
        <v>7.943275801631728</v>
      </c>
      <c r="I18" s="902">
        <f>+('Table-11'!L19/'Table-11'!K19)*100-100</f>
        <v>0.014197247120932843</v>
      </c>
      <c r="J18" s="851">
        <f>+('Table-11'!N19/'Table-11'!L19)*100-100</f>
        <v>6.237427586075867</v>
      </c>
      <c r="K18" s="851">
        <f>+('Table-11'!O19/'Table-11'!N19)*100-100</f>
        <v>8.87943434121972</v>
      </c>
      <c r="L18" s="902">
        <f>+('Table-11'!P19/'Table-11'!O19)*100-100</f>
        <v>-3.0500942265106943</v>
      </c>
      <c r="M18" s="851">
        <f>+('Table-11'!Q19/'Table-11'!P19)*100-100</f>
        <v>2.1394525411968743</v>
      </c>
      <c r="N18" s="852">
        <f>('Table-11'!I19/'Table-11'!D19)*100-100</f>
        <v>-1.9786621040034333</v>
      </c>
      <c r="O18" s="852">
        <f>('Table-11'!J19/'Table-11'!E19)*100-100</f>
        <v>-1.6078366832067417</v>
      </c>
      <c r="P18" s="852">
        <f>('Table-11'!K19/'Table-11'!F19)*100-100</f>
        <v>5.06831408963113</v>
      </c>
      <c r="Q18" s="852">
        <f>('Table-11'!L19/'Table-11'!G19)*100-100</f>
        <v>6.03553965100312</v>
      </c>
      <c r="R18" s="851">
        <f>+('Table-11'!S19/'Table-11'!Q19)*100-100</f>
        <v>-6.184299817925762</v>
      </c>
      <c r="S18" s="852">
        <f>('Table-11'!N19/'Table-11'!I19)*100-100</f>
        <v>15.721998429086256</v>
      </c>
      <c r="T18" s="851">
        <f>+('Table-11'!T19/'Table-11'!S19)*100-100</f>
        <v>15.711248530793483</v>
      </c>
      <c r="U18" s="852">
        <f>('Table-11'!O19/'Table-11'!J19)*100-100</f>
        <v>24.876480254238672</v>
      </c>
      <c r="V18" s="851">
        <f>+('Table-11'!U19/'Table-11'!T19)*100-100</f>
        <v>1.3084107826626337</v>
      </c>
      <c r="W18" s="852">
        <f>('Table-11'!P19/'Table-11'!K19)*100-100</f>
        <v>12.1585657287457</v>
      </c>
      <c r="X18" s="851">
        <v>4.257218746444423</v>
      </c>
      <c r="Y18" s="852">
        <v>14.541883219181756</v>
      </c>
      <c r="Z18" s="851">
        <v>-4.043674785914078</v>
      </c>
      <c r="AA18" s="852">
        <v>1.1491638921171443</v>
      </c>
      <c r="AB18" s="851">
        <v>0.3198801776499067</v>
      </c>
      <c r="AC18" s="852">
        <v>7.495929902822596</v>
      </c>
      <c r="AD18" s="853">
        <v>0.062088457925852936</v>
      </c>
      <c r="AE18" s="852">
        <v>12.328544697125082</v>
      </c>
      <c r="AF18" s="851">
        <v>14.65757221710578</v>
      </c>
      <c r="AG18" s="851">
        <v>17.273753397028585</v>
      </c>
      <c r="AH18" s="851">
        <v>1.6745479644725947</v>
      </c>
      <c r="AI18" s="851">
        <v>0.4237213252363574</v>
      </c>
      <c r="AJ18" s="606"/>
    </row>
    <row r="19" spans="1:36" s="689" customFormat="1" ht="18.75" customHeight="1">
      <c r="A19" s="906" t="s">
        <v>151</v>
      </c>
      <c r="B19" s="706" t="s">
        <v>150</v>
      </c>
      <c r="C19" s="703">
        <v>138</v>
      </c>
      <c r="D19" s="903">
        <f>+('Table-11'!F20/'Table-11'!E20)*100-100</f>
        <v>4.752116891415497</v>
      </c>
      <c r="E19" s="903">
        <f>+('Table-11'!G20/'Table-11'!F20)*100-100</f>
        <v>-1.7322350940281694</v>
      </c>
      <c r="F19" s="903">
        <f>+('Table-11'!I20/'Table-11'!G20)*100-100</f>
        <v>1.967603717449549</v>
      </c>
      <c r="G19" s="903">
        <f>+('Table-11'!J20/'Table-11'!I20)*100-100</f>
        <v>-0.09414673412602781</v>
      </c>
      <c r="H19" s="903">
        <f>+('Table-11'!K20/'Table-11'!J20)*100-100</f>
        <v>8.471272388303248</v>
      </c>
      <c r="I19" s="903">
        <f>+('Table-11'!L20/'Table-11'!K20)*100-100</f>
        <v>-1.2942161886287522</v>
      </c>
      <c r="J19" s="863">
        <f>+('Table-11'!N20/'Table-11'!L20)*100-100</f>
        <v>5.013478827699473</v>
      </c>
      <c r="K19" s="863">
        <f>+('Table-11'!O20/'Table-11'!N20)*100-100</f>
        <v>18.4227559472359</v>
      </c>
      <c r="L19" s="903">
        <f>+('Table-11'!P20/'Table-11'!O20)*100-100</f>
        <v>1.9000398804976442</v>
      </c>
      <c r="M19" s="863">
        <f>+('Table-11'!Q20/'Table-11'!P20)*100-100</f>
        <v>2.64174223390566</v>
      </c>
      <c r="N19" s="865">
        <f>('Table-11'!I20/'Table-11'!D20)*100-100</f>
        <v>7.718911322585882</v>
      </c>
      <c r="O19" s="865">
        <f>('Table-11'!J20/'Table-11'!E20)*100-100</f>
        <v>4.864148090280395</v>
      </c>
      <c r="P19" s="865">
        <f>('Table-11'!K20/'Table-11'!F20)*100-100</f>
        <v>8.587281181716548</v>
      </c>
      <c r="Q19" s="865">
        <f>('Table-11'!L20/'Table-11'!G20)*100-100</f>
        <v>9.071298316827182</v>
      </c>
      <c r="R19" s="863">
        <f>+('Table-11'!S20/'Table-11'!Q20)*100-100</f>
        <v>-2.677710772952068</v>
      </c>
      <c r="S19" s="865">
        <f>('Table-11'!N20/'Table-11'!I20)*100-100</f>
        <v>12.329367945553926</v>
      </c>
      <c r="T19" s="863">
        <f>+('Table-11'!T20/'Table-11'!S20)*100-100</f>
        <v>-0.18740597521986047</v>
      </c>
      <c r="U19" s="865">
        <f>('Table-11'!O20/'Table-11'!J20)*100-100</f>
        <v>33.14888858936797</v>
      </c>
      <c r="V19" s="863">
        <f>+('Table-11'!U20/'Table-11'!T20)*100-100</f>
        <v>-3.0954296636471526</v>
      </c>
      <c r="W19" s="865">
        <f>('Table-11'!P20/'Table-11'!K20)*100-100</f>
        <v>25.08267634890946</v>
      </c>
      <c r="X19" s="863">
        <v>1.333945682616772</v>
      </c>
      <c r="Y19" s="865">
        <v>30.070430809473493</v>
      </c>
      <c r="Z19" s="863">
        <v>-1.1662114932884577</v>
      </c>
      <c r="AA19" s="865">
        <v>20.544069470321176</v>
      </c>
      <c r="AB19" s="863">
        <v>1.047335971187266</v>
      </c>
      <c r="AC19" s="865">
        <v>1.600542665101628</v>
      </c>
      <c r="AD19" s="866">
        <v>-0.8213734659877332</v>
      </c>
      <c r="AE19" s="865">
        <v>-3.380244556839756</v>
      </c>
      <c r="AF19" s="863">
        <v>-4.611312738311042</v>
      </c>
      <c r="AG19" s="863">
        <v>-3.129843968626261</v>
      </c>
      <c r="AH19" s="863">
        <v>-1.931501753642408</v>
      </c>
      <c r="AI19" s="863">
        <v>0.369868299990884</v>
      </c>
      <c r="AJ19" s="606"/>
    </row>
    <row r="20" spans="1:36" s="905" customFormat="1" ht="16.5" customHeight="1">
      <c r="A20" s="652" t="s">
        <v>149</v>
      </c>
      <c r="B20" s="699" t="s">
        <v>294</v>
      </c>
      <c r="C20" s="646">
        <v>81</v>
      </c>
      <c r="D20" s="902">
        <f>+('Table-11'!F21/'Table-11'!E21)*100-100</f>
        <v>2.6181203499070307</v>
      </c>
      <c r="E20" s="902">
        <f>+('Table-11'!G21/'Table-11'!F21)*100-100</f>
        <v>-2.9591432315844486</v>
      </c>
      <c r="F20" s="902">
        <f>+('Table-11'!I21/'Table-11'!G21)*100-100</f>
        <v>3.4036261400322445</v>
      </c>
      <c r="G20" s="902">
        <f>+('Table-11'!J21/'Table-11'!I21)*100-100</f>
        <v>-1.2733439824512658</v>
      </c>
      <c r="H20" s="902">
        <f>+('Table-11'!K21/'Table-11'!J21)*100-100</f>
        <v>14.334818417563369</v>
      </c>
      <c r="I20" s="902">
        <f>+('Table-11'!L21/'Table-11'!K21)*100-100</f>
        <v>-3.6947047808883724</v>
      </c>
      <c r="J20" s="851">
        <f>+('Table-11'!N21/'Table-11'!L21)*100-100</f>
        <v>4.119371189616913</v>
      </c>
      <c r="K20" s="851">
        <f>+('Table-11'!O21/'Table-11'!N21)*100-100</f>
        <v>17.152283699878467</v>
      </c>
      <c r="L20" s="902">
        <f>+('Table-11'!P21/'Table-11'!O21)*100-100</f>
        <v>2.045475092865658</v>
      </c>
      <c r="M20" s="851">
        <f>+('Table-11'!Q21/'Table-11'!P21)*100-100</f>
        <v>2.279824477678602</v>
      </c>
      <c r="N20" s="852">
        <f>('Table-11'!I21/'Table-11'!D21)*100-100</f>
        <v>7.550573667476087</v>
      </c>
      <c r="O20" s="852">
        <f>('Table-11'!J21/'Table-11'!E21)*100-100</f>
        <v>1.6597116891709902</v>
      </c>
      <c r="P20" s="852">
        <f>('Table-11'!K21/'Table-11'!F21)*100-100</f>
        <v>13.26698088729647</v>
      </c>
      <c r="Q20" s="852">
        <f>('Table-11'!L21/'Table-11'!G21)*100-100</f>
        <v>12.408426679090482</v>
      </c>
      <c r="R20" s="851">
        <f>+('Table-11'!S21/'Table-11'!Q21)*100-100</f>
        <v>-4.59201656821638</v>
      </c>
      <c r="S20" s="852">
        <f>('Table-11'!N21/'Table-11'!I21)*100-100</f>
        <v>13.186501664760769</v>
      </c>
      <c r="T20" s="851">
        <f>+('Table-11'!T21/'Table-11'!S21)*100-100</f>
        <v>-0.32783160019640434</v>
      </c>
      <c r="U20" s="852">
        <f>('Table-11'!O21/'Table-11'!J21)*100-100</f>
        <v>34.31081015921208</v>
      </c>
      <c r="V20" s="851">
        <f>+('Table-11'!U21/'Table-11'!T21)*100-100</f>
        <v>-0.7436405817344962</v>
      </c>
      <c r="W20" s="852">
        <f>('Table-11'!P21/'Table-11'!K21)*100-100</f>
        <v>19.874335941562023</v>
      </c>
      <c r="X20" s="851">
        <v>-1.4149488096218334</v>
      </c>
      <c r="Y20" s="852">
        <v>27.31102699582526</v>
      </c>
      <c r="Z20" s="851">
        <v>-1.2879936511083372</v>
      </c>
      <c r="AA20" s="852">
        <v>16.659255770768013</v>
      </c>
      <c r="AB20" s="851">
        <v>1.8434446615967204</v>
      </c>
      <c r="AC20" s="852">
        <v>-0.747295576690405</v>
      </c>
      <c r="AD20" s="853">
        <v>0.25587270283074304</v>
      </c>
      <c r="AE20" s="852">
        <v>-3.4600790038985707</v>
      </c>
      <c r="AF20" s="851">
        <v>-6.947503068967549</v>
      </c>
      <c r="AG20" s="851">
        <v>-3.725051746808745</v>
      </c>
      <c r="AH20" s="851">
        <v>-1.6277811335216086</v>
      </c>
      <c r="AI20" s="851">
        <v>-0.637171159858724</v>
      </c>
      <c r="AJ20" s="606"/>
    </row>
    <row r="21" spans="1:36" s="905" customFormat="1" ht="16.5" customHeight="1">
      <c r="A21" s="652" t="s">
        <v>147</v>
      </c>
      <c r="B21" s="699" t="s">
        <v>146</v>
      </c>
      <c r="C21" s="646">
        <v>57</v>
      </c>
      <c r="D21" s="902">
        <f>+('Table-11'!F22/'Table-11'!E22)*100-100</f>
        <v>7.920730763060476</v>
      </c>
      <c r="E21" s="902">
        <f>+('Table-11'!G22/'Table-11'!F22)*100-100</f>
        <v>0</v>
      </c>
      <c r="F21" s="902">
        <f>+('Table-11'!I22/'Table-11'!G22)*100-100</f>
        <v>0.00012234458721138708</v>
      </c>
      <c r="G21" s="902">
        <f>+('Table-11'!J22/'Table-11'!I22)*100-100</f>
        <v>1.5764479791245236</v>
      </c>
      <c r="H21" s="902">
        <f>+('Table-11'!K22/'Table-11'!J22)*100-100</f>
        <v>0.3973161780240275</v>
      </c>
      <c r="I21" s="902">
        <f>+('Table-11'!L22/'Table-11'!K22)*100-100</f>
        <v>2.470065371919432</v>
      </c>
      <c r="J21" s="851">
        <f>+('Table-11'!N22/'Table-11'!L22)*100-100</f>
        <v>6.331205729955627</v>
      </c>
      <c r="K21" s="851">
        <f>+('Table-11'!O22/'Table-11'!N22)*100-100</f>
        <v>20.256216574710976</v>
      </c>
      <c r="L21" s="902">
        <f>+('Table-11'!P22/'Table-11'!O22)*100-100</f>
        <v>1.6955747765404112</v>
      </c>
      <c r="M21" s="851">
        <f>+('Table-11'!Q22/'Table-11'!P22)*100-100</f>
        <v>3.1523074405356795</v>
      </c>
      <c r="N21" s="852">
        <f>('Table-11'!I22/'Table-11'!D22)*100-100</f>
        <v>7.958303104468612</v>
      </c>
      <c r="O21" s="852">
        <f>('Table-11'!J22/'Table-11'!E22)*100-100</f>
        <v>9.622179058869548</v>
      </c>
      <c r="P21" s="852">
        <f>('Table-11'!K22/'Table-11'!F22)*100-100</f>
        <v>1.9801524070516052</v>
      </c>
      <c r="Q21" s="852">
        <f>('Table-11'!L22/'Table-11'!G22)*100-100</f>
        <v>4.499128837888861</v>
      </c>
      <c r="R21" s="851">
        <f>+('Table-11'!S22/'Table-11'!Q22)*100-100</f>
        <v>0</v>
      </c>
      <c r="S21" s="852">
        <f>('Table-11'!N22/'Table-11'!I22)*100-100</f>
        <v>11.1150477273805</v>
      </c>
      <c r="T21" s="851">
        <f>+('Table-11'!T22/'Table-11'!S22)*100-100</f>
        <v>0</v>
      </c>
      <c r="U21" s="852">
        <f>('Table-11'!O22/'Table-11'!J22)*100-100</f>
        <v>31.548951652250764</v>
      </c>
      <c r="V21" s="851">
        <f>+('Table-11'!U22/'Table-11'!T22)*100-100</f>
        <v>-6.223736507174991</v>
      </c>
      <c r="W21" s="852">
        <f>('Table-11'!P22/'Table-11'!K22)*100-100</f>
        <v>33.250038534947066</v>
      </c>
      <c r="X21" s="851">
        <v>5.204155083833783</v>
      </c>
      <c r="Y21" s="852">
        <v>34.13721257551509</v>
      </c>
      <c r="Z21" s="851">
        <v>-1.0055402216915752</v>
      </c>
      <c r="AA21" s="852">
        <v>26.15037293584075</v>
      </c>
      <c r="AB21" s="851">
        <v>0</v>
      </c>
      <c r="AC21" s="852">
        <v>4.901331946916798</v>
      </c>
      <c r="AD21" s="853">
        <v>-2.264690354324756</v>
      </c>
      <c r="AE21" s="852">
        <v>-3.267620375634337</v>
      </c>
      <c r="AF21" s="851">
        <v>-1.3434743231837842</v>
      </c>
      <c r="AG21" s="851">
        <v>-2.335505370187647</v>
      </c>
      <c r="AH21" s="851">
        <v>-2.335505370187647</v>
      </c>
      <c r="AI21" s="851">
        <v>1.7876941190285436</v>
      </c>
      <c r="AJ21" s="606"/>
    </row>
    <row r="22" spans="1:36" s="689" customFormat="1" ht="26.25" customHeight="1">
      <c r="A22" s="904" t="s">
        <v>145</v>
      </c>
      <c r="B22" s="812" t="s">
        <v>15</v>
      </c>
      <c r="C22" s="703">
        <f>SUM(C23:C25)</f>
        <v>288</v>
      </c>
      <c r="D22" s="903">
        <f>+('Table-11'!F23/'Table-11'!E23)*100-100</f>
        <v>-1.5701222027142592</v>
      </c>
      <c r="E22" s="903">
        <f>+('Table-11'!G23/'Table-11'!F23)*100-100</f>
        <v>1.2677656032810631</v>
      </c>
      <c r="F22" s="903">
        <f>+('Table-11'!I23/'Table-11'!G23)*100-100</f>
        <v>-8.380229999198008</v>
      </c>
      <c r="G22" s="903">
        <f>+('Table-11'!J23/'Table-11'!I23)*100-100</f>
        <v>26.821544698371042</v>
      </c>
      <c r="H22" s="903">
        <f>+('Table-11'!K23/'Table-11'!J23)*100-100</f>
        <v>14.495933670632596</v>
      </c>
      <c r="I22" s="903">
        <f>+('Table-11'!L23/'Table-11'!K23)*100-100</f>
        <v>11.216829541422953</v>
      </c>
      <c r="J22" s="863">
        <f>+('Table-11'!N23/'Table-11'!L23)*100-100</f>
        <v>4.196998480124975</v>
      </c>
      <c r="K22" s="863">
        <f>+('Table-11'!O23/'Table-11'!N23)*100-100</f>
        <v>-11.719444329887665</v>
      </c>
      <c r="L22" s="903">
        <f>+('Table-11'!P23/'Table-11'!O23)*100-100</f>
        <v>2.1132249307798077</v>
      </c>
      <c r="M22" s="863">
        <f>+('Table-11'!Q23/'Table-11'!P23)*100-100</f>
        <v>-2.112153810310758</v>
      </c>
      <c r="N22" s="865">
        <f>('Table-11'!I23/'Table-11'!D23)*100-100</f>
        <v>-10.608855952762681</v>
      </c>
      <c r="O22" s="865">
        <f>('Table-11'!J23/'Table-11'!E23)*100-100</f>
        <v>15.819159640738164</v>
      </c>
      <c r="P22" s="865">
        <f>('Table-11'!K23/'Table-11'!F23)*100-100</f>
        <v>34.72355261198996</v>
      </c>
      <c r="Q22" s="865">
        <f>('Table-11'!L23/'Table-11'!G23)*100-100</f>
        <v>47.95948441047807</v>
      </c>
      <c r="R22" s="863">
        <f>+('Table-11'!S23/'Table-11'!Q23)*100-100</f>
        <v>4.117869847825801</v>
      </c>
      <c r="S22" s="865">
        <f>('Table-11'!N23/'Table-11'!I23)*100-100</f>
        <v>68.27082377639354</v>
      </c>
      <c r="T22" s="863">
        <f>+('Table-11'!T23/'Table-11'!S23)*100-100</f>
        <v>6.133272834722774</v>
      </c>
      <c r="U22" s="865">
        <f>('Table-11'!O23/'Table-11'!J23)*100-100</f>
        <v>17.133424461738002</v>
      </c>
      <c r="V22" s="863">
        <f>+('Table-11'!U23/'Table-11'!T23)*100-100</f>
        <v>-4.114961567717728</v>
      </c>
      <c r="W22" s="865">
        <f>('Table-11'!P23/'Table-11'!K23)*100-100</f>
        <v>4.4654717029644075</v>
      </c>
      <c r="X22" s="863">
        <v>3.323991718696817</v>
      </c>
      <c r="Y22" s="865">
        <v>-8.054382881104743</v>
      </c>
      <c r="Z22" s="863">
        <v>-2.7342319800920336</v>
      </c>
      <c r="AA22" s="865">
        <v>-8.124207646065784</v>
      </c>
      <c r="AB22" s="863">
        <v>6.206630519521724</v>
      </c>
      <c r="AC22" s="865">
        <v>10.455563660522998</v>
      </c>
      <c r="AD22" s="866">
        <v>-0.05073406703476735</v>
      </c>
      <c r="AE22" s="865">
        <v>3.7185533394725923</v>
      </c>
      <c r="AF22" s="863">
        <v>9.47850385384909</v>
      </c>
      <c r="AG22" s="863">
        <v>2.273613305559266</v>
      </c>
      <c r="AH22" s="863">
        <v>2.3443032530915815</v>
      </c>
      <c r="AI22" s="863">
        <v>6.682316134144045</v>
      </c>
      <c r="AJ22" s="606"/>
    </row>
    <row r="23" spans="1:36" s="689" customFormat="1" ht="13.5" customHeight="1">
      <c r="A23" s="652" t="s">
        <v>144</v>
      </c>
      <c r="B23" s="651" t="s">
        <v>143</v>
      </c>
      <c r="C23" s="646">
        <v>98</v>
      </c>
      <c r="D23" s="902">
        <f>+('Table-11'!F24/'Table-11'!E24)*100-100</f>
        <v>-0.2873158792655346</v>
      </c>
      <c r="E23" s="902">
        <f>+('Table-11'!G24/'Table-11'!F24)*100-100</f>
        <v>-0.3525199669512631</v>
      </c>
      <c r="F23" s="902">
        <f>+('Table-11'!I24/'Table-11'!G24)*100-100</f>
        <v>-4.756508761262495</v>
      </c>
      <c r="G23" s="902">
        <f>+('Table-11'!J24/'Table-11'!I24)*100-100</f>
        <v>73.621267519805</v>
      </c>
      <c r="H23" s="902">
        <f>+('Table-11'!K24/'Table-11'!J24)*100-100</f>
        <v>23.27845015073551</v>
      </c>
      <c r="I23" s="902">
        <f>+('Table-11'!L24/'Table-11'!K24)*100-100</f>
        <v>10.260034300666334</v>
      </c>
      <c r="J23" s="851">
        <f>+('Table-11'!N24/'Table-11'!L24)*100-100</f>
        <v>6.729294301725417</v>
      </c>
      <c r="K23" s="851">
        <f>+('Table-11'!O24/'Table-11'!N24)*100-100</f>
        <v>-14.19930875576037</v>
      </c>
      <c r="L23" s="902">
        <f>+('Table-11'!P24/'Table-11'!O24)*100-100</f>
        <v>-4.650386035582386</v>
      </c>
      <c r="M23" s="851">
        <f>+('Table-11'!Q24/'Table-11'!P24)*100-100</f>
        <v>-3.297523468868661</v>
      </c>
      <c r="N23" s="852">
        <f>('Table-11'!I24/'Table-11'!D24)*100-100</f>
        <v>-5.714168456476827</v>
      </c>
      <c r="O23" s="852">
        <f>('Table-11'!J24/'Table-11'!E24)*100-100</f>
        <v>64.30658011719194</v>
      </c>
      <c r="P23" s="852">
        <f>('Table-11'!K24/'Table-11'!F24)*100-100</f>
        <v>103.13825392453873</v>
      </c>
      <c r="Q23" s="852">
        <f>('Table-11'!L24/'Table-11'!G24)*100-100</f>
        <v>124.77267702172355</v>
      </c>
      <c r="R23" s="851">
        <f>+('Table-11'!S24/'Table-11'!Q24)*100-100</f>
        <v>2.618683559050524</v>
      </c>
      <c r="S23" s="852">
        <f>('Table-11'!N24/'Table-11'!I24)*100-100</f>
        <v>151.87893560836886</v>
      </c>
      <c r="T23" s="851">
        <f>+('Table-11'!T24/'Table-11'!S24)*100-100</f>
        <v>8.559528582020988</v>
      </c>
      <c r="U23" s="852">
        <f>('Table-11'!O24/'Table-11'!J24)*100-100</f>
        <v>24.474306021272184</v>
      </c>
      <c r="V23" s="851">
        <f>+('Table-11'!U24/'Table-11'!T24)*100-100</f>
        <v>-8.235294117647044</v>
      </c>
      <c r="W23" s="852">
        <f>('Table-11'!P24/'Table-11'!K24)*100-100</f>
        <v>-3.725452314617101</v>
      </c>
      <c r="X23" s="851">
        <v>-1.5384615384615472</v>
      </c>
      <c r="Y23" s="852">
        <v>-15.563356685489794</v>
      </c>
      <c r="Z23" s="851">
        <v>-2.343749999999986</v>
      </c>
      <c r="AA23" s="852">
        <v>-18.815380184331786</v>
      </c>
      <c r="AB23" s="851">
        <v>-4.500000000000014</v>
      </c>
      <c r="AC23" s="852">
        <v>2.719033232628405</v>
      </c>
      <c r="AD23" s="853">
        <v>9.808027923211185</v>
      </c>
      <c r="AE23" s="852">
        <v>-1.1429466654227554</v>
      </c>
      <c r="AF23" s="851">
        <v>0.6553079947575213</v>
      </c>
      <c r="AG23" s="851">
        <v>-4.212180662922648</v>
      </c>
      <c r="AH23" s="851">
        <v>-15.735294117647044</v>
      </c>
      <c r="AI23" s="851">
        <v>0.8333333333333286</v>
      </c>
      <c r="AJ23" s="606"/>
    </row>
    <row r="24" spans="1:36" s="689" customFormat="1" ht="32.25" customHeight="1">
      <c r="A24" s="652" t="s">
        <v>142</v>
      </c>
      <c r="B24" s="699" t="s">
        <v>141</v>
      </c>
      <c r="C24" s="646">
        <v>168</v>
      </c>
      <c r="D24" s="902">
        <f>+('Table-11'!F25/'Table-11'!E25)*100-100</f>
        <v>-1.9974098114121688</v>
      </c>
      <c r="E24" s="902">
        <f>+('Table-11'!G25/'Table-11'!F25)*100-100</f>
        <v>1.004918262244388</v>
      </c>
      <c r="F24" s="902">
        <f>+('Table-11'!I25/'Table-11'!G25)*100-100</f>
        <v>-12.233709818872214</v>
      </c>
      <c r="G24" s="902">
        <f>+('Table-11'!J25/'Table-11'!I25)*100-100</f>
        <v>-1.5399696105623377</v>
      </c>
      <c r="H24" s="902">
        <f>+('Table-11'!K25/'Table-11'!J25)*100-100</f>
        <v>3.330188014916004</v>
      </c>
      <c r="I24" s="902">
        <f>+('Table-11'!L25/'Table-11'!K25)*100-100</f>
        <v>12.769068255943125</v>
      </c>
      <c r="J24" s="851">
        <f>+('Table-11'!N25/'Table-11'!L25)*100-100</f>
        <v>1.2606675391551931</v>
      </c>
      <c r="K24" s="851">
        <f>+('Table-11'!O25/'Table-11'!N25)*100-100</f>
        <v>-8.096148282108842</v>
      </c>
      <c r="L24" s="902">
        <f>+('Table-11'!P25/'Table-11'!O25)*100-100</f>
        <v>-1.4807517627723428</v>
      </c>
      <c r="M24" s="851">
        <f>+('Table-11'!Q25/'Table-11'!P25)*100-100</f>
        <v>1.0363803417890125</v>
      </c>
      <c r="N24" s="852">
        <f>('Table-11'!I25/'Table-11'!D25)*100-100</f>
        <v>-15.726360433098804</v>
      </c>
      <c r="O24" s="852">
        <f>('Table-11'!J25/'Table-11'!E25)*100-100</f>
        <v>-14.46028822147531</v>
      </c>
      <c r="P24" s="852">
        <f>('Table-11'!K25/'Table-11'!F25)*100-100</f>
        <v>-9.810194977418632</v>
      </c>
      <c r="Q24" s="852">
        <f>('Table-11'!L25/'Table-11'!G25)*100-100</f>
        <v>0.694307302691584</v>
      </c>
      <c r="R24" s="851">
        <f>+('Table-11'!S25/'Table-11'!Q25)*100-100</f>
        <v>9.316956428433684</v>
      </c>
      <c r="S24" s="852">
        <f>('Table-11'!N25/'Table-11'!I25)*100-100</f>
        <v>16.17641299205654</v>
      </c>
      <c r="T24" s="851">
        <f>+('Table-11'!T25/'Table-11'!S25)*100-100</f>
        <v>3.787491208160816</v>
      </c>
      <c r="U24" s="852">
        <f>('Table-11'!O25/'Table-11'!J25)*100-100</f>
        <v>8.440549840454167</v>
      </c>
      <c r="V24" s="851">
        <f>+('Table-11'!U25/'Table-11'!T25)*100-100</f>
        <v>4.56936791773461</v>
      </c>
      <c r="W24" s="852">
        <f>('Table-11'!P25/'Table-11'!K25)*100-100</f>
        <v>3.391677243159293</v>
      </c>
      <c r="X24" s="851">
        <v>2.1864019342755228</v>
      </c>
      <c r="Y24" s="852">
        <v>-7.365370773427529</v>
      </c>
      <c r="Z24" s="851">
        <v>-0.49766824252706954</v>
      </c>
      <c r="AA24" s="852">
        <v>0.004631344244614866</v>
      </c>
      <c r="AB24" s="851">
        <v>17.20337722104955</v>
      </c>
      <c r="AC24" s="852">
        <v>12.935743196882797</v>
      </c>
      <c r="AD24" s="853">
        <v>-7.421818116649931</v>
      </c>
      <c r="AE24" s="852">
        <v>19.871187536681873</v>
      </c>
      <c r="AF24" s="851">
        <v>21.235591660402903</v>
      </c>
      <c r="AG24" s="851">
        <v>10.350895746940552</v>
      </c>
      <c r="AH24" s="851">
        <v>24.61518734439187</v>
      </c>
      <c r="AI24" s="851">
        <v>10.325305671473586</v>
      </c>
      <c r="AJ24" s="606"/>
    </row>
    <row r="25" spans="1:36" s="689" customFormat="1" ht="37.5" customHeight="1">
      <c r="A25" s="787" t="s">
        <v>140</v>
      </c>
      <c r="B25" s="696" t="s">
        <v>139</v>
      </c>
      <c r="C25" s="634">
        <v>22</v>
      </c>
      <c r="D25" s="901">
        <f>+('Table-11'!F26/'Table-11'!E26)*100-100</f>
        <v>-4.063827347975007</v>
      </c>
      <c r="E25" s="901">
        <f>+('Table-11'!G26/'Table-11'!F26)*100-100</f>
        <v>10.961005713559757</v>
      </c>
      <c r="F25" s="901">
        <f>+('Table-11'!I26/'Table-11'!G26)*100-100</f>
        <v>4.057835555459064</v>
      </c>
      <c r="G25" s="901">
        <f>+('Table-11'!J26/'Table-11'!I26)*100-100</f>
        <v>18.182089325217547</v>
      </c>
      <c r="H25" s="901">
        <f>+('Table-11'!K26/'Table-11'!J26)*100-100</f>
        <v>21.117934948383606</v>
      </c>
      <c r="I25" s="901">
        <f>+('Table-11'!L26/'Table-11'!K26)*100-100</f>
        <v>10.046914992914097</v>
      </c>
      <c r="J25" s="842">
        <f>+('Table-11'!N26/'Table-11'!L26)*100-100</f>
        <v>2.5224106897531158</v>
      </c>
      <c r="K25" s="842">
        <f>+('Table-11'!O26/'Table-11'!N26)*100-100</f>
        <v>-12.599355296762596</v>
      </c>
      <c r="L25" s="901">
        <f>+('Table-11'!P26/'Table-11'!O26)*100-100</f>
        <v>58.622206849114576</v>
      </c>
      <c r="M25" s="842">
        <f>+('Table-11'!Q26/'Table-11'!P26)*100-100</f>
        <v>-6.8766698166032825</v>
      </c>
      <c r="N25" s="843">
        <f>('Table-11'!I26/'Table-11'!D26)*100-100</f>
        <v>7.44803905910203</v>
      </c>
      <c r="O25" s="843">
        <f>('Table-11'!J26/'Table-11'!E26)*100-100</f>
        <v>30.91192966857554</v>
      </c>
      <c r="P25" s="843">
        <f>('Table-11'!K26/'Table-11'!F26)*100-100</f>
        <v>65.27428751068928</v>
      </c>
      <c r="Q25" s="843">
        <f>('Table-11'!L26/'Table-11'!G26)*100-100</f>
        <v>63.91276693322769</v>
      </c>
      <c r="R25" s="842">
        <f>+('Table-11'!S26/'Table-11'!Q26)*100-100</f>
        <v>-6.43377456450267</v>
      </c>
      <c r="S25" s="843">
        <f>('Table-11'!N26/'Table-11'!I26)*100-100</f>
        <v>61.49415293061563</v>
      </c>
      <c r="T25" s="842">
        <f>+('Table-11'!T26/'Table-11'!S26)*100-100</f>
        <v>4.788444597642538</v>
      </c>
      <c r="U25" s="843">
        <f>('Table-11'!O26/'Table-11'!J26)*100-100</f>
        <v>19.431744374544976</v>
      </c>
      <c r="V25" s="842">
        <f>+('Table-11'!U26/'Table-11'!T26)*100-100</f>
        <v>-17.92397104419608</v>
      </c>
      <c r="W25" s="843">
        <f>('Table-11'!P26/'Table-11'!K26)*100-100</f>
        <v>56.41388592534352</v>
      </c>
      <c r="X25" s="842">
        <v>31.320219138372494</v>
      </c>
      <c r="Y25" s="843">
        <v>32.35974806955559</v>
      </c>
      <c r="Z25" s="842">
        <v>-12.046690863674897</v>
      </c>
      <c r="AA25" s="843">
        <v>20.79702323756871</v>
      </c>
      <c r="AB25" s="842">
        <v>3.851846292224039</v>
      </c>
      <c r="AC25" s="843">
        <v>44.82881928468473</v>
      </c>
      <c r="AD25" s="844">
        <v>-2.043888498884641</v>
      </c>
      <c r="AE25" s="843">
        <v>-25.061095786216967</v>
      </c>
      <c r="AF25" s="842">
        <v>5.676990974900505</v>
      </c>
      <c r="AG25" s="842">
        <v>-0.6624344142256575</v>
      </c>
      <c r="AH25" s="842">
        <v>-1.5503128052952064</v>
      </c>
      <c r="AI25" s="842">
        <v>17.497747622358432</v>
      </c>
      <c r="AJ25" s="606"/>
    </row>
    <row r="26" spans="1:36" s="689" customFormat="1" ht="3.75" customHeight="1">
      <c r="A26" s="900"/>
      <c r="B26" s="649"/>
      <c r="C26" s="692"/>
      <c r="D26" s="899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899"/>
      <c r="AD26" s="899"/>
      <c r="AE26" s="899"/>
      <c r="AF26" s="899"/>
      <c r="AG26" s="899"/>
      <c r="AH26" s="899"/>
      <c r="AI26" s="899"/>
      <c r="AJ26" s="606"/>
    </row>
    <row r="27" spans="1:36" ht="12.75">
      <c r="A27" s="623" t="s">
        <v>128</v>
      </c>
      <c r="AJ27" s="606"/>
    </row>
  </sheetData>
  <sheetProtection/>
  <mergeCells count="6">
    <mergeCell ref="A4:A5"/>
    <mergeCell ref="B4:B5"/>
    <mergeCell ref="C4:C5"/>
    <mergeCell ref="AJ1:AJ27"/>
    <mergeCell ref="G4:AI4"/>
    <mergeCell ref="A2:AH2"/>
  </mergeCells>
  <printOptions/>
  <pageMargins left="0.42" right="0.15" top="0.34" bottom="0.18" header="0.27" footer="0.1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1">
      <pane xSplit="2" ySplit="5" topLeftCell="C13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AB14" sqref="AB14:AB15"/>
    </sheetView>
  </sheetViews>
  <sheetFormatPr defaultColWidth="8.83203125" defaultRowHeight="12.75"/>
  <cols>
    <col min="1" max="1" width="9.83203125" style="621" customWidth="1"/>
    <col min="2" max="2" width="41.83203125" style="621" customWidth="1"/>
    <col min="3" max="3" width="9.66015625" style="621" customWidth="1"/>
    <col min="4" max="5" width="10.33203125" style="621" hidden="1" customWidth="1"/>
    <col min="6" max="6" width="3.83203125" style="621" hidden="1" customWidth="1"/>
    <col min="7" max="7" width="9.33203125" style="621" hidden="1" customWidth="1"/>
    <col min="8" max="13" width="10.5" style="621" hidden="1" customWidth="1"/>
    <col min="14" max="18" width="11" style="621" hidden="1" customWidth="1"/>
    <col min="19" max="21" width="11.33203125" style="621" hidden="1" customWidth="1"/>
    <col min="22" max="22" width="11.83203125" style="621" hidden="1" customWidth="1"/>
    <col min="23" max="23" width="11" style="621" customWidth="1"/>
    <col min="24" max="25" width="11.33203125" style="621" hidden="1" customWidth="1"/>
    <col min="26" max="26" width="11" style="621" customWidth="1"/>
    <col min="27" max="27" width="11.16015625" style="621" hidden="1" customWidth="1"/>
    <col min="28" max="28" width="12" style="621" customWidth="1"/>
    <col min="29" max="29" width="11.66015625" style="621" hidden="1" customWidth="1"/>
    <col min="30" max="32" width="11.66015625" style="621" customWidth="1"/>
    <col min="33" max="33" width="10.83203125" style="621" customWidth="1"/>
    <col min="34" max="35" width="11.83203125" style="621" customWidth="1"/>
    <col min="36" max="36" width="5.66015625" style="734" customWidth="1"/>
    <col min="37" max="16384" width="8.83203125" style="621" customWidth="1"/>
  </cols>
  <sheetData>
    <row r="1" spans="1:36" ht="24" customHeight="1">
      <c r="A1" s="683" t="s">
        <v>326</v>
      </c>
      <c r="B1" s="62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606">
        <v>23</v>
      </c>
    </row>
    <row r="2" spans="1:36" ht="14.25" customHeight="1">
      <c r="A2" s="896" t="s">
        <v>137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896"/>
      <c r="AB2" s="896"/>
      <c r="AC2" s="896"/>
      <c r="AD2" s="896"/>
      <c r="AE2" s="896"/>
      <c r="AF2" s="896"/>
      <c r="AG2" s="896"/>
      <c r="AH2" s="896"/>
      <c r="AI2" s="895"/>
      <c r="AJ2" s="606"/>
    </row>
    <row r="3" spans="1:36" ht="12" customHeight="1">
      <c r="A3" s="729"/>
      <c r="B3" s="62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606"/>
    </row>
    <row r="4" spans="1:36" ht="19.5" customHeight="1">
      <c r="A4" s="770" t="s">
        <v>174</v>
      </c>
      <c r="B4" s="769" t="s">
        <v>10</v>
      </c>
      <c r="C4" s="768" t="s">
        <v>4</v>
      </c>
      <c r="D4" s="922"/>
      <c r="E4" s="921"/>
      <c r="F4" s="921"/>
      <c r="G4" s="920" t="s">
        <v>35</v>
      </c>
      <c r="H4" s="919"/>
      <c r="I4" s="919"/>
      <c r="J4" s="919"/>
      <c r="K4" s="919"/>
      <c r="L4" s="919"/>
      <c r="M4" s="919"/>
      <c r="N4" s="919"/>
      <c r="O4" s="919"/>
      <c r="P4" s="919"/>
      <c r="Q4" s="919"/>
      <c r="R4" s="919"/>
      <c r="S4" s="919"/>
      <c r="T4" s="919"/>
      <c r="U4" s="919"/>
      <c r="V4" s="919"/>
      <c r="W4" s="919"/>
      <c r="X4" s="919"/>
      <c r="Y4" s="919"/>
      <c r="Z4" s="919"/>
      <c r="AA4" s="919"/>
      <c r="AB4" s="919"/>
      <c r="AC4" s="919"/>
      <c r="AD4" s="919"/>
      <c r="AE4" s="919"/>
      <c r="AF4" s="919"/>
      <c r="AG4" s="919"/>
      <c r="AH4" s="919"/>
      <c r="AI4" s="918"/>
      <c r="AJ4" s="606"/>
    </row>
    <row r="5" spans="1:36" ht="53.25" customHeight="1">
      <c r="A5" s="767"/>
      <c r="B5" s="766"/>
      <c r="C5" s="765"/>
      <c r="D5" s="917" t="s">
        <v>325</v>
      </c>
      <c r="E5" s="872" t="s">
        <v>324</v>
      </c>
      <c r="F5" s="917" t="s">
        <v>323</v>
      </c>
      <c r="G5" s="917" t="s">
        <v>322</v>
      </c>
      <c r="H5" s="917" t="s">
        <v>321</v>
      </c>
      <c r="I5" s="872" t="s">
        <v>320</v>
      </c>
      <c r="J5" s="872" t="s">
        <v>319</v>
      </c>
      <c r="K5" s="939" t="s">
        <v>307</v>
      </c>
      <c r="L5" s="875" t="s">
        <v>318</v>
      </c>
      <c r="M5" s="872" t="s">
        <v>314</v>
      </c>
      <c r="N5" s="872" t="s">
        <v>317</v>
      </c>
      <c r="O5" s="872" t="s">
        <v>316</v>
      </c>
      <c r="P5" s="872" t="s">
        <v>315</v>
      </c>
      <c r="Q5" s="872" t="s">
        <v>314</v>
      </c>
      <c r="R5" s="872" t="s">
        <v>302</v>
      </c>
      <c r="S5" s="873" t="s">
        <v>313</v>
      </c>
      <c r="T5" s="872" t="s">
        <v>301</v>
      </c>
      <c r="U5" s="873" t="s">
        <v>312</v>
      </c>
      <c r="V5" s="872" t="s">
        <v>311</v>
      </c>
      <c r="W5" s="872" t="s">
        <v>271</v>
      </c>
      <c r="X5" s="873" t="s">
        <v>299</v>
      </c>
      <c r="Y5" s="873" t="s">
        <v>270</v>
      </c>
      <c r="Z5" s="872" t="s">
        <v>269</v>
      </c>
      <c r="AA5" s="873" t="s">
        <v>298</v>
      </c>
      <c r="AB5" s="872" t="s">
        <v>267</v>
      </c>
      <c r="AC5" s="873" t="s">
        <v>297</v>
      </c>
      <c r="AD5" s="874" t="s">
        <v>265</v>
      </c>
      <c r="AE5" s="873" t="s">
        <v>296</v>
      </c>
      <c r="AF5" s="873" t="s">
        <v>263</v>
      </c>
      <c r="AG5" s="873" t="s">
        <v>262</v>
      </c>
      <c r="AH5" s="873" t="s">
        <v>261</v>
      </c>
      <c r="AI5" s="872" t="s">
        <v>260</v>
      </c>
      <c r="AJ5" s="606"/>
    </row>
    <row r="6" spans="1:36" ht="29.25" customHeight="1">
      <c r="A6" s="935" t="s">
        <v>200</v>
      </c>
      <c r="B6" s="934" t="s">
        <v>131</v>
      </c>
      <c r="C6" s="937">
        <v>2004</v>
      </c>
      <c r="D6" s="914">
        <f>('Table-11cont''d a'!F5/'Table-11cont''d a'!E5)*100-100</f>
        <v>7.668804208757578</v>
      </c>
      <c r="E6" s="864">
        <f>('Table-11cont''d a'!G5/'Table-11cont''d a'!F5)*100-100</f>
        <v>5.024207951943978</v>
      </c>
      <c r="F6" s="914">
        <f>('Table-11cont''d a'!I5/'Table-11cont''d a'!G5)*100-100</f>
        <v>0.37881361987255957</v>
      </c>
      <c r="G6" s="914">
        <f>('Table-11cont''d a'!J5/'Table-11cont''d a'!I5)*100-100</f>
        <v>30.66600305734991</v>
      </c>
      <c r="H6" s="914">
        <f>('Table-11cont''d a'!K5/'Table-11cont''d a'!J5)*100-100</f>
        <v>15.26088548421896</v>
      </c>
      <c r="I6" s="914">
        <f>('Table-11cont''d a'!L5/'Table-11cont''d a'!K5)*100-100</f>
        <v>-39.79893450844134</v>
      </c>
      <c r="J6" s="914">
        <f>('Table-11cont''d a'!N5/'Table-11cont''d a'!L5)*100-100</f>
        <v>-21.79136632837036</v>
      </c>
      <c r="K6" s="914">
        <f>('Table-11cont''d a'!O5/'Table-11cont''d a'!N5)*100-100</f>
        <v>4.518720434045264</v>
      </c>
      <c r="L6" s="914">
        <f>('Table-11cont''d a'!P5/'Table-11cont''d a'!O5)*100-100</f>
        <v>18.58269073914431</v>
      </c>
      <c r="M6" s="864">
        <f>('Table-11cont''d a'!Q5/'Table-11cont''d a'!P5)*100-100</f>
        <v>0.6708058822714804</v>
      </c>
      <c r="N6" s="864">
        <f>('Table-11cont''d a'!R5/'Table-11cont''d a'!Q5)*100-100</f>
        <v>-9.188264395890954</v>
      </c>
      <c r="O6" s="864">
        <f>('Table-11cont''d a'!S5/'Table-11cont''d a'!R5)*100-100</f>
        <v>17.356565469792912</v>
      </c>
      <c r="P6" s="864">
        <f>('Table-11cont''d a'!AA5/'Table-11cont''d a'!S5)*100-100</f>
        <v>-100</v>
      </c>
      <c r="Q6" s="864" t="e">
        <f>('Table-11cont''d a'!AB5/'Table-11cont''d a'!AA5)*100-100</f>
        <v>#DIV/0!</v>
      </c>
      <c r="R6" s="864">
        <f>('Table-11cont''d a'!S5/'Table-11cont''d a'!Q5)*100-100</f>
        <v>6.573533948491473</v>
      </c>
      <c r="S6" s="938">
        <f>('Table-11cont''d a'!T5/'Table-11cont''d a'!R5)*100-100</f>
        <v>30.696146991944204</v>
      </c>
      <c r="T6" s="864">
        <f>('Table-11cont''d a'!T5/'Table-11cont''d a'!S5)*100-100</f>
        <v>11.366710902582454</v>
      </c>
      <c r="U6" s="913">
        <f>('Table-11cont''d a'!O5/'Table-11cont''d a'!J5)*100-100</f>
        <v>-43.280171046086146</v>
      </c>
      <c r="V6" s="864">
        <f>('Table-11cont''d a'!U5/'Table-11cont''d a'!T5)*100-100</f>
        <v>-3.802685505080845</v>
      </c>
      <c r="W6" s="864">
        <v>3.735857923635862</v>
      </c>
      <c r="X6" s="913">
        <v>-41.645512201621735</v>
      </c>
      <c r="Y6" s="864">
        <v>-2.4171206017334015</v>
      </c>
      <c r="Z6" s="864">
        <v>8.171663574977075</v>
      </c>
      <c r="AA6" s="913">
        <v>32.97447893039012</v>
      </c>
      <c r="AB6" s="864">
        <v>11.005912628470867</v>
      </c>
      <c r="AC6" s="913">
        <v>41.68686997854343</v>
      </c>
      <c r="AD6" s="866">
        <v>0.753412686824845</v>
      </c>
      <c r="AE6" s="865">
        <v>14.940016170736243</v>
      </c>
      <c r="AF6" s="863">
        <v>18.43951265445922</v>
      </c>
      <c r="AG6" s="863">
        <v>20.21557925473813</v>
      </c>
      <c r="AH6" s="863">
        <v>19.826113020484556</v>
      </c>
      <c r="AI6" s="863">
        <v>25.501318609561082</v>
      </c>
      <c r="AJ6" s="606"/>
    </row>
    <row r="7" spans="1:36" ht="29.25" customHeight="1">
      <c r="A7" s="652" t="s">
        <v>199</v>
      </c>
      <c r="B7" s="651" t="s">
        <v>198</v>
      </c>
      <c r="C7" s="936">
        <v>145</v>
      </c>
      <c r="D7" s="851">
        <f>('Table-11cont''d a'!F6/'Table-11cont''d a'!E6)*100-100</f>
        <v>4.8118792102697086</v>
      </c>
      <c r="E7" s="851">
        <f>('Table-11cont''d a'!G6/'Table-11cont''d a'!F6)*100-100</f>
        <v>9.646464646464636</v>
      </c>
      <c r="F7" s="851">
        <f>('Table-11cont''d a'!I6/'Table-11cont''d a'!G6)*100-100</f>
        <v>2.0155897216453553</v>
      </c>
      <c r="G7" s="851">
        <f>('Table-11cont''d a'!J6/'Table-11cont''d a'!I6)*100-100</f>
        <v>41.515031119136324</v>
      </c>
      <c r="H7" s="851">
        <f>('Table-11cont''d a'!K6/'Table-11cont''d a'!J6)*100-100</f>
        <v>49.194551699606706</v>
      </c>
      <c r="I7" s="851">
        <f>('Table-11cont''d a'!L6/'Table-11cont''d a'!K6)*100-100</f>
        <v>-32.15810587822378</v>
      </c>
      <c r="J7" s="851">
        <f>('Table-11cont''d a'!N6/'Table-11cont''d a'!L6)*100-100</f>
        <v>-11.523633665887772</v>
      </c>
      <c r="K7" s="902">
        <f>('Table-11cont''d a'!O6/'Table-11cont''d a'!N6)*100-100</f>
        <v>-13.261782359539481</v>
      </c>
      <c r="L7" s="902">
        <f>('Table-11cont''d a'!P6/'Table-11cont''d a'!O6)*100-100</f>
        <v>-3.5185461191204865</v>
      </c>
      <c r="M7" s="851">
        <f>('Table-11cont''d a'!Q6/'Table-11cont''d a'!P6)*100-100</f>
        <v>-4.733164185932537</v>
      </c>
      <c r="N7" s="928">
        <f>('Table-11cont''d a'!R6/'Table-11cont''d a'!Q6)*100-100</f>
        <v>9.79885497721638</v>
      </c>
      <c r="O7" s="853">
        <f>('Table-11cont''d a'!AA6/'Table-11cont''d a'!R6)*100-100</f>
        <v>-100</v>
      </c>
      <c r="P7" s="853" t="e">
        <f>('Table-11cont''d a'!AB6/'Table-11cont''d a'!AA6)*100-100</f>
        <v>#DIV/0!</v>
      </c>
      <c r="Q7" s="902" t="e">
        <f>('Table-11cont''d a'!AC6/'Table-11cont''d a'!AB6)*100-100</f>
        <v>#DIV/0!</v>
      </c>
      <c r="R7" s="851">
        <f>('Table-11cont''d a'!S6/'Table-11cont''d a'!Q6)*100-100</f>
        <v>12.567948471447735</v>
      </c>
      <c r="S7" s="927">
        <f>('Table-11cont''d a'!N6/'Table-11cont''d a'!I6)*100-100</f>
        <v>26.730391915317412</v>
      </c>
      <c r="T7" s="851">
        <f>('Table-11cont''d a'!T6/'Table-11cont''d a'!S6)*100-100</f>
        <v>18.29339851871086</v>
      </c>
      <c r="U7" s="852">
        <f>('Table-11cont''d a'!O6/'Table-11cont''d a'!J6)*100-100</f>
        <v>-22.32366958703075</v>
      </c>
      <c r="V7" s="851">
        <f>('Table-11cont''d a'!U6/'Table-11cont''d a'!T6)*100-100</f>
        <v>-7.577324401916158</v>
      </c>
      <c r="W7" s="851">
        <v>3.502794659994393</v>
      </c>
      <c r="X7" s="852">
        <v>-49.7681034260274</v>
      </c>
      <c r="Y7" s="851">
        <v>-29.46196586209679</v>
      </c>
      <c r="Z7" s="851">
        <v>6.649884104827947</v>
      </c>
      <c r="AA7" s="852">
        <v>-10.254883636068783</v>
      </c>
      <c r="AB7" s="851">
        <v>1.2926200226059734</v>
      </c>
      <c r="AC7" s="852">
        <v>22.394200664257852</v>
      </c>
      <c r="AD7" s="853">
        <v>-3.7990497302415633</v>
      </c>
      <c r="AE7" s="852">
        <v>17.24532589492071</v>
      </c>
      <c r="AF7" s="851">
        <v>27.38135771225194</v>
      </c>
      <c r="AG7" s="851">
        <v>20.684504084864955</v>
      </c>
      <c r="AH7" s="851">
        <v>3.3400829459750696</v>
      </c>
      <c r="AI7" s="851">
        <v>7.564665446285474</v>
      </c>
      <c r="AJ7" s="606"/>
    </row>
    <row r="8" spans="1:36" ht="29.25" customHeight="1">
      <c r="A8" s="652" t="s">
        <v>197</v>
      </c>
      <c r="B8" s="699" t="s">
        <v>196</v>
      </c>
      <c r="C8" s="936">
        <v>1725</v>
      </c>
      <c r="D8" s="851">
        <f>('Table-11cont''d a'!F7/'Table-11cont''d a'!E7)*100-100</f>
        <v>8.602947926442425</v>
      </c>
      <c r="E8" s="851">
        <f>('Table-11cont''d a'!G7/'Table-11cont''d a'!F7)*100-100</f>
        <v>3.7341689812853645</v>
      </c>
      <c r="F8" s="851">
        <f>('Table-11cont''d a'!I7/'Table-11cont''d a'!G7)*100-100</f>
        <v>0.29451351435079687</v>
      </c>
      <c r="G8" s="851">
        <f>('Table-11cont''d a'!J7/'Table-11cont''d a'!I7)*100-100</f>
        <v>31.9812292174158</v>
      </c>
      <c r="H8" s="851">
        <f>('Table-11cont''d a'!K7/'Table-11cont''d a'!J7)*100-100</f>
        <v>12.264183558388027</v>
      </c>
      <c r="I8" s="851">
        <f>('Table-11cont''d a'!L7/'Table-11cont''d a'!K7)*100-100</f>
        <v>-43.00891660929243</v>
      </c>
      <c r="J8" s="851">
        <f>('Table-11cont''d a'!N7/'Table-11cont''d a'!L7)*100-100</f>
        <v>-22.304434875126162</v>
      </c>
      <c r="K8" s="902">
        <f>('Table-11cont''d a'!O7/'Table-11cont''d a'!N7)*100-100</f>
        <v>9.21674981728006</v>
      </c>
      <c r="L8" s="902">
        <f>('Table-11cont''d a'!P7/'Table-11cont''d a'!O7)*100-100</f>
        <v>21.40340397842182</v>
      </c>
      <c r="M8" s="851">
        <f>('Table-11cont''d a'!Q7/'Table-11cont''d a'!P7)*100-100</f>
        <v>0.16944341595579715</v>
      </c>
      <c r="N8" s="928">
        <f>('Table-11cont''d a'!R7/'Table-11cont''d a'!Q7)*100-100</f>
        <v>-10.661801799994151</v>
      </c>
      <c r="O8" s="853">
        <f>('Table-11cont''d a'!AA7/'Table-11cont''d a'!R7)*100-100</f>
        <v>-100</v>
      </c>
      <c r="P8" s="853" t="e">
        <f>('Table-11cont''d a'!AB7/'Table-11cont''d a'!AA7)*100-100</f>
        <v>#DIV/0!</v>
      </c>
      <c r="Q8" s="902" t="e">
        <f>('Table-11cont''d a'!AC7/'Table-11cont''d a'!AB7)*100-100</f>
        <v>#DIV/0!</v>
      </c>
      <c r="R8" s="851">
        <f>('Table-11cont''d a'!S7/'Table-11cont''d a'!Q7)*100-100</f>
        <v>5.725546042606709</v>
      </c>
      <c r="S8" s="927">
        <f>('Table-11cont''d a'!N7/'Table-11cont''d a'!I7)*100-100</f>
        <v>-34.39204001522572</v>
      </c>
      <c r="T8" s="851">
        <f>('Table-11cont''d a'!T7/'Table-11cont''d a'!S7)*100-100</f>
        <v>11.449301912867654</v>
      </c>
      <c r="U8" s="852">
        <f>('Table-11cont''d a'!O7/'Table-11cont''d a'!J7)*100-100</f>
        <v>-45.708278410747816</v>
      </c>
      <c r="V8" s="851">
        <f>('Table-11cont''d a'!U7/'Table-11cont''d a'!T7)*100-100</f>
        <v>-2.418465278479843</v>
      </c>
      <c r="W8" s="851">
        <v>2.548329667971629</v>
      </c>
      <c r="X8" s="852">
        <v>-41.288489348377624</v>
      </c>
      <c r="Y8" s="851">
        <v>3.193324186602325</v>
      </c>
      <c r="Z8" s="851">
        <v>9.075354480864476</v>
      </c>
      <c r="AA8" s="852">
        <v>40.42205021670446</v>
      </c>
      <c r="AB8" s="851">
        <v>12.209508076871046</v>
      </c>
      <c r="AC8" s="852">
        <v>43.292484861596364</v>
      </c>
      <c r="AD8" s="853">
        <v>1.3666799633970754</v>
      </c>
      <c r="AE8" s="852">
        <v>15.175523326677421</v>
      </c>
      <c r="AF8" s="851">
        <v>17.9107832988509</v>
      </c>
      <c r="AG8" s="851">
        <v>21.646668821701724</v>
      </c>
      <c r="AH8" s="851">
        <v>22.4764321838898</v>
      </c>
      <c r="AI8" s="851">
        <v>27.227239658335847</v>
      </c>
      <c r="AJ8" s="606"/>
    </row>
    <row r="9" spans="1:36" ht="29.25" customHeight="1">
      <c r="A9" s="652" t="s">
        <v>195</v>
      </c>
      <c r="B9" s="651" t="s">
        <v>194</v>
      </c>
      <c r="C9" s="936">
        <v>134</v>
      </c>
      <c r="D9" s="851">
        <f>('Table-11cont''d a'!F8/'Table-11cont''d a'!E8)*100-100</f>
        <v>-1.483289141542457</v>
      </c>
      <c r="E9" s="851">
        <f>('Table-11cont''d a'!G8/'Table-11cont''d a'!F8)*100-100</f>
        <v>18.356380731842734</v>
      </c>
      <c r="F9" s="851">
        <f>('Table-11cont''d a'!I8/'Table-11cont''d a'!G8)*100-100</f>
        <v>-0.26509842967921315</v>
      </c>
      <c r="G9" s="851">
        <f>('Table-11cont''d a'!J8/'Table-11cont''d a'!I8)*100-100</f>
        <v>2.454034341285521</v>
      </c>
      <c r="H9" s="851">
        <f>('Table-11cont''d a'!K8/'Table-11cont''d a'!J8)*100-100</f>
        <v>14.186132740081561</v>
      </c>
      <c r="I9" s="851">
        <f>('Table-11cont''d a'!L8/'Table-11cont''d a'!K8)*100-100</f>
        <v>-3.023996622938057</v>
      </c>
      <c r="J9" s="851">
        <f>('Table-11cont''d a'!N8/'Table-11cont''d a'!L8)*100-100</f>
        <v>-30.770979680713666</v>
      </c>
      <c r="K9" s="902">
        <f>('Table-11cont''d a'!O8/'Table-11cont''d a'!N8)*100-100</f>
        <v>-14.592170470121971</v>
      </c>
      <c r="L9" s="902">
        <f>('Table-11cont''d a'!P8/'Table-11cont''d a'!O8)*100-100</f>
        <v>19.030848131058107</v>
      </c>
      <c r="M9" s="851">
        <f>('Table-11cont''d a'!Q8/'Table-11cont''d a'!P8)*100-100</f>
        <v>15.235117831293323</v>
      </c>
      <c r="N9" s="928">
        <f>('Table-11cont''d a'!R8/'Table-11cont''d a'!Q8)*100-100</f>
        <v>-13.738872176912267</v>
      </c>
      <c r="O9" s="853">
        <f>('Table-11cont''d a'!AA8/'Table-11cont''d a'!R8)*100-100</f>
        <v>-100</v>
      </c>
      <c r="P9" s="853" t="e">
        <f>('Table-11cont''d a'!AB8/'Table-11cont''d a'!AA8)*100-100</f>
        <v>#DIV/0!</v>
      </c>
      <c r="Q9" s="902" t="e">
        <f>('Table-11cont''d a'!AC8/'Table-11cont''d a'!AB8)*100-100</f>
        <v>#DIV/0!</v>
      </c>
      <c r="R9" s="851">
        <f>('Table-11cont''d a'!S8/'Table-11cont''d a'!Q8)*100-100</f>
        <v>9.726301586816646</v>
      </c>
      <c r="S9" s="927">
        <f>('Table-11cont''d a'!N8/'Table-11cont''d a'!I8)*100-100</f>
        <v>-21.459276705667833</v>
      </c>
      <c r="T9" s="851">
        <f>('Table-11cont''d a'!T8/'Table-11cont''d a'!S8)*100-100</f>
        <v>2.0972953284862115</v>
      </c>
      <c r="U9" s="852">
        <f>('Table-11cont''d a'!O8/'Table-11cont''d a'!J8)*100-100</f>
        <v>-34.52680756395995</v>
      </c>
      <c r="V9" s="851">
        <f>('Table-11cont''d a'!U8/'Table-11cont''d a'!T8)*100-100</f>
        <v>-16.008734429129518</v>
      </c>
      <c r="W9" s="851">
        <v>21.491483835808296</v>
      </c>
      <c r="X9" s="852">
        <v>-31.74889596051436</v>
      </c>
      <c r="Y9" s="851">
        <v>-18.89824552239378</v>
      </c>
      <c r="Z9" s="851">
        <v>-1.0199312774350204</v>
      </c>
      <c r="AA9" s="852">
        <v>28.54429443010079</v>
      </c>
      <c r="AB9" s="851">
        <v>8.249695136858207</v>
      </c>
      <c r="AC9" s="852">
        <v>53.663017354055796</v>
      </c>
      <c r="AD9" s="853">
        <v>-1.9251596827816257</v>
      </c>
      <c r="AE9" s="852">
        <v>8.428625870121763</v>
      </c>
      <c r="AF9" s="851">
        <v>14.315452573447132</v>
      </c>
      <c r="AG9" s="851">
        <v>3.1197733646239953</v>
      </c>
      <c r="AH9" s="851">
        <v>9.33378786761996</v>
      </c>
      <c r="AI9" s="851">
        <v>27.666772413920214</v>
      </c>
      <c r="AJ9" s="606"/>
    </row>
    <row r="10" spans="1:36" s="653" customFormat="1" ht="29.25" customHeight="1">
      <c r="A10" s="935" t="s">
        <v>193</v>
      </c>
      <c r="B10" s="934" t="s">
        <v>33</v>
      </c>
      <c r="C10" s="937">
        <v>104</v>
      </c>
      <c r="D10" s="863">
        <f>('Table-11cont''d a'!F9/'Table-11cont''d a'!E9)*100-100</f>
        <v>7.988263808251972</v>
      </c>
      <c r="E10" s="863">
        <f>('Table-11cont''d a'!G9/'Table-11cont''d a'!F9)*100-100</f>
        <v>7.38758659196148</v>
      </c>
      <c r="F10" s="863">
        <f>('Table-11cont''d a'!I9/'Table-11cont''d a'!G9)*100-100</f>
        <v>16.162907191905802</v>
      </c>
      <c r="G10" s="863">
        <f>('Table-11cont''d a'!J9/'Table-11cont''d a'!I9)*100-100</f>
        <v>21.442982388172837</v>
      </c>
      <c r="H10" s="863">
        <f>('Table-11cont''d a'!K9/'Table-11cont''d a'!J9)*100-100</f>
        <v>-1.6014223527145788</v>
      </c>
      <c r="I10" s="863">
        <f>('Table-11cont''d a'!L9/'Table-11cont''d a'!K9)*100-100</f>
        <v>-3.9321348366668047</v>
      </c>
      <c r="J10" s="863">
        <f>('Table-11cont''d a'!N9/'Table-11cont''d a'!L9)*100-100</f>
        <v>-24.24917607899053</v>
      </c>
      <c r="K10" s="903">
        <f>('Table-11cont''d a'!O9/'Table-11cont''d a'!N9)*100-100</f>
        <v>-12.180825554066132</v>
      </c>
      <c r="L10" s="903">
        <f>('Table-11cont''d a'!P9/'Table-11cont''d a'!O9)*100-100</f>
        <v>5.5576659253932235</v>
      </c>
      <c r="M10" s="863">
        <f>('Table-11cont''d a'!Q9/'Table-11cont''d a'!P9)*100-100</f>
        <v>-1.8589644791425286</v>
      </c>
      <c r="N10" s="932">
        <f>('Table-11cont''d a'!R9/'Table-11cont''d a'!Q9)*100-100</f>
        <v>2.0854826411915326</v>
      </c>
      <c r="O10" s="866">
        <f>('Table-11cont''d a'!AA9/'Table-11cont''d a'!R9)*100-100</f>
        <v>-100</v>
      </c>
      <c r="P10" s="866" t="e">
        <f>('Table-11cont''d a'!AB9/'Table-11cont''d a'!AA9)*100-100</f>
        <v>#DIV/0!</v>
      </c>
      <c r="Q10" s="903" t="e">
        <f>('Table-11cont''d a'!AC9/'Table-11cont''d a'!AB9)*100-100</f>
        <v>#DIV/0!</v>
      </c>
      <c r="R10" s="863">
        <f>('Table-11cont''d a'!S9/'Table-11cont''d a'!Q9)*100-100</f>
        <v>9.28539984374352</v>
      </c>
      <c r="S10" s="931">
        <f>('Table-11cont''d a'!N9/'Table-11cont''d a'!I9)*100-100</f>
        <v>-13.038555415256752</v>
      </c>
      <c r="T10" s="863">
        <f>('Table-11cont''d a'!T9/'Table-11cont''d a'!S9)*100-100</f>
        <v>-0.9812555820285809</v>
      </c>
      <c r="U10" s="865">
        <f>('Table-11cont''d a'!O9/'Table-11cont''d a'!J9)*100-100</f>
        <v>-37.115491386337006</v>
      </c>
      <c r="V10" s="863">
        <f>('Table-11cont''d a'!U9/'Table-11cont''d a'!T9)*100-100</f>
        <v>0.3584733642589981</v>
      </c>
      <c r="W10" s="863">
        <v>6.812438484287611</v>
      </c>
      <c r="X10" s="865">
        <v>-32.54026520670266</v>
      </c>
      <c r="Y10" s="863">
        <v>-31.08446599369701</v>
      </c>
      <c r="Z10" s="863">
        <v>31.998333880672362</v>
      </c>
      <c r="AA10" s="865">
        <v>-0.575844598370395</v>
      </c>
      <c r="AB10" s="863">
        <v>0.03527644059364832</v>
      </c>
      <c r="AC10" s="865">
        <v>12.103707360032729</v>
      </c>
      <c r="AD10" s="866">
        <v>-6.246677824419024</v>
      </c>
      <c r="AE10" s="865">
        <v>6.582092645722938</v>
      </c>
      <c r="AF10" s="863">
        <v>15.999318265074464</v>
      </c>
      <c r="AG10" s="863">
        <v>40.10761514508246</v>
      </c>
      <c r="AH10" s="863">
        <v>41.54596783522584</v>
      </c>
      <c r="AI10" s="863">
        <v>32.23003778609075</v>
      </c>
      <c r="AJ10" s="606"/>
    </row>
    <row r="11" spans="1:36" ht="29.25" customHeight="1">
      <c r="A11" s="753" t="s">
        <v>192</v>
      </c>
      <c r="B11" s="699" t="s">
        <v>310</v>
      </c>
      <c r="C11" s="936">
        <v>104</v>
      </c>
      <c r="D11" s="851">
        <f>('Table-11cont''d a'!F10/'Table-11cont''d a'!E10)*100-100</f>
        <v>7.988263808251972</v>
      </c>
      <c r="E11" s="851">
        <f>('Table-11cont''d a'!G10/'Table-11cont''d a'!F10)*100-100</f>
        <v>7.38758659196148</v>
      </c>
      <c r="F11" s="851">
        <f>('Table-11cont''d a'!I10/'Table-11cont''d a'!G10)*100-100</f>
        <v>16.162907191905802</v>
      </c>
      <c r="G11" s="851">
        <f>('Table-11cont''d a'!J10/'Table-11cont''d a'!I10)*100-100</f>
        <v>21.442982388172837</v>
      </c>
      <c r="H11" s="851">
        <f>('Table-11cont''d a'!K10/'Table-11cont''d a'!J10)*100-100</f>
        <v>-1.6014223527145788</v>
      </c>
      <c r="I11" s="851">
        <f>('Table-11cont''d a'!L10/'Table-11cont''d a'!K10)*100-100</f>
        <v>-3.9321348366668047</v>
      </c>
      <c r="J11" s="851">
        <f>('Table-11cont''d a'!N10/'Table-11cont''d a'!L10)*100-100</f>
        <v>-24.24917607899053</v>
      </c>
      <c r="K11" s="902">
        <f>('Table-11cont''d a'!O10/'Table-11cont''d a'!N10)*100-100</f>
        <v>-12.180825554066132</v>
      </c>
      <c r="L11" s="902">
        <f>('Table-11cont''d a'!P10/'Table-11cont''d a'!O10)*100-100</f>
        <v>5.5576659253932235</v>
      </c>
      <c r="M11" s="851">
        <f>('Table-11cont''d a'!Q10/'Table-11cont''d a'!P10)*100-100</f>
        <v>-1.8589644791425286</v>
      </c>
      <c r="N11" s="928">
        <f>('Table-11cont''d a'!R10/'Table-11cont''d a'!Q10)*100-100</f>
        <v>2.0854826411915326</v>
      </c>
      <c r="O11" s="853">
        <f>('Table-11cont''d a'!AA10/'Table-11cont''d a'!R10)*100-100</f>
        <v>-100</v>
      </c>
      <c r="P11" s="853" t="e">
        <f>('Table-11cont''d a'!AB10/'Table-11cont''d a'!AA10)*100-100</f>
        <v>#DIV/0!</v>
      </c>
      <c r="Q11" s="902" t="e">
        <f>('Table-11cont''d a'!AC10/'Table-11cont''d a'!AB10)*100-100</f>
        <v>#DIV/0!</v>
      </c>
      <c r="R11" s="851">
        <f>('Table-11cont''d a'!S10/'Table-11cont''d a'!Q10)*100-100</f>
        <v>9.28539984374352</v>
      </c>
      <c r="S11" s="927">
        <f>('Table-11cont''d a'!N10/'Table-11cont''d a'!I10)*100-100</f>
        <v>-13.038555415256752</v>
      </c>
      <c r="T11" s="851">
        <f>('Table-11cont''d a'!T10/'Table-11cont''d a'!S10)*100-100</f>
        <v>-0.9812555820285809</v>
      </c>
      <c r="U11" s="852">
        <f>('Table-11cont''d a'!O10/'Table-11cont''d a'!J10)*100-100</f>
        <v>-37.115491386337006</v>
      </c>
      <c r="V11" s="851">
        <f>('Table-11cont''d a'!U10/'Table-11cont''d a'!T10)*100-100</f>
        <v>0.3584733642589981</v>
      </c>
      <c r="W11" s="851">
        <v>6.812438484287611</v>
      </c>
      <c r="X11" s="852">
        <v>-32.54026520670266</v>
      </c>
      <c r="Y11" s="851">
        <v>-31.08446599369701</v>
      </c>
      <c r="Z11" s="851">
        <v>31.998333880672362</v>
      </c>
      <c r="AA11" s="852">
        <v>-0.575844598370395</v>
      </c>
      <c r="AB11" s="851">
        <v>0.03527644059364832</v>
      </c>
      <c r="AC11" s="852">
        <v>12.103707360032729</v>
      </c>
      <c r="AD11" s="853">
        <v>-6.246677824419024</v>
      </c>
      <c r="AE11" s="852">
        <v>6.582092645722938</v>
      </c>
      <c r="AF11" s="851">
        <v>15.999318265074464</v>
      </c>
      <c r="AG11" s="851">
        <v>40.10761514508246</v>
      </c>
      <c r="AH11" s="851">
        <v>41.54596783522584</v>
      </c>
      <c r="AI11" s="851">
        <v>32.23003778609075</v>
      </c>
      <c r="AJ11" s="606"/>
    </row>
    <row r="12" spans="1:36" s="930" customFormat="1" ht="29.25" customHeight="1">
      <c r="A12" s="935" t="s">
        <v>190</v>
      </c>
      <c r="B12" s="934" t="s">
        <v>130</v>
      </c>
      <c r="C12" s="933">
        <v>851</v>
      </c>
      <c r="D12" s="863">
        <f>('Table-11cont''d a'!F11/'Table-11cont''d a'!E11)*100-100</f>
        <v>-0.45360837406209953</v>
      </c>
      <c r="E12" s="863">
        <f>('Table-11cont''d a'!G11/'Table-11cont''d a'!F11)*100-100</f>
        <v>0.4726383561796723</v>
      </c>
      <c r="F12" s="863">
        <f>('Table-11cont''d a'!I11/'Table-11cont''d a'!G11)*100-100</f>
        <v>-5.794487698764314</v>
      </c>
      <c r="G12" s="863">
        <f>('Table-11cont''d a'!J11/'Table-11cont''d a'!I11)*100-100</f>
        <v>0.04524683944787</v>
      </c>
      <c r="H12" s="863">
        <f>('Table-11cont''d a'!K11/'Table-11cont''d a'!J11)*100-100</f>
        <v>10.362813532075265</v>
      </c>
      <c r="I12" s="863">
        <f>('Table-11cont''d a'!L11/'Table-11cont''d a'!K11)*100-100</f>
        <v>7.094533222253176</v>
      </c>
      <c r="J12" s="863">
        <f>('Table-11cont''d a'!N11/'Table-11cont''d a'!L11)*100-100</f>
        <v>1.4183203248630463</v>
      </c>
      <c r="K12" s="903">
        <f>('Table-11cont''d a'!O11/'Table-11cont''d a'!N11)*100-100</f>
        <v>1.0655555212566838</v>
      </c>
      <c r="L12" s="903">
        <f>('Table-11cont''d a'!P11/'Table-11cont''d a'!O11)*100-100</f>
        <v>-4.5091284039103385</v>
      </c>
      <c r="M12" s="863">
        <f>('Table-11cont''d a'!Q11/'Table-11cont''d a'!P11)*100-100</f>
        <v>-5.5286066573242465</v>
      </c>
      <c r="N12" s="932">
        <f>('Table-11cont''d a'!R11/'Table-11cont''d a'!Q11)*100-100</f>
        <v>6.596128182215267</v>
      </c>
      <c r="O12" s="866">
        <f>('Table-11cont''d a'!AA11/'Table-11cont''d a'!R11)*100-100</f>
        <v>-100</v>
      </c>
      <c r="P12" s="866" t="e">
        <f>('Table-11cont''d a'!AB11/'Table-11cont''d a'!AA11)*100-100</f>
        <v>#DIV/0!</v>
      </c>
      <c r="Q12" s="903" t="e">
        <f>('Table-11cont''d a'!AC11/'Table-11cont''d a'!AB11)*100-100</f>
        <v>#DIV/0!</v>
      </c>
      <c r="R12" s="863">
        <f>('Table-11cont''d a'!S11/'Table-11cont''d a'!Q11)*100-100</f>
        <v>3.93007724361334</v>
      </c>
      <c r="S12" s="931">
        <f>('Table-11cont''d a'!N11/'Table-11cont''d a'!I11)*100-100</f>
        <v>19.923125704130356</v>
      </c>
      <c r="T12" s="863">
        <f>('Table-11cont''d a'!T11/'Table-11cont''d a'!S11)*100-100</f>
        <v>2.039680428802427</v>
      </c>
      <c r="U12" s="865">
        <f>('Table-11cont''d a'!O11/'Table-11cont''d a'!J11)*100-100</f>
        <v>21.146158383553242</v>
      </c>
      <c r="V12" s="863">
        <f>('Table-11cont''d a'!U11/'Table-11cont''d a'!T11)*100-100</f>
        <v>-2.161326744218016</v>
      </c>
      <c r="W12" s="863">
        <v>1.7086676350562584</v>
      </c>
      <c r="X12" s="865">
        <v>4.821106714548009</v>
      </c>
      <c r="Y12" s="863">
        <v>-7.53406635151201</v>
      </c>
      <c r="Z12" s="863">
        <v>-2.7096377123968125</v>
      </c>
      <c r="AA12" s="865">
        <v>-5.244026959749789</v>
      </c>
      <c r="AB12" s="863">
        <v>0.10413476357804541</v>
      </c>
      <c r="AC12" s="865">
        <v>-4.330717247047275</v>
      </c>
      <c r="AD12" s="866">
        <v>4.519207351757217</v>
      </c>
      <c r="AE12" s="865">
        <v>-1.978529052776409</v>
      </c>
      <c r="AF12" s="863">
        <v>5.53070995266971</v>
      </c>
      <c r="AG12" s="863">
        <v>-1.2112636104661476</v>
      </c>
      <c r="AH12" s="863">
        <v>-3.085143552937865</v>
      </c>
      <c r="AI12" s="863">
        <v>3.532311297543586</v>
      </c>
      <c r="AJ12" s="606"/>
    </row>
    <row r="13" spans="1:36" s="689" customFormat="1" ht="29.25" customHeight="1">
      <c r="A13" s="652" t="s">
        <v>189</v>
      </c>
      <c r="B13" s="651" t="s">
        <v>73</v>
      </c>
      <c r="C13" s="929">
        <v>61</v>
      </c>
      <c r="D13" s="851">
        <f>('Table-11cont''d a'!F12/'Table-11cont''d a'!E12)*100-100</f>
        <v>-0.984268847064456</v>
      </c>
      <c r="E13" s="851">
        <f>('Table-11cont''d a'!G12/'Table-11cont''d a'!F12)*100-100</f>
        <v>0.3487220934559616</v>
      </c>
      <c r="F13" s="851">
        <f>('Table-11cont''d a'!I12/'Table-11cont''d a'!G12)*100-100</f>
        <v>-5.823750887239527</v>
      </c>
      <c r="G13" s="851">
        <f>('Table-11cont''d a'!J12/'Table-11cont''d a'!I12)*100-100</f>
        <v>2.2164758034724628</v>
      </c>
      <c r="H13" s="851">
        <f>('Table-11cont''d a'!K12/'Table-11cont''d a'!J12)*100-100</f>
        <v>6.613661004698201</v>
      </c>
      <c r="I13" s="851">
        <f>('Table-11cont''d a'!L12/'Table-11cont''d a'!K12)*100-100</f>
        <v>10.271186440677965</v>
      </c>
      <c r="J13" s="851">
        <f>('Table-11cont''d a'!N12/'Table-11cont''d a'!L12)*100-100</f>
        <v>6.7230420737540015</v>
      </c>
      <c r="K13" s="902">
        <f>('Table-11cont''d a'!O12/'Table-11cont''d a'!N12)*100-100</f>
        <v>-4.806943419932992</v>
      </c>
      <c r="L13" s="902">
        <f>('Table-11cont''d a'!P12/'Table-11cont''d a'!O12)*100-100</f>
        <v>-4.714329375903546</v>
      </c>
      <c r="M13" s="851">
        <f>('Table-11cont''d a'!Q12/'Table-11cont''d a'!P12)*100-100</f>
        <v>-4.827895262901876</v>
      </c>
      <c r="N13" s="928">
        <f>('Table-11cont''d a'!R12/'Table-11cont''d a'!Q12)*100-100</f>
        <v>7.795968613538463</v>
      </c>
      <c r="O13" s="853">
        <f>('Table-11cont''d a'!AA12/'Table-11cont''d a'!R12)*100-100</f>
        <v>-100</v>
      </c>
      <c r="P13" s="853" t="e">
        <f>('Table-11cont''d a'!AB12/'Table-11cont''d a'!AA12)*100-100</f>
        <v>#DIV/0!</v>
      </c>
      <c r="Q13" s="902" t="e">
        <f>('Table-11cont''d a'!AC12/'Table-11cont''d a'!AB12)*100-100</f>
        <v>#DIV/0!</v>
      </c>
      <c r="R13" s="851">
        <f>('Table-11cont''d a'!S12/'Table-11cont''d a'!Q12)*100-100</f>
        <v>12.64760170644405</v>
      </c>
      <c r="S13" s="927">
        <f>('Table-11cont''d a'!N12/'Table-11cont''d a'!I12)*100-100</f>
        <v>28.249004752834054</v>
      </c>
      <c r="T13" s="851">
        <f>('Table-11cont''d a'!T12/'Table-11cont''d a'!S12)*100-100</f>
        <v>5.839718025516703</v>
      </c>
      <c r="U13" s="852">
        <f>('Table-11cont''d a'!O12/'Table-11cont''d a'!J12)*100-100</f>
        <v>19.43685858673551</v>
      </c>
      <c r="V13" s="851">
        <f>('Table-11cont''d a'!U12/'Table-11cont''d a'!T12)*100-100</f>
        <v>-5.646654158849287</v>
      </c>
      <c r="W13" s="851">
        <v>-0.25982461838258075</v>
      </c>
      <c r="X13" s="852">
        <v>6.746368715083804</v>
      </c>
      <c r="Y13" s="851">
        <v>-7.8700709443968435</v>
      </c>
      <c r="Z13" s="851">
        <v>-7.013603227028369</v>
      </c>
      <c r="AA13" s="852">
        <v>-2.755624728853121</v>
      </c>
      <c r="AB13" s="851">
        <v>0</v>
      </c>
      <c r="AC13" s="852">
        <v>8.120462017193788</v>
      </c>
      <c r="AD13" s="853">
        <v>25.465785242094</v>
      </c>
      <c r="AE13" s="852">
        <v>7.062554929780362</v>
      </c>
      <c r="AF13" s="851">
        <v>12.201343397818974</v>
      </c>
      <c r="AG13" s="851">
        <v>-7.381972828515174</v>
      </c>
      <c r="AH13" s="851">
        <v>-12.492182614133839</v>
      </c>
      <c r="AI13" s="851">
        <v>16.362985596966965</v>
      </c>
      <c r="AJ13" s="606"/>
    </row>
    <row r="14" spans="1:36" s="905" customFormat="1" ht="29.25" customHeight="1">
      <c r="A14" s="652" t="s">
        <v>188</v>
      </c>
      <c r="B14" s="761" t="s">
        <v>74</v>
      </c>
      <c r="C14" s="929">
        <v>225</v>
      </c>
      <c r="D14" s="851">
        <f>('Table-11cont''d a'!F13/'Table-11cont''d a'!E13)*100-100</f>
        <v>-0.12466478705745487</v>
      </c>
      <c r="E14" s="851">
        <f>('Table-11cont''d a'!G13/'Table-11cont''d a'!F13)*100-100</f>
        <v>-0.54293159568779</v>
      </c>
      <c r="F14" s="851">
        <f>('Table-11cont''d a'!I13/'Table-11cont''d a'!G13)*100-100</f>
        <v>-5.621928755045644</v>
      </c>
      <c r="G14" s="851">
        <f>('Table-11cont''d a'!J13/'Table-11cont''d a'!I13)*100-100</f>
        <v>-2.699586525344273</v>
      </c>
      <c r="H14" s="851">
        <f>('Table-11cont''d a'!K13/'Table-11cont''d a'!J13)*100-100</f>
        <v>2.3912639763726844</v>
      </c>
      <c r="I14" s="851">
        <f>('Table-11cont''d a'!L13/'Table-11cont''d a'!K13)*100-100</f>
        <v>-0.11135598749227427</v>
      </c>
      <c r="J14" s="851">
        <f>('Table-11cont''d a'!N13/'Table-11cont''d a'!L13)*100-100</f>
        <v>3.2079863107135935</v>
      </c>
      <c r="K14" s="902">
        <f>('Table-11cont''d a'!O13/'Table-11cont''d a'!N13)*100-100</f>
        <v>3.279136805101075</v>
      </c>
      <c r="L14" s="902">
        <f>('Table-11cont''d a'!P13/'Table-11cont''d a'!O13)*100-100</f>
        <v>-0.30316150010972365</v>
      </c>
      <c r="M14" s="851">
        <f>('Table-11cont''d a'!Q13/'Table-11cont''d a'!P13)*100-100</f>
        <v>-3.556057601563367</v>
      </c>
      <c r="N14" s="928">
        <f>('Table-11cont''d a'!R13/'Table-11cont''d a'!Q13)*100-100</f>
        <v>2.097503785658162</v>
      </c>
      <c r="O14" s="853">
        <f>('Table-11cont''d a'!AA13/'Table-11cont''d a'!R13)*100-100</f>
        <v>-100</v>
      </c>
      <c r="P14" s="853" t="e">
        <f>('Table-11cont''d a'!AB13/'Table-11cont''d a'!AA13)*100-100</f>
        <v>#DIV/0!</v>
      </c>
      <c r="Q14" s="902" t="e">
        <f>('Table-11cont''d a'!AC13/'Table-11cont''d a'!AB13)*100-100</f>
        <v>#DIV/0!</v>
      </c>
      <c r="R14" s="851">
        <f>('Table-11cont''d a'!S13/'Table-11cont''d a'!Q13)*100-100</f>
        <v>3.584838718686157</v>
      </c>
      <c r="S14" s="927">
        <f>('Table-11cont''d a'!N13/'Table-11cont''d a'!I13)*100-100</f>
        <v>2.70864795382586</v>
      </c>
      <c r="T14" s="851">
        <f>('Table-11cont''d a'!T13/'Table-11cont''d a'!S13)*100-100</f>
        <v>1.0375190027791348</v>
      </c>
      <c r="U14" s="852">
        <f>('Table-11cont''d a'!O13/'Table-11cont''d a'!J13)*100-100</f>
        <v>9.019685778140826</v>
      </c>
      <c r="V14" s="851">
        <f>('Table-11cont''d a'!U13/'Table-11cont''d a'!T13)*100-100</f>
        <v>-0.8559054955921113</v>
      </c>
      <c r="W14" s="851">
        <v>-1.8101758453286294</v>
      </c>
      <c r="X14" s="852">
        <v>6.150833423056</v>
      </c>
      <c r="Y14" s="851">
        <v>2.490177591331971</v>
      </c>
      <c r="Z14" s="851">
        <v>-1.0305997915714755</v>
      </c>
      <c r="AA14" s="852">
        <v>2.8644090011237466</v>
      </c>
      <c r="AB14" s="851">
        <v>-1.9253318700466764</v>
      </c>
      <c r="AC14" s="852">
        <v>0.6317926414674844</v>
      </c>
      <c r="AD14" s="853">
        <v>0.13760020008710683</v>
      </c>
      <c r="AE14" s="852">
        <v>0.07386502837410092</v>
      </c>
      <c r="AF14" s="851">
        <v>1.8854576580815205</v>
      </c>
      <c r="AG14" s="851">
        <v>-2.6542613850442507</v>
      </c>
      <c r="AH14" s="851">
        <v>-5.508853515451392</v>
      </c>
      <c r="AI14" s="851">
        <v>-4.561974201126887</v>
      </c>
      <c r="AJ14" s="606"/>
    </row>
    <row r="15" spans="1:36" s="689" customFormat="1" ht="29.25" customHeight="1">
      <c r="A15" s="652" t="s">
        <v>187</v>
      </c>
      <c r="B15" s="761" t="s">
        <v>309</v>
      </c>
      <c r="C15" s="929">
        <v>147</v>
      </c>
      <c r="D15" s="851">
        <f>('Table-11cont''d a'!F14/'Table-11cont''d a'!E14)*100-100</f>
        <v>-2.7328307717278904</v>
      </c>
      <c r="E15" s="851">
        <f>('Table-11cont''d a'!G14/'Table-11cont''d a'!F14)*100-100</f>
        <v>6.538630243864247</v>
      </c>
      <c r="F15" s="851">
        <f>('Table-11cont''d a'!I14/'Table-11cont''d a'!G14)*100-100</f>
        <v>-4.431911761813765</v>
      </c>
      <c r="G15" s="851">
        <f>('Table-11cont''d a'!J14/'Table-11cont''d a'!I14)*100-100</f>
        <v>5.096490835930069</v>
      </c>
      <c r="H15" s="851">
        <f>('Table-11cont''d a'!K14/'Table-11cont''d a'!J14)*100-100</f>
        <v>-0.4834858764012182</v>
      </c>
      <c r="I15" s="851">
        <f>('Table-11cont''d a'!L14/'Table-11cont''d a'!K14)*100-100</f>
        <v>4.558602192414156</v>
      </c>
      <c r="J15" s="851">
        <f>('Table-11cont''d a'!N14/'Table-11cont''d a'!L14)*100-100</f>
        <v>6.324916089503915</v>
      </c>
      <c r="K15" s="902">
        <f>('Table-11cont''d a'!O14/'Table-11cont''d a'!N14)*100-100</f>
        <v>7.168500697277906</v>
      </c>
      <c r="L15" s="902">
        <f>('Table-11cont''d a'!P14/'Table-11cont''d a'!O14)*100-100</f>
        <v>6.091437742979309</v>
      </c>
      <c r="M15" s="851">
        <f>('Table-11cont''d a'!Q14/'Table-11cont''d a'!P14)*100-100</f>
        <v>-1.7959011084930125</v>
      </c>
      <c r="N15" s="928">
        <f>('Table-11cont''d a'!R14/'Table-11cont''d a'!Q14)*100-100</f>
        <v>-3.1568458189767625</v>
      </c>
      <c r="O15" s="853">
        <f>('Table-11cont''d a'!AA14/'Table-11cont''d a'!R14)*100-100</f>
        <v>-100</v>
      </c>
      <c r="P15" s="853" t="e">
        <f>('Table-11cont''d a'!AB14/'Table-11cont''d a'!AA14)*100-100</f>
        <v>#DIV/0!</v>
      </c>
      <c r="Q15" s="902" t="e">
        <f>('Table-11cont''d a'!AC14/'Table-11cont''d a'!AB14)*100-100</f>
        <v>#DIV/0!</v>
      </c>
      <c r="R15" s="851">
        <f>('Table-11cont''d a'!S14/'Table-11cont''d a'!Q14)*100-100</f>
        <v>-2.222601020786584</v>
      </c>
      <c r="S15" s="927">
        <f>('Table-11cont''d a'!N14/'Table-11cont''d a'!I14)*100-100</f>
        <v>16.272815169999205</v>
      </c>
      <c r="T15" s="851">
        <f>('Table-11cont''d a'!T14/'Table-11cont''d a'!S14)*100-100</f>
        <v>0.8469554022903338</v>
      </c>
      <c r="U15" s="852">
        <f>('Table-11cont''d a'!O14/'Table-11cont''d a'!J14)*100-100</f>
        <v>18.565169726489785</v>
      </c>
      <c r="V15" s="851">
        <f>('Table-11cont''d a'!U14/'Table-11cont''d a'!T14)*100-100</f>
        <v>-2.8403992836628476</v>
      </c>
      <c r="W15" s="851">
        <v>0.8118872827922274</v>
      </c>
      <c r="X15" s="852">
        <v>26.39861266544115</v>
      </c>
      <c r="Y15" s="851">
        <v>18.716792283656176</v>
      </c>
      <c r="Z15" s="851">
        <v>-1.8722771724131775</v>
      </c>
      <c r="AA15" s="852">
        <v>9.173085590587576</v>
      </c>
      <c r="AB15" s="851">
        <v>1.3974450779622885</v>
      </c>
      <c r="AC15" s="852">
        <v>2.7332959036540814</v>
      </c>
      <c r="AD15" s="853">
        <v>-0.3192198261987613</v>
      </c>
      <c r="AE15" s="852">
        <v>-5.9158191968900695</v>
      </c>
      <c r="AF15" s="851">
        <v>-3.417434330358276</v>
      </c>
      <c r="AG15" s="851">
        <v>-3.0713914161019886</v>
      </c>
      <c r="AH15" s="851">
        <v>-2.5422906803402583</v>
      </c>
      <c r="AI15" s="851">
        <v>-0.013375648818126251</v>
      </c>
      <c r="AJ15" s="606"/>
    </row>
    <row r="16" spans="1:36" s="689" customFormat="1" ht="29.25" customHeight="1">
      <c r="A16" s="652" t="s">
        <v>185</v>
      </c>
      <c r="B16" s="699" t="s">
        <v>184</v>
      </c>
      <c r="C16" s="929">
        <v>49</v>
      </c>
      <c r="D16" s="851">
        <f>('Table-11cont''d a'!F15/'Table-11cont''d a'!E15)*100-100</f>
        <v>0.5095171446969289</v>
      </c>
      <c r="E16" s="851">
        <f>('Table-11cont''d a'!G15/'Table-11cont''d a'!F15)*100-100</f>
        <v>-1.824040421613148</v>
      </c>
      <c r="F16" s="851">
        <f>('Table-11cont''d a'!I15/'Table-11cont''d a'!G15)*100-100</f>
        <v>-6.413575253284037</v>
      </c>
      <c r="G16" s="851">
        <f>('Table-11cont''d a'!J15/'Table-11cont''d a'!I15)*100-100</f>
        <v>-3.9999835350969875</v>
      </c>
      <c r="H16" s="851">
        <f>('Table-11cont''d a'!K15/'Table-11cont''d a'!J15)*100-100</f>
        <v>117.82205387624049</v>
      </c>
      <c r="I16" s="851">
        <f>('Table-11cont''d a'!L15/'Table-11cont''d a'!K15)*100-100</f>
        <v>13.000007873829773</v>
      </c>
      <c r="J16" s="851">
        <f>('Table-11cont''d a'!N15/'Table-11cont''d a'!L15)*100-100</f>
        <v>5.999997212803848</v>
      </c>
      <c r="K16" s="902">
        <f>('Table-11cont''d a'!O15/'Table-11cont''d a'!N15)*100-100</f>
        <v>0</v>
      </c>
      <c r="L16" s="902">
        <f>('Table-11cont''d a'!P15/'Table-11cont''d a'!O15)*100-100</f>
        <v>-34.83531877242412</v>
      </c>
      <c r="M16" s="851">
        <f>('Table-11cont''d a'!Q15/'Table-11cont''d a'!P15)*100-100</f>
        <v>-23.10194817476831</v>
      </c>
      <c r="N16" s="928">
        <f>('Table-11cont''d a'!R15/'Table-11cont''d a'!Q15)*100-100</f>
        <v>57.290322051685706</v>
      </c>
      <c r="O16" s="853">
        <f>('Table-11cont''d a'!AA15/'Table-11cont''d a'!R15)*100-100</f>
        <v>-100</v>
      </c>
      <c r="P16" s="853" t="e">
        <f>('Table-11cont''d a'!AB15/'Table-11cont''d a'!AA15)*100-100</f>
        <v>#DIV/0!</v>
      </c>
      <c r="Q16" s="902" t="e">
        <f>('Table-11cont''d a'!AC15/'Table-11cont''d a'!AB15)*100-100</f>
        <v>#DIV/0!</v>
      </c>
      <c r="R16" s="851">
        <f>('Table-11cont''d a'!S15/'Table-11cont''d a'!Q15)*100-100</f>
        <v>0</v>
      </c>
      <c r="S16" s="927">
        <f>('Table-11cont''d a'!N15/'Table-11cont''d a'!I15)*100-100</f>
        <v>150.47101971260517</v>
      </c>
      <c r="T16" s="851">
        <f>('Table-11cont''d a'!T15/'Table-11cont''d a'!S15)*100-100</f>
        <v>0</v>
      </c>
      <c r="U16" s="852">
        <f>('Table-11cont''d a'!O15/'Table-11cont''d a'!J15)*100-100</f>
        <v>160.90726745257984</v>
      </c>
      <c r="V16" s="851">
        <f>('Table-11cont''d a'!U15/'Table-11cont''d a'!T15)*100-100</f>
        <v>-16.240325331234402</v>
      </c>
      <c r="W16" s="851">
        <v>-0.6029757243539535</v>
      </c>
      <c r="X16" s="852">
        <v>-21.945741439178576</v>
      </c>
      <c r="Y16" s="851">
        <v>-46.88300883401829</v>
      </c>
      <c r="Z16" s="851">
        <v>-0.694871188844246</v>
      </c>
      <c r="AA16" s="852">
        <v>-49.88962965787167</v>
      </c>
      <c r="AB16" s="851">
        <v>14.636646356943373</v>
      </c>
      <c r="AC16" s="852">
        <v>-49.88962965787167</v>
      </c>
      <c r="AD16" s="853">
        <v>10.513906151814737</v>
      </c>
      <c r="AE16" s="852">
        <v>-35.59044196456718</v>
      </c>
      <c r="AF16" s="851">
        <v>-16.74537583628492</v>
      </c>
      <c r="AG16" s="851">
        <v>-17.32388823297913</v>
      </c>
      <c r="AH16" s="851">
        <v>-5.22287813196904</v>
      </c>
      <c r="AI16" s="851">
        <v>25.05050900548163</v>
      </c>
      <c r="AJ16" s="606"/>
    </row>
    <row r="17" spans="1:36" s="689" customFormat="1" ht="29.25" customHeight="1">
      <c r="A17" s="652" t="s">
        <v>183</v>
      </c>
      <c r="B17" s="651" t="s">
        <v>182</v>
      </c>
      <c r="C17" s="929">
        <v>157</v>
      </c>
      <c r="D17" s="851">
        <f>('Table-11cont''d a'!F16/'Table-11cont''d a'!E16)*100-100</f>
        <v>-0.4380980301934869</v>
      </c>
      <c r="E17" s="851">
        <f>('Table-11cont''d a'!G16/'Table-11cont''d a'!F16)*100-100</f>
        <v>-0.8080482403594971</v>
      </c>
      <c r="F17" s="851">
        <f>('Table-11cont''d a'!I16/'Table-11cont''d a'!G16)*100-100</f>
        <v>-7.316385262836846</v>
      </c>
      <c r="G17" s="851">
        <f>('Table-11cont''d a'!J16/'Table-11cont''d a'!I16)*100-100</f>
        <v>0.02298660955268872</v>
      </c>
      <c r="H17" s="851">
        <f>('Table-11cont''d a'!K16/'Table-11cont''d a'!J16)*100-100</f>
        <v>10.33057980116942</v>
      </c>
      <c r="I17" s="851">
        <f>('Table-11cont''d a'!L16/'Table-11cont''d a'!K16)*100-100</f>
        <v>8.951286908065086</v>
      </c>
      <c r="J17" s="851">
        <f>('Table-11cont''d a'!N16/'Table-11cont''d a'!L16)*100-100</f>
        <v>-13.11196539195069</v>
      </c>
      <c r="K17" s="902">
        <f>('Table-11cont''d a'!O16/'Table-11cont''d a'!N16)*100-100</f>
        <v>-2.4848607073367788</v>
      </c>
      <c r="L17" s="902">
        <f>('Table-11cont''d a'!P16/'Table-11cont''d a'!O16)*100-100</f>
        <v>-0.3286482713383805</v>
      </c>
      <c r="M17" s="851">
        <f>('Table-11cont''d a'!Q16/'Table-11cont''d a'!P16)*100-100</f>
        <v>-3.520414820044408</v>
      </c>
      <c r="N17" s="928">
        <f>('Table-11cont''d a'!R16/'Table-11cont''d a'!Q16)*100-100</f>
        <v>3.570001330139803</v>
      </c>
      <c r="O17" s="853">
        <f>('Table-11cont''d a'!AA16/'Table-11cont''d a'!R16)*100-100</f>
        <v>-100</v>
      </c>
      <c r="P17" s="853" t="e">
        <f>('Table-11cont''d a'!AB16/'Table-11cont''d a'!AA16)*100-100</f>
        <v>#DIV/0!</v>
      </c>
      <c r="Q17" s="902" t="e">
        <f>('Table-11cont''d a'!AC16/'Table-11cont''d a'!AB16)*100-100</f>
        <v>#DIV/0!</v>
      </c>
      <c r="R17" s="851">
        <f>('Table-11cont''d a'!S16/'Table-11cont''d a'!Q16)*100-100</f>
        <v>13.298455907772947</v>
      </c>
      <c r="S17" s="927">
        <f>('Table-11cont''d a'!N16/'Table-11cont''d a'!I16)*100-100</f>
        <v>4.46914891632899</v>
      </c>
      <c r="T17" s="851">
        <f>('Table-11cont''d a'!T16/'Table-11cont''d a'!S16)*100-100</f>
        <v>5.37717786238683</v>
      </c>
      <c r="U17" s="852">
        <f>('Table-11cont''d a'!O16/'Table-11cont''d a'!J16)*100-100</f>
        <v>1.8498242621847396</v>
      </c>
      <c r="V17" s="851">
        <f>('Table-11cont''d a'!U16/'Table-11cont''d a'!T16)*100-100</f>
        <v>0.8710055194915327</v>
      </c>
      <c r="W17" s="851">
        <v>9.63140132251634</v>
      </c>
      <c r="X17" s="852">
        <v>-7.99006335475643</v>
      </c>
      <c r="Y17" s="851">
        <v>-18.52248126763547</v>
      </c>
      <c r="Z17" s="851">
        <v>-5.164555111256405</v>
      </c>
      <c r="AA17" s="852">
        <v>6.243363717636214</v>
      </c>
      <c r="AB17" s="851">
        <v>1.6692108269445498</v>
      </c>
      <c r="AC17" s="852">
        <v>14.809104682414542</v>
      </c>
      <c r="AD17" s="853">
        <v>11.330021338926997</v>
      </c>
      <c r="AE17" s="852">
        <v>16.190957895652744</v>
      </c>
      <c r="AF17" s="851">
        <v>32.029770975345826</v>
      </c>
      <c r="AG17" s="851">
        <v>10.51432227106659</v>
      </c>
      <c r="AH17" s="851">
        <v>6.625591596759662</v>
      </c>
      <c r="AI17" s="851">
        <v>17.68128340357609</v>
      </c>
      <c r="AJ17" s="606"/>
    </row>
    <row r="18" spans="1:36" s="689" customFormat="1" ht="29.25" customHeight="1">
      <c r="A18" s="652" t="s">
        <v>181</v>
      </c>
      <c r="B18" s="651" t="s">
        <v>180</v>
      </c>
      <c r="C18" s="929">
        <v>81</v>
      </c>
      <c r="D18" s="851">
        <f>('Table-11cont''d a'!F17/'Table-11cont''d a'!E17)*100-100</f>
        <v>-0.4832096592697184</v>
      </c>
      <c r="E18" s="851">
        <f>('Table-11cont''d a'!G17/'Table-11cont''d a'!F17)*100-100</f>
        <v>-1.1189805224018983</v>
      </c>
      <c r="F18" s="851">
        <f>('Table-11cont''d a'!I17/'Table-11cont''d a'!G17)*100-100</f>
        <v>-7.280643265490312</v>
      </c>
      <c r="G18" s="851">
        <f>('Table-11cont''d a'!J17/'Table-11cont''d a'!I17)*100-100</f>
        <v>-2.476661575164499</v>
      </c>
      <c r="H18" s="851">
        <f>('Table-11cont''d a'!K17/'Table-11cont''d a'!J17)*100-100</f>
        <v>2.885886788145342</v>
      </c>
      <c r="I18" s="851">
        <f>('Table-11cont''d a'!L17/'Table-11cont''d a'!K17)*100-100</f>
        <v>6.053479137399236</v>
      </c>
      <c r="J18" s="851">
        <f>('Table-11cont''d a'!N17/'Table-11cont''d a'!L17)*100-100</f>
        <v>0.6253077878110247</v>
      </c>
      <c r="K18" s="902">
        <f>('Table-11cont''d a'!O17/'Table-11cont''d a'!N17)*100-100</f>
        <v>4.769908472747304</v>
      </c>
      <c r="L18" s="902">
        <f>('Table-11cont''d a'!P17/'Table-11cont''d a'!O17)*100-100</f>
        <v>-1.7274614704920168</v>
      </c>
      <c r="M18" s="851">
        <f>('Table-11cont''d a'!Q17/'Table-11cont''d a'!P17)*100-100</f>
        <v>-4.124484516482681</v>
      </c>
      <c r="N18" s="928">
        <f>('Table-11cont''d a'!R17/'Table-11cont''d a'!Q17)*100-100</f>
        <v>2.9351425032690344</v>
      </c>
      <c r="O18" s="853">
        <f>('Table-11cont''d a'!AA17/'Table-11cont''d a'!R17)*100-100</f>
        <v>-100</v>
      </c>
      <c r="P18" s="853" t="e">
        <f>('Table-11cont''d a'!AB17/'Table-11cont''d a'!AA17)*100-100</f>
        <v>#DIV/0!</v>
      </c>
      <c r="Q18" s="902" t="e">
        <f>('Table-11cont''d a'!AC17/'Table-11cont''d a'!AB17)*100-100</f>
        <v>#DIV/0!</v>
      </c>
      <c r="R18" s="851">
        <f>('Table-11cont''d a'!S17/'Table-11cont''d a'!Q17)*100-100</f>
        <v>-0.6150144266757849</v>
      </c>
      <c r="S18" s="927">
        <f>('Table-11cont''d a'!N17/'Table-11cont''d a'!I17)*100-100</f>
        <v>7.077076921450811</v>
      </c>
      <c r="T18" s="851">
        <f>('Table-11cont''d a'!T17/'Table-11cont''d a'!S17)*100-100</f>
        <v>-0.7400180880902099</v>
      </c>
      <c r="U18" s="852">
        <f>('Table-11cont''d a'!O17/'Table-11cont''d a'!J17)*100-100</f>
        <v>15.03354714662646</v>
      </c>
      <c r="V18" s="851">
        <f>('Table-11cont''d a'!U17/'Table-11cont''d a'!T17)*100-100</f>
        <v>5.983566940065671</v>
      </c>
      <c r="W18" s="851">
        <v>1.2661791347761522</v>
      </c>
      <c r="X18" s="852">
        <v>9.875504280100714</v>
      </c>
      <c r="Y18" s="851">
        <v>-0.669259532559991</v>
      </c>
      <c r="Z18" s="851">
        <v>-1.2080145548169838</v>
      </c>
      <c r="AA18" s="852">
        <v>-1.893624721514115</v>
      </c>
      <c r="AB18" s="851">
        <v>-3.495565448264742</v>
      </c>
      <c r="AC18" s="852">
        <v>-7.053111169619868</v>
      </c>
      <c r="AD18" s="853">
        <v>-1.1890560731894766</v>
      </c>
      <c r="AE18" s="852">
        <v>0.2400361446606638</v>
      </c>
      <c r="AF18" s="851">
        <v>5.876097828613666</v>
      </c>
      <c r="AG18" s="851">
        <v>5.244367198304971</v>
      </c>
      <c r="AH18" s="851">
        <v>2.322687860665141</v>
      </c>
      <c r="AI18" s="851">
        <v>-4.602178766465528</v>
      </c>
      <c r="AJ18" s="606"/>
    </row>
    <row r="19" spans="1:36" s="905" customFormat="1" ht="29.25" customHeight="1">
      <c r="A19" s="787" t="s">
        <v>179</v>
      </c>
      <c r="B19" s="926" t="s">
        <v>178</v>
      </c>
      <c r="C19" s="925">
        <v>131</v>
      </c>
      <c r="D19" s="842">
        <f>('Table-11cont''d a'!F18/'Table-11cont''d a'!E18)*100-100</f>
        <v>1.4396879376700866</v>
      </c>
      <c r="E19" s="842">
        <f>('Table-11cont''d a'!G18/'Table-11cont''d a'!F18)*100-100</f>
        <v>-0.9833572616222597</v>
      </c>
      <c r="F19" s="842">
        <f>('Table-11cont''d a'!I18/'Table-11cont''d a'!G18)*100-100</f>
        <v>-4.7278166849154815</v>
      </c>
      <c r="G19" s="842">
        <f>('Table-11cont''d a'!J18/'Table-11cont''d a'!I18)*100-100</f>
        <v>0.7475477595274498</v>
      </c>
      <c r="H19" s="842">
        <f>('Table-11cont''d a'!K18/'Table-11cont''d a'!J18)*100-100</f>
        <v>5.494076129430425</v>
      </c>
      <c r="I19" s="842">
        <f>('Table-11cont''d a'!L18/'Table-11cont''d a'!K18)*100-100</f>
        <v>14.017157393283526</v>
      </c>
      <c r="J19" s="842">
        <f>('Table-11cont''d a'!N18/'Table-11cont''d a'!L18)*100-100</f>
        <v>5.137021012476268</v>
      </c>
      <c r="K19" s="901">
        <f>('Table-11cont''d a'!O18/'Table-11cont''d a'!N18)*100-100</f>
        <v>-3.467044654515277</v>
      </c>
      <c r="L19" s="901">
        <f>('Table-11cont''d a'!P18/'Table-11cont''d a'!O18)*100-100</f>
        <v>-6.173555568864202</v>
      </c>
      <c r="M19" s="842">
        <f>('Table-11cont''d a'!Q18/'Table-11cont''d a'!P18)*100-100</f>
        <v>-7.707375062746721</v>
      </c>
      <c r="N19" s="924">
        <f>('Table-11cont''d a'!R18/'Table-11cont''d a'!Q18)*100-100</f>
        <v>10.864770888398454</v>
      </c>
      <c r="O19" s="844">
        <f>('Table-11cont''d a'!AA18/'Table-11cont''d a'!R18)*100-100</f>
        <v>-100</v>
      </c>
      <c r="P19" s="844" t="e">
        <f>('Table-11cont''d a'!AB18/'Table-11cont''d a'!AA18)*100-100</f>
        <v>#DIV/0!</v>
      </c>
      <c r="Q19" s="901" t="e">
        <f>('Table-11cont''d a'!AC18/'Table-11cont''d a'!AB18)*100-100</f>
        <v>#DIV/0!</v>
      </c>
      <c r="R19" s="842">
        <f>('Table-11cont''d a'!S18/'Table-11cont''d a'!Q18)*100-100</f>
        <v>3.53608091877409</v>
      </c>
      <c r="S19" s="923">
        <f>('Table-11cont''d a'!N18/'Table-11cont''d a'!I18)*100-100</f>
        <v>27.405575459165604</v>
      </c>
      <c r="T19" s="842">
        <f>('Table-11cont''d a'!T18/'Table-11cont''d a'!S18)*100-100</f>
        <v>1.8353556758981</v>
      </c>
      <c r="U19" s="843">
        <f>('Table-11cont''d a'!O18/'Table-11cont''d a'!J18)*100-100</f>
        <v>22.07579241453392</v>
      </c>
      <c r="V19" s="842">
        <f>('Table-11cont''d a'!U18/'Table-11cont''d a'!T18)*100-100</f>
        <v>-3.8831207940377794</v>
      </c>
      <c r="W19" s="842">
        <v>0.8689747563797994</v>
      </c>
      <c r="X19" s="843">
        <v>8.574224957582715</v>
      </c>
      <c r="Y19" s="842">
        <v>-12.113225316618582</v>
      </c>
      <c r="Z19" s="842">
        <v>-2.541758723419136</v>
      </c>
      <c r="AA19" s="843">
        <v>-13.451492845428419</v>
      </c>
      <c r="AB19" s="842">
        <v>-3.2961598788084103</v>
      </c>
      <c r="AC19" s="843">
        <v>-8.697522232068849</v>
      </c>
      <c r="AD19" s="844">
        <v>-0.6772184480625043</v>
      </c>
      <c r="AE19" s="843">
        <v>-6.468701014603113</v>
      </c>
      <c r="AF19" s="842">
        <v>2.2227533641344905</v>
      </c>
      <c r="AG19" s="842">
        <v>-3.7779905042575734</v>
      </c>
      <c r="AH19" s="842">
        <v>-8.626647782030332</v>
      </c>
      <c r="AI19" s="842">
        <v>-5.578962020120542</v>
      </c>
      <c r="AJ19" s="606"/>
    </row>
    <row r="20" spans="1:36" ht="26.25" customHeight="1">
      <c r="A20" s="623" t="s">
        <v>128</v>
      </c>
      <c r="N20"/>
      <c r="O20"/>
      <c r="P20"/>
      <c r="Q20"/>
      <c r="R20"/>
      <c r="AJ20" s="606"/>
    </row>
    <row r="21" spans="14:18" ht="12.75">
      <c r="N21"/>
      <c r="O21"/>
      <c r="P21"/>
      <c r="Q21"/>
      <c r="R21"/>
    </row>
    <row r="22" spans="14:18" ht="12.75">
      <c r="N22"/>
      <c r="O22"/>
      <c r="P22"/>
      <c r="Q22"/>
      <c r="R22"/>
    </row>
    <row r="23" spans="14:18" ht="12.75">
      <c r="N23"/>
      <c r="O23"/>
      <c r="P23"/>
      <c r="Q23"/>
      <c r="R23"/>
    </row>
    <row r="26" ht="12.75">
      <c r="I26" s="812"/>
    </row>
  </sheetData>
  <sheetProtection/>
  <mergeCells count="6">
    <mergeCell ref="AJ1:AJ20"/>
    <mergeCell ref="A4:A5"/>
    <mergeCell ref="B4:B5"/>
    <mergeCell ref="C4:C5"/>
    <mergeCell ref="G4:AI4"/>
    <mergeCell ref="A2:AH2"/>
  </mergeCells>
  <printOptions/>
  <pageMargins left="0.43" right="0.25" top="0.43" bottom="0.25" header="0.17" footer="0.3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1">
      <pane xSplit="2" ySplit="6" topLeftCell="C1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AB18" sqref="AB18"/>
    </sheetView>
  </sheetViews>
  <sheetFormatPr defaultColWidth="8.83203125" defaultRowHeight="12.75"/>
  <cols>
    <col min="1" max="1" width="10" style="621" customWidth="1"/>
    <col min="2" max="2" width="45.5" style="621" customWidth="1"/>
    <col min="3" max="3" width="10" style="621" customWidth="1"/>
    <col min="4" max="4" width="9.66015625" style="621" hidden="1" customWidth="1"/>
    <col min="5" max="5" width="9.33203125" style="621" hidden="1" customWidth="1"/>
    <col min="6" max="6" width="9" style="621" hidden="1" customWidth="1"/>
    <col min="7" max="7" width="9.66015625" style="621" hidden="1" customWidth="1"/>
    <col min="8" max="8" width="9.5" style="621" hidden="1" customWidth="1"/>
    <col min="9" max="10" width="10.66015625" style="621" hidden="1" customWidth="1"/>
    <col min="11" max="13" width="11.66015625" style="621" hidden="1" customWidth="1"/>
    <col min="14" max="14" width="10.5" style="621" hidden="1" customWidth="1"/>
    <col min="15" max="15" width="8.66015625" style="621" hidden="1" customWidth="1"/>
    <col min="16" max="16" width="9.5" style="621" hidden="1" customWidth="1"/>
    <col min="17" max="20" width="10.33203125" style="621" hidden="1" customWidth="1"/>
    <col min="21" max="21" width="12.33203125" style="621" hidden="1" customWidth="1"/>
    <col min="22" max="22" width="10.83203125" style="621" hidden="1" customWidth="1"/>
    <col min="23" max="23" width="12.33203125" style="621" hidden="1" customWidth="1"/>
    <col min="24" max="24" width="10.83203125" style="621" customWidth="1"/>
    <col min="25" max="25" width="11.33203125" style="621" hidden="1" customWidth="1"/>
    <col min="26" max="26" width="10.83203125" style="621" customWidth="1"/>
    <col min="27" max="27" width="10.83203125" style="621" hidden="1" customWidth="1"/>
    <col min="28" max="29" width="10.83203125" style="621" customWidth="1"/>
    <col min="30" max="30" width="10.83203125" style="621" hidden="1" customWidth="1"/>
    <col min="31" max="35" width="10.83203125" style="621" customWidth="1"/>
    <col min="36" max="36" width="4.5" style="734" customWidth="1"/>
    <col min="37" max="16384" width="8.83203125" style="621" customWidth="1"/>
  </cols>
  <sheetData>
    <row r="1" ht="12.75">
      <c r="AJ1" s="606">
        <v>24</v>
      </c>
    </row>
    <row r="2" spans="1:36" ht="18.75" customHeight="1">
      <c r="A2" s="683" t="s">
        <v>326</v>
      </c>
      <c r="B2" s="623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606"/>
    </row>
    <row r="3" spans="1:36" ht="18.75" customHeight="1">
      <c r="A3" s="822" t="s">
        <v>137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  <c r="N3" s="822"/>
      <c r="O3" s="822"/>
      <c r="P3" s="822"/>
      <c r="Q3" s="822"/>
      <c r="R3" s="822"/>
      <c r="S3" s="822"/>
      <c r="T3" s="822"/>
      <c r="U3" s="822"/>
      <c r="V3" s="822"/>
      <c r="W3" s="822"/>
      <c r="X3" s="822"/>
      <c r="Y3" s="822"/>
      <c r="Z3" s="822"/>
      <c r="AA3" s="822"/>
      <c r="AB3" s="822"/>
      <c r="AC3" s="822"/>
      <c r="AD3" s="822"/>
      <c r="AE3" s="822"/>
      <c r="AF3" s="822"/>
      <c r="AG3" s="822"/>
      <c r="AH3" s="822"/>
      <c r="AI3" s="995"/>
      <c r="AJ3" s="606"/>
    </row>
    <row r="4" spans="1:36" ht="11.25" customHeight="1">
      <c r="A4" s="729"/>
      <c r="B4" s="623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606"/>
    </row>
    <row r="5" spans="1:36" ht="15.75" customHeight="1">
      <c r="A5" s="770" t="s">
        <v>174</v>
      </c>
      <c r="B5" s="994" t="s">
        <v>10</v>
      </c>
      <c r="C5" s="677" t="s">
        <v>4</v>
      </c>
      <c r="D5" s="922" t="s">
        <v>35</v>
      </c>
      <c r="E5" s="921"/>
      <c r="F5" s="921"/>
      <c r="G5" s="920" t="s">
        <v>35</v>
      </c>
      <c r="H5" s="919"/>
      <c r="I5" s="919"/>
      <c r="J5" s="919"/>
      <c r="K5" s="919"/>
      <c r="L5" s="919"/>
      <c r="M5" s="919"/>
      <c r="N5" s="919"/>
      <c r="O5" s="919"/>
      <c r="P5" s="919"/>
      <c r="Q5" s="919"/>
      <c r="R5" s="919"/>
      <c r="S5" s="919"/>
      <c r="T5" s="919"/>
      <c r="U5" s="919"/>
      <c r="V5" s="919"/>
      <c r="W5" s="919"/>
      <c r="X5" s="919"/>
      <c r="Y5" s="919"/>
      <c r="Z5" s="919"/>
      <c r="AA5" s="919"/>
      <c r="AB5" s="919"/>
      <c r="AC5" s="919"/>
      <c r="AD5" s="919"/>
      <c r="AE5" s="919"/>
      <c r="AF5" s="919"/>
      <c r="AG5" s="919"/>
      <c r="AH5" s="919"/>
      <c r="AI5" s="918"/>
      <c r="AJ5" s="606"/>
    </row>
    <row r="6" spans="1:36" ht="45.75" customHeight="1">
      <c r="A6" s="993"/>
      <c r="B6" s="992"/>
      <c r="C6" s="991"/>
      <c r="D6" s="917" t="s">
        <v>325</v>
      </c>
      <c r="E6" s="917" t="s">
        <v>324</v>
      </c>
      <c r="F6" s="917" t="s">
        <v>323</v>
      </c>
      <c r="G6" s="917" t="s">
        <v>343</v>
      </c>
      <c r="H6" s="917" t="s">
        <v>342</v>
      </c>
      <c r="I6" s="872" t="s">
        <v>320</v>
      </c>
      <c r="J6" s="917" t="s">
        <v>341</v>
      </c>
      <c r="K6" s="990" t="s">
        <v>307</v>
      </c>
      <c r="L6" s="875" t="s">
        <v>318</v>
      </c>
      <c r="M6" s="872" t="s">
        <v>340</v>
      </c>
      <c r="N6" s="872" t="s">
        <v>339</v>
      </c>
      <c r="O6" s="873" t="s">
        <v>338</v>
      </c>
      <c r="P6" s="873" t="s">
        <v>337</v>
      </c>
      <c r="Q6" s="873" t="s">
        <v>336</v>
      </c>
      <c r="R6" s="873" t="s">
        <v>335</v>
      </c>
      <c r="S6" s="989" t="s">
        <v>334</v>
      </c>
      <c r="T6" s="872" t="s">
        <v>301</v>
      </c>
      <c r="U6" s="873" t="s">
        <v>312</v>
      </c>
      <c r="V6" s="873" t="s">
        <v>311</v>
      </c>
      <c r="W6" s="873" t="s">
        <v>299</v>
      </c>
      <c r="X6" s="872" t="s">
        <v>271</v>
      </c>
      <c r="Y6" s="873" t="s">
        <v>270</v>
      </c>
      <c r="Z6" s="872" t="s">
        <v>269</v>
      </c>
      <c r="AA6" s="873" t="s">
        <v>298</v>
      </c>
      <c r="AB6" s="872" t="s">
        <v>267</v>
      </c>
      <c r="AC6" s="874" t="s">
        <v>265</v>
      </c>
      <c r="AD6" s="873" t="s">
        <v>297</v>
      </c>
      <c r="AE6" s="873" t="s">
        <v>296</v>
      </c>
      <c r="AF6" s="873" t="s">
        <v>263</v>
      </c>
      <c r="AG6" s="873" t="s">
        <v>262</v>
      </c>
      <c r="AH6" s="873" t="s">
        <v>261</v>
      </c>
      <c r="AI6" s="872" t="s">
        <v>260</v>
      </c>
      <c r="AJ6" s="606"/>
    </row>
    <row r="7" spans="1:36" ht="26.25" customHeight="1">
      <c r="A7" s="988" t="s">
        <v>230</v>
      </c>
      <c r="B7" s="812" t="s">
        <v>16</v>
      </c>
      <c r="C7" s="703">
        <v>2141</v>
      </c>
      <c r="D7" s="864">
        <f>+('Table-11 cont''d b'!F6/'Table-11 cont''d b'!E6)*100-100</f>
        <v>-0.13290231368129923</v>
      </c>
      <c r="E7" s="864">
        <f>+('Table-11 cont''d b'!G6/'Table-11 cont''d b'!F6)*100-100</f>
        <v>-0.6021202732723623</v>
      </c>
      <c r="F7" s="864">
        <f>+('Table-11 cont''d b'!I6/'Table-11 cont''d b'!G6)*100-100</f>
        <v>-7.975776201847836</v>
      </c>
      <c r="G7" s="987">
        <f>+('Table-11 cont''d b'!J6/'Table-11 cont''d b'!I6)*100-100</f>
        <v>3.7430029100581805</v>
      </c>
      <c r="H7" s="987">
        <f>+('Table-11 cont''d b'!K6/'Table-11 cont''d b'!J6)*100-100</f>
        <v>13.237389917654355</v>
      </c>
      <c r="I7" s="987">
        <f>+('Table-11 cont''d b'!L6/'Table-11 cont''d b'!K6)*100-100</f>
        <v>3.305365082203693</v>
      </c>
      <c r="J7" s="987">
        <f>+('Table-11 cont''d b'!N6/'Table-11 cont''d b'!L6)*100-100</f>
        <v>-5.661415446351768</v>
      </c>
      <c r="K7" s="987">
        <f>+('Table-11 cont''d b'!O6/'Table-11 cont''d b'!N6)*100-100</f>
        <v>3.2402301109228944</v>
      </c>
      <c r="L7" s="986">
        <f>+('Table-11 cont''d b'!P6/'Table-11 cont''d b'!O6)*100-100</f>
        <v>-10.592629162452312</v>
      </c>
      <c r="M7" s="986">
        <f>+('Table-11 cont''d b'!Q6/'Table-11 cont''d b'!P6)*100-100</f>
        <v>1.6015445538697861</v>
      </c>
      <c r="N7" s="864">
        <f>+('Table-11 cont''d b'!S6/'Table-11 cont''d b'!Q6)*100-100</f>
        <v>5.063656039188501</v>
      </c>
      <c r="O7" s="938">
        <f>+('Table-11 cont''d b'!T6/'Table-11 cont''d b'!R6)*100-100</f>
        <v>8.684227164771244</v>
      </c>
      <c r="P7" s="864">
        <f>+('Table-11 cont''d b'!AA6/'Table-11 cont''d b'!S6)*100-100</f>
        <v>-100</v>
      </c>
      <c r="Q7" s="913">
        <f>+('Table-11 cont''d b'!AB6/'Table-11 cont''d b'!T6)*100-100</f>
        <v>-100</v>
      </c>
      <c r="R7" s="864" t="e">
        <f>+('Table-11 cont''d b'!AC6/'Table-11 cont''d b'!AA6)*100-100</f>
        <v>#DIV/0!</v>
      </c>
      <c r="S7" s="985" t="e">
        <f>+('Table-11 cont''d b'!AD6/'Table-11 cont''d b'!AB6)*100-100</f>
        <v>#DIV/0!</v>
      </c>
      <c r="T7" s="913">
        <f>+('Table-11 cont''d b'!T6/'Table-11 cont''d b'!S6)*100-100</f>
        <v>7.360927451396094</v>
      </c>
      <c r="U7" s="864">
        <f>+('Table-11 cont''d b'!O6/'Table-11 cont''d b'!J6)*100-100</f>
        <v>13.933397178722487</v>
      </c>
      <c r="V7" s="864">
        <f>+('Table-11 cont''d b'!U6/'Table-11 cont''d b'!T6)*100-100</f>
        <v>-2.2304474733620765</v>
      </c>
      <c r="W7" s="864">
        <f>+('Table-11 cont''d b'!P6/'Table-11 cont''d b'!K6)*100-100</f>
        <v>-10.043091776071392</v>
      </c>
      <c r="X7" s="864">
        <v>-1.2035138264448335</v>
      </c>
      <c r="Y7" s="865">
        <v>-11.526755541021217</v>
      </c>
      <c r="Z7" s="865">
        <v>0.9853214674400874</v>
      </c>
      <c r="AA7" s="913">
        <v>-1.4684970260164647</v>
      </c>
      <c r="AB7" s="864">
        <v>5.123919596619302</v>
      </c>
      <c r="AC7" s="985">
        <v>-1.1705720218561737</v>
      </c>
      <c r="AD7" s="938">
        <v>2.464257693936105</v>
      </c>
      <c r="AE7" s="864">
        <v>12.04763691030179</v>
      </c>
      <c r="AF7" s="913">
        <v>8.95417839754218</v>
      </c>
      <c r="AG7" s="863">
        <v>4.724822507533943</v>
      </c>
      <c r="AH7" s="863">
        <v>2.5427414087513682</v>
      </c>
      <c r="AI7" s="863">
        <v>3.6543608397561655</v>
      </c>
      <c r="AJ7" s="606"/>
    </row>
    <row r="8" spans="1:36" ht="24.75" customHeight="1">
      <c r="A8" s="652" t="s">
        <v>229</v>
      </c>
      <c r="B8" s="984" t="s">
        <v>228</v>
      </c>
      <c r="C8" s="646">
        <v>27</v>
      </c>
      <c r="D8" s="952">
        <f>+('Table-11 cont''d b'!F7/'Table-11 cont''d b'!E7)*100-100</f>
        <v>0.010915841057638431</v>
      </c>
      <c r="E8" s="952">
        <f>+('Table-11 cont''d b'!G7/'Table-11 cont''d b'!F7)*100-100</f>
        <v>1.99324952957285</v>
      </c>
      <c r="F8" s="952">
        <f>+('Table-11 cont''d b'!I7/'Table-11 cont''d b'!G7)*100-100</f>
        <v>-3.3659008250723588</v>
      </c>
      <c r="G8" s="952">
        <f>+('Table-11 cont''d b'!J7/'Table-11 cont''d b'!I7)*100-100</f>
        <v>3.2130368793552577</v>
      </c>
      <c r="H8" s="952">
        <f>+('Table-11 cont''d b'!K7/'Table-11 cont''d b'!J7)*100-100</f>
        <v>-6.177294375606991</v>
      </c>
      <c r="I8" s="952">
        <f>+('Table-11 cont''d b'!L7/'Table-11 cont''d b'!K7)*100-100</f>
        <v>10.194925415293625</v>
      </c>
      <c r="J8" s="951">
        <f>+('Table-11 cont''d b'!N7/'Table-11 cont''d b'!L7)*100-100</f>
        <v>5.837557481631862</v>
      </c>
      <c r="K8" s="953">
        <f>+('Table-11 cont''d b'!O7/'Table-11 cont''d b'!N7)*100-100</f>
        <v>0.9752576260632679</v>
      </c>
      <c r="L8" s="953">
        <f>+('Table-11 cont''d b'!P7/'Table-11 cont''d b'!O7)*100-100</f>
        <v>1.44255395382271</v>
      </c>
      <c r="M8" s="953">
        <f>+('Table-11 cont''d b'!Q7/'Table-11 cont''d b'!P7)*100-100</f>
        <v>-2.2267678742637145</v>
      </c>
      <c r="N8" s="851">
        <f>+('Table-11 cont''d b'!S7/'Table-11 cont''d b'!Q7)*100-100</f>
        <v>-5.350679644659266</v>
      </c>
      <c r="O8" s="950">
        <f>+('Table-11 cont''d b'!I7/'Table-11 cont''d b'!D7)*100-100</f>
        <v>-3.403743183375397</v>
      </c>
      <c r="P8" s="952">
        <f>+('Table-11 cont''d b'!J7/'Table-11 cont''d b'!E7)*100-100</f>
        <v>1.7381396984122262</v>
      </c>
      <c r="Q8" s="952">
        <f>+('Table-11 cont''d b'!K7/'Table-11 cont''d b'!F7)*100-100</f>
        <v>-4.556943095417225</v>
      </c>
      <c r="R8" s="952">
        <f>+('Table-11 cont''d b'!L7/'Table-11 cont''d b'!G7)*100-100</f>
        <v>3.118006196661412</v>
      </c>
      <c r="S8" s="951">
        <f>+('Table-11 cont''d b'!N7/'Table-11 cont''d b'!I7)*100-100</f>
        <v>12.9389935997051</v>
      </c>
      <c r="T8" s="851">
        <f>+('Table-11 cont''d b'!T7/'Table-11 cont''d b'!S7)*100-100</f>
        <v>-5.007461227343569</v>
      </c>
      <c r="U8" s="851">
        <f>+('Table-11 cont''d b'!O7/'Table-11 cont''d b'!J7)*100-100</f>
        <v>10.49034423905782</v>
      </c>
      <c r="V8" s="851">
        <f>+('Table-11 cont''d b'!U7/'Table-11 cont''d b'!T7)*100-100</f>
        <v>-1.3984958924141466</v>
      </c>
      <c r="W8" s="950">
        <f>+('Table-11 cont''d b'!P7/'Table-11 cont''d b'!K7)*100-100</f>
        <v>19.46386146354091</v>
      </c>
      <c r="X8" s="852">
        <v>3.3551754270158227</v>
      </c>
      <c r="Y8" s="927">
        <v>5.997329854270262</v>
      </c>
      <c r="Z8" s="852">
        <v>0.22240266592856983</v>
      </c>
      <c r="AA8" s="852">
        <v>-5.207797034349511</v>
      </c>
      <c r="AB8" s="851">
        <v>0.5449797226422533</v>
      </c>
      <c r="AC8" s="853">
        <v>-1.4581721073348604</v>
      </c>
      <c r="AD8" s="852">
        <v>-10.824173889150245</v>
      </c>
      <c r="AE8" s="851">
        <v>-13.32167574794218</v>
      </c>
      <c r="AF8" s="851">
        <v>-8.373148621389802</v>
      </c>
      <c r="AG8" s="851">
        <v>-2.978033445962353</v>
      </c>
      <c r="AH8" s="851">
        <v>2.6930302723373813</v>
      </c>
      <c r="AI8" s="851">
        <v>2.6308777585308576</v>
      </c>
      <c r="AJ8" s="606"/>
    </row>
    <row r="9" spans="1:36" ht="24.75" customHeight="1">
      <c r="A9" s="652" t="s">
        <v>227</v>
      </c>
      <c r="B9" s="651" t="s">
        <v>226</v>
      </c>
      <c r="C9" s="646">
        <v>70</v>
      </c>
      <c r="D9" s="952">
        <f>+('Table-11 cont''d b'!F8/'Table-11 cont''d b'!E8)*100-100</f>
        <v>-0.5427342195893203</v>
      </c>
      <c r="E9" s="952">
        <f>+('Table-11 cont''d b'!G8/'Table-11 cont''d b'!F8)*100-100</f>
        <v>1.084664557012502</v>
      </c>
      <c r="F9" s="952">
        <f>+('Table-11 cont''d b'!I8/'Table-11 cont''d b'!G8)*100-100</f>
        <v>-7.914344888802717</v>
      </c>
      <c r="G9" s="952">
        <f>+('Table-11 cont''d b'!J8/'Table-11 cont''d b'!I8)*100-100</f>
        <v>1.4310452125692308</v>
      </c>
      <c r="H9" s="952">
        <f>+('Table-11 cont''d b'!K8/'Table-11 cont''d b'!J8)*100-100</f>
        <v>12.010905418123969</v>
      </c>
      <c r="I9" s="952">
        <f>+('Table-11 cont''d b'!L8/'Table-11 cont''d b'!K8)*100-100</f>
        <v>4.696178469887329</v>
      </c>
      <c r="J9" s="951">
        <f>+('Table-11 cont''d b'!N8/'Table-11 cont''d b'!L8)*100-100</f>
        <v>3.154549709576912</v>
      </c>
      <c r="K9" s="953">
        <f>+('Table-11 cont''d b'!O8/'Table-11 cont''d b'!N8)*100-100</f>
        <v>6.22888267569644</v>
      </c>
      <c r="L9" s="953">
        <f>+('Table-11 cont''d b'!P8/'Table-11 cont''d b'!O8)*100-100</f>
        <v>-2.5851146984044675</v>
      </c>
      <c r="M9" s="953">
        <f>+('Table-11 cont''d b'!Q8/'Table-11 cont''d b'!P8)*100-100</f>
        <v>-0.09690992502952156</v>
      </c>
      <c r="N9" s="851">
        <f>+('Table-11 cont''d b'!S8/'Table-11 cont''d b'!Q8)*100-100</f>
        <v>3.076651215029628</v>
      </c>
      <c r="O9" s="950">
        <f>+('Table-11 cont''d b'!I8/'Table-11 cont''d b'!D8)*100-100</f>
        <v>-11.955872162439036</v>
      </c>
      <c r="P9" s="952">
        <f>+('Table-11 cont''d b'!J8/'Table-11 cont''d b'!E8)*100-100</f>
        <v>-6.095874455481805</v>
      </c>
      <c r="Q9" s="952">
        <f>+('Table-11 cont''d b'!K8/'Table-11 cont''d b'!F8)*100-100</f>
        <v>5.756839806573197</v>
      </c>
      <c r="R9" s="952">
        <f>+('Table-11 cont''d b'!L8/'Table-11 cont''d b'!G8)*100-100</f>
        <v>9.535279394980734</v>
      </c>
      <c r="S9" s="951">
        <f>+('Table-11 cont''d b'!N8/'Table-11 cont''d b'!I8)*100-100</f>
        <v>22.701656513795186</v>
      </c>
      <c r="T9" s="851">
        <f>+('Table-11 cont''d b'!T8/'Table-11 cont''d b'!S8)*100-100</f>
        <v>5.150040024756237</v>
      </c>
      <c r="U9" s="983">
        <f>+('Table-11 cont''d b'!O8/'Table-11 cont''d b'!J8)*100-100</f>
        <v>28.5056251426889</v>
      </c>
      <c r="V9" s="852">
        <f>+('Table-11 cont''d b'!U8/'Table-11 cont''d b'!T8)*100-100</f>
        <v>-1.2604182018472443</v>
      </c>
      <c r="W9" s="950">
        <f>+('Table-11 cont''d b'!P8/'Table-11 cont''d b'!K8)*100-100</f>
        <v>11.760195912668081</v>
      </c>
      <c r="X9" s="852">
        <v>-1.4481883148414028</v>
      </c>
      <c r="Y9" s="927">
        <v>6.643710231228297</v>
      </c>
      <c r="Z9" s="852">
        <v>-0.09355121248503906</v>
      </c>
      <c r="AA9" s="852">
        <v>6.563176851912118</v>
      </c>
      <c r="AB9" s="851">
        <v>11.628131876022891</v>
      </c>
      <c r="AC9" s="853">
        <v>5.531855181947989</v>
      </c>
      <c r="AD9" s="852">
        <v>5.48093916559003</v>
      </c>
      <c r="AE9" s="851">
        <v>6.915321910420232</v>
      </c>
      <c r="AF9" s="851">
        <v>5.469196831316921</v>
      </c>
      <c r="AG9" s="851">
        <v>2.2254098060171827</v>
      </c>
      <c r="AH9" s="851">
        <v>8.523320811099452</v>
      </c>
      <c r="AI9" s="851">
        <v>15.988615377296341</v>
      </c>
      <c r="AJ9" s="606"/>
    </row>
    <row r="10" spans="1:36" ht="24.75" customHeight="1">
      <c r="A10" s="652" t="s">
        <v>225</v>
      </c>
      <c r="B10" s="699" t="s">
        <v>224</v>
      </c>
      <c r="C10" s="646">
        <v>50</v>
      </c>
      <c r="D10" s="952">
        <f>+('Table-11 cont''d b'!F9/'Table-11 cont''d b'!E9)*100-100</f>
        <v>-0.9803921568627345</v>
      </c>
      <c r="E10" s="952">
        <f>+('Table-11 cont''d b'!G9/'Table-11 cont''d b'!F9)*100-100</f>
        <v>-0.43896015217285367</v>
      </c>
      <c r="F10" s="952">
        <f>+('Table-11 cont''d b'!I9/'Table-11 cont''d b'!G9)*100-100</f>
        <v>-7.274775878116884</v>
      </c>
      <c r="G10" s="952">
        <f>+('Table-11 cont''d b'!J9/'Table-11 cont''d b'!I9)*100-100</f>
        <v>-3.9993660185967883</v>
      </c>
      <c r="H10" s="952">
        <f>+('Table-11 cont''d b'!K9/'Table-11 cont''d b'!J9)*100-100</f>
        <v>9.702272852347122</v>
      </c>
      <c r="I10" s="952">
        <f>+('Table-11 cont''d b'!L9/'Table-11 cont''d b'!K9)*100-100</f>
        <v>12.997893047055271</v>
      </c>
      <c r="J10" s="951">
        <f>+('Table-11 cont''d b'!N9/'Table-11 cont''d b'!L9)*100-100</f>
        <v>6.002219755826886</v>
      </c>
      <c r="K10" s="953">
        <f>+('Table-11 cont''d b'!O9/'Table-11 cont''d b'!N9)*100-100</f>
        <v>0</v>
      </c>
      <c r="L10" s="953">
        <f>+('Table-11 cont''d b'!P9/'Table-11 cont''d b'!O9)*100-100</f>
        <v>-2.998701679440501</v>
      </c>
      <c r="M10" s="953">
        <f>+('Table-11 cont''d b'!Q9/'Table-11 cont''d b'!P9)*100-100</f>
        <v>0</v>
      </c>
      <c r="N10" s="851">
        <f>+('Table-11 cont''d b'!S9/'Table-11 cont''d b'!Q9)*100-100</f>
        <v>5.000000000000028</v>
      </c>
      <c r="O10" s="950">
        <f>+('Table-11 cont''d b'!I9/'Table-11 cont''d b'!D9)*100-100</f>
        <v>-9.517663368229847</v>
      </c>
      <c r="P10" s="952">
        <f>+('Table-11 cont''d b'!J9/'Table-11 cont''d b'!E9)*100-100</f>
        <v>-12.242828165749046</v>
      </c>
      <c r="Q10" s="952">
        <f>+('Table-11 cont''d b'!K9/'Table-11 cont''d b'!F9)*100-100</f>
        <v>-2.775203628737273</v>
      </c>
      <c r="R10" s="952">
        <f>+('Table-11 cont''d b'!L9/'Table-11 cont''d b'!G9)*100-100</f>
        <v>10.346347915543987</v>
      </c>
      <c r="S10" s="951">
        <f>+('Table-11 cont''d b'!N9/'Table-11 cont''d b'!I9)*100-100</f>
        <v>26.146449704142043</v>
      </c>
      <c r="T10" s="851">
        <f>+('Table-11 cont''d b'!T9/'Table-11 cont''d b'!S9)*100-100</f>
        <v>5</v>
      </c>
      <c r="U10" s="950">
        <f>+('Table-11 cont''d b'!O9/'Table-11 cont''d b'!J9)*100-100</f>
        <v>31.40168400198121</v>
      </c>
      <c r="V10" s="852">
        <f>+('Table-11 cont''d b'!U9/'Table-11 cont''d b'!T9)*100-100</f>
        <v>-9.790482693006197E-06</v>
      </c>
      <c r="W10" s="950">
        <f>+('Table-11 cont''d b'!P9/'Table-11 cont''d b'!K9)*100-100</f>
        <v>16.188421791913314</v>
      </c>
      <c r="X10" s="852">
        <v>0</v>
      </c>
      <c r="Y10" s="927">
        <v>2.82352941176471</v>
      </c>
      <c r="Z10" s="852">
        <v>0</v>
      </c>
      <c r="AA10" s="852">
        <v>1.8513632365875026</v>
      </c>
      <c r="AB10" s="851">
        <v>0</v>
      </c>
      <c r="AC10" s="853">
        <v>0</v>
      </c>
      <c r="AD10" s="852">
        <v>6.943931398416865</v>
      </c>
      <c r="AE10" s="851">
        <v>10.249989205992847</v>
      </c>
      <c r="AF10" s="851">
        <v>10.249989205992847</v>
      </c>
      <c r="AG10" s="851">
        <v>4.9999897199931524</v>
      </c>
      <c r="AH10" s="851">
        <v>-9.790482693006197E-06</v>
      </c>
      <c r="AI10" s="851">
        <v>0</v>
      </c>
      <c r="AJ10" s="606"/>
    </row>
    <row r="11" spans="1:36" ht="24.75" customHeight="1">
      <c r="A11" s="652" t="s">
        <v>223</v>
      </c>
      <c r="B11" s="699" t="s">
        <v>222</v>
      </c>
      <c r="C11" s="646">
        <v>151</v>
      </c>
      <c r="D11" s="952">
        <f>+('Table-11 cont''d b'!F10/'Table-11 cont''d b'!E10)*100-100</f>
        <v>8.446176738216792</v>
      </c>
      <c r="E11" s="952">
        <f>+('Table-11 cont''d b'!G10/'Table-11 cont''d b'!F10)*100-100</f>
        <v>-13.306330052739455</v>
      </c>
      <c r="F11" s="952">
        <f>+('Table-11 cont''d b'!I10/'Table-11 cont''d b'!G10)*100-100</f>
        <v>-16.113720758917253</v>
      </c>
      <c r="G11" s="952">
        <f>+('Table-11 cont''d b'!J10/'Table-11 cont''d b'!I10)*100-100</f>
        <v>25.75479024866449</v>
      </c>
      <c r="H11" s="952">
        <f>+('Table-11 cont''d b'!K10/'Table-11 cont''d b'!J10)*100-100</f>
        <v>4.3532621315325315</v>
      </c>
      <c r="I11" s="952">
        <f>+('Table-11 cont''d b'!L10/'Table-11 cont''d b'!K10)*100-100</f>
        <v>-2.23653333749472</v>
      </c>
      <c r="J11" s="951">
        <f>+('Table-11 cont''d b'!N10/'Table-11 cont''d b'!L10)*100-100</f>
        <v>-4.03654239656565</v>
      </c>
      <c r="K11" s="953">
        <f>+('Table-11 cont''d b'!O10/'Table-11 cont''d b'!N10)*100-100</f>
        <v>-1.6503378228106556</v>
      </c>
      <c r="L11" s="953">
        <f>+('Table-11 cont''d b'!P10/'Table-11 cont''d b'!O10)*100-100</f>
        <v>-1.8712709645870405</v>
      </c>
      <c r="M11" s="953">
        <f>+('Table-11 cont''d b'!Q10/'Table-11 cont''d b'!P10)*100-100</f>
        <v>-4.220108809282991</v>
      </c>
      <c r="N11" s="851">
        <f>+('Table-11 cont''d b'!S10/'Table-11 cont''d b'!Q10)*100-100</f>
        <v>-0.3950426948723873</v>
      </c>
      <c r="O11" s="950">
        <f>+('Table-11 cont''d b'!I10/'Table-11 cont''d b'!D10)*100-100</f>
        <v>-23.591419018019593</v>
      </c>
      <c r="P11" s="952">
        <f>+('Table-11 cont''d b'!J10/'Table-11 cont''d b'!E10)*100-100</f>
        <v>-0.8215988873159858</v>
      </c>
      <c r="Q11" s="952">
        <f>+('Table-11 cont''d b'!K10/'Table-11 cont''d b'!F10)*100-100</f>
        <v>-4.564734319020374</v>
      </c>
      <c r="R11" s="952">
        <f>+('Table-11 cont''d b'!L10/'Table-11 cont''d b'!G10)*100-100</f>
        <v>7.621264857119002</v>
      </c>
      <c r="S11" s="951">
        <f>+('Table-11 cont''d b'!N10/'Table-11 cont''d b'!I10)*100-100</f>
        <v>23.115589113960766</v>
      </c>
      <c r="T11" s="851">
        <f>+('Table-11 cont''d b'!T10/'Table-11 cont''d b'!S10)*100-100</f>
        <v>7.7308557916212095</v>
      </c>
      <c r="U11" s="950">
        <f>+('Table-11 cont''d b'!O10/'Table-11 cont''d b'!J10)*100-100</f>
        <v>-3.7143907268989125</v>
      </c>
      <c r="V11" s="852">
        <f>+('Table-11 cont''d b'!U10/'Table-11 cont''d b'!T10)*100-100</f>
        <v>-0.9553312470881821</v>
      </c>
      <c r="W11" s="950">
        <f>+('Table-11 cont''d b'!P10/'Table-11 cont''d b'!K10)*100-100</f>
        <v>-9.457699075468057</v>
      </c>
      <c r="X11" s="852">
        <v>0.7400881270677218</v>
      </c>
      <c r="Y11" s="927">
        <v>-11.294760438003124</v>
      </c>
      <c r="Z11" s="852">
        <v>-1.2970805773105099</v>
      </c>
      <c r="AA11" s="852">
        <v>-7.92868639825241</v>
      </c>
      <c r="AB11" s="851">
        <v>1.110083113662725</v>
      </c>
      <c r="AC11" s="853">
        <v>-0.6687130655640487</v>
      </c>
      <c r="AD11" s="852">
        <v>0.8536398458066259</v>
      </c>
      <c r="AE11" s="851">
        <v>1.7950140518840243</v>
      </c>
      <c r="AF11" s="851">
        <v>7.066718900979424</v>
      </c>
      <c r="AG11" s="851">
        <v>6.0971061526783785</v>
      </c>
      <c r="AH11" s="851">
        <v>-0.4232618186373003</v>
      </c>
      <c r="AI11" s="851">
        <v>-0.13510391999412263</v>
      </c>
      <c r="AJ11" s="606"/>
    </row>
    <row r="12" spans="1:36" ht="24.75" customHeight="1">
      <c r="A12" s="652" t="s">
        <v>221</v>
      </c>
      <c r="B12" s="699" t="s">
        <v>220</v>
      </c>
      <c r="C12" s="646">
        <v>813</v>
      </c>
      <c r="D12" s="952">
        <f>+('Table-11 cont''d b'!F11/'Table-11 cont''d b'!E11)*100-100</f>
        <v>-0.0695061778441044</v>
      </c>
      <c r="E12" s="952">
        <f>+('Table-11 cont''d b'!G11/'Table-11 cont''d b'!F11)*100-100</f>
        <v>-0.580276150312713</v>
      </c>
      <c r="F12" s="952">
        <f>+('Table-11 cont''d b'!I11/'Table-11 cont''d b'!G11)*100-100</f>
        <v>-8.962237524014256</v>
      </c>
      <c r="G12" s="952">
        <f>+('Table-11 cont''d b'!J11/'Table-11 cont''d b'!I11)*100-100</f>
        <v>1.7571820367136866</v>
      </c>
      <c r="H12" s="952">
        <f>+('Table-11 cont''d b'!K11/'Table-11 cont''d b'!J11)*100-100</f>
        <v>5.915436708755735</v>
      </c>
      <c r="I12" s="952">
        <f>+('Table-11 cont''d b'!L11/'Table-11 cont''d b'!K11)*100-100</f>
        <v>2.1875887899656163</v>
      </c>
      <c r="J12" s="951">
        <f>+('Table-11 cont''d b'!N11/'Table-11 cont''d b'!L11)*100-100</f>
        <v>-0.38988339250025206</v>
      </c>
      <c r="K12" s="953">
        <f>+('Table-11 cont''d b'!O11/'Table-11 cont''d b'!N11)*100-100</f>
        <v>1.822508529387477</v>
      </c>
      <c r="L12" s="953">
        <f>+('Table-11 cont''d b'!P11/'Table-11 cont''d b'!O11)*100-100</f>
        <v>-10.572951474252733</v>
      </c>
      <c r="M12" s="953">
        <f>+('Table-11 cont''d b'!Q11/'Table-11 cont''d b'!P11)*100-100</f>
        <v>6.877783528814518</v>
      </c>
      <c r="N12" s="851">
        <f>+('Table-11 cont''d b'!S11/'Table-11 cont''d b'!Q11)*100-100</f>
        <v>3.338777270394644</v>
      </c>
      <c r="O12" s="950">
        <f>+('Table-11 cont''d b'!I11/'Table-11 cont''d b'!D11)*100-100</f>
        <v>-13.4062652507221</v>
      </c>
      <c r="P12" s="952">
        <f>+('Table-11 cont''d b'!J11/'Table-11 cont''d b'!E11)*100-100</f>
        <v>-7.964106537830091</v>
      </c>
      <c r="Q12" s="952">
        <f>+('Table-11 cont''d b'!K11/'Table-11 cont''d b'!F11)*100-100</f>
        <v>-2.451979610202031</v>
      </c>
      <c r="R12" s="952">
        <f>+('Table-11 cont''d b'!L11/'Table-11 cont''d b'!G11)*100-100</f>
        <v>0.26377673245980304</v>
      </c>
      <c r="S12" s="951">
        <f>+('Table-11 cont''d b'!N11/'Table-11 cont''d b'!I11)*100-100</f>
        <v>9.704876528167333</v>
      </c>
      <c r="T12" s="851">
        <f>+('Table-11 cont''d b'!T11/'Table-11 cont''d b'!S11)*100-100</f>
        <v>8.422707680516538</v>
      </c>
      <c r="U12" s="950">
        <f>+('Table-11 cont''d b'!O11/'Table-11 cont''d b'!J11)*100-100</f>
        <v>9.775305314316412</v>
      </c>
      <c r="V12" s="852">
        <f>+('Table-11 cont''d b'!U11/'Table-11 cont''d b'!T11)*100-100</f>
        <v>-0.05456911588869673</v>
      </c>
      <c r="W12" s="950">
        <f>+('Table-11 cont''d b'!P11/'Table-11 cont''d b'!K11)*100-100</f>
        <v>-7.313968007643979</v>
      </c>
      <c r="X12" s="852">
        <v>1.2248140431632066</v>
      </c>
      <c r="Y12" s="927">
        <v>-3.059874680235737</v>
      </c>
      <c r="Z12" s="852">
        <v>1.5685491783226695</v>
      </c>
      <c r="AA12" s="852">
        <v>0.568841400483052</v>
      </c>
      <c r="AB12" s="851">
        <v>5.785374650520936</v>
      </c>
      <c r="AC12" s="853">
        <v>-7.346759360804228</v>
      </c>
      <c r="AD12" s="852">
        <v>7.087777058505324</v>
      </c>
      <c r="AE12" s="851">
        <v>19.683408957105897</v>
      </c>
      <c r="AF12" s="851">
        <v>13.353125558303574</v>
      </c>
      <c r="AG12" s="851">
        <v>11.41134830403601</v>
      </c>
      <c r="AH12" s="851">
        <v>8.701317950759943</v>
      </c>
      <c r="AI12" s="851">
        <v>0.7702831514892097</v>
      </c>
      <c r="AJ12" s="606"/>
    </row>
    <row r="13" spans="1:36" ht="9" customHeight="1">
      <c r="A13" s="652"/>
      <c r="B13" s="808" t="s">
        <v>219</v>
      </c>
      <c r="C13" s="646"/>
      <c r="D13" s="952"/>
      <c r="E13" s="952"/>
      <c r="F13" s="952"/>
      <c r="G13" s="952"/>
      <c r="H13" s="952"/>
      <c r="I13" s="952"/>
      <c r="J13" s="951"/>
      <c r="K13" s="953"/>
      <c r="L13" s="953"/>
      <c r="M13" s="953"/>
      <c r="N13" s="962"/>
      <c r="O13" s="950"/>
      <c r="P13" s="952"/>
      <c r="Q13" s="952"/>
      <c r="R13" s="952"/>
      <c r="S13" s="951"/>
      <c r="T13" s="962"/>
      <c r="U13" s="950"/>
      <c r="V13" s="963"/>
      <c r="W13" s="950"/>
      <c r="X13" s="963"/>
      <c r="Y13" s="965"/>
      <c r="Z13" s="963"/>
      <c r="AA13" s="963"/>
      <c r="AB13" s="962"/>
      <c r="AC13" s="964"/>
      <c r="AD13" s="963"/>
      <c r="AE13" s="962"/>
      <c r="AF13" s="962"/>
      <c r="AG13" s="962"/>
      <c r="AH13" s="962"/>
      <c r="AI13" s="962"/>
      <c r="AJ13" s="606"/>
    </row>
    <row r="14" spans="1:36" s="972" customFormat="1" ht="16.5" customHeight="1">
      <c r="A14" s="982"/>
      <c r="B14" s="808" t="s">
        <v>218</v>
      </c>
      <c r="C14" s="966">
        <v>406</v>
      </c>
      <c r="D14" s="979">
        <f>+('Table-11 cont''d b'!F13/'Table-11 cont''d b'!E13)*100-100</f>
        <v>-0.08817472598532561</v>
      </c>
      <c r="E14" s="979">
        <f>+('Table-11 cont''d b'!G13/'Table-11 cont''d b'!F13)*100-100</f>
        <v>-1.9756994133120713</v>
      </c>
      <c r="F14" s="979">
        <f>+('Table-11 cont''d b'!I13/'Table-11 cont''d b'!G13)*100-100</f>
        <v>-6.548961619420922</v>
      </c>
      <c r="G14" s="979">
        <f>+('Table-11 cont''d b'!J13/'Table-11 cont''d b'!I13)*100-100</f>
        <v>2.2931546088699406</v>
      </c>
      <c r="H14" s="979">
        <f>+('Table-11 cont''d b'!K13/'Table-11 cont''d b'!J13)*100-100</f>
        <v>2.6963417667875405</v>
      </c>
      <c r="I14" s="979">
        <f>+('Table-11 cont''d b'!L13/'Table-11 cont''d b'!K13)*100-100</f>
        <v>4.688474969870043</v>
      </c>
      <c r="J14" s="978">
        <f>+('Table-11 cont''d b'!N13/'Table-11 cont''d b'!L13)*100-100</f>
        <v>-5.399700742816265</v>
      </c>
      <c r="K14" s="981">
        <f>+('Table-11 cont''d b'!O13/'Table-11 cont''d b'!N13)*100-100</f>
        <v>-0.1894357413652017</v>
      </c>
      <c r="L14" s="981">
        <f>+('Table-11 cont''d b'!P13/'Table-11 cont''d b'!O13)*100-100</f>
        <v>-17.94132919695039</v>
      </c>
      <c r="M14" s="959">
        <f>+('Table-11 cont''d b'!Q13/'Table-11 cont''d b'!P13)*100-100</f>
        <v>20.100369717807894</v>
      </c>
      <c r="N14" s="907">
        <f>+('Table-11 cont''d b'!S13/'Table-11 cont''d b'!Q13)*100-100</f>
        <v>5.9637842520469775</v>
      </c>
      <c r="O14" s="980">
        <f>+('Table-11 cont''d b'!I13/'Table-11 cont''d b'!D13)*100-100</f>
        <v>-12.233062858569056</v>
      </c>
      <c r="P14" s="979">
        <f>+('Table-11 cont''d b'!J13/'Table-11 cont''d b'!E13)*100-100</f>
        <v>-6.377259671344689</v>
      </c>
      <c r="Q14" s="979">
        <f>+('Table-11 cont''d b'!K13/'Table-11 cont''d b'!F13)*100-100</f>
        <v>-3.7680183345083123</v>
      </c>
      <c r="R14" s="979">
        <f>+('Table-11 cont''d b'!L13/'Table-11 cont''d b'!G13)*100-100</f>
        <v>2.774305387463855</v>
      </c>
      <c r="S14" s="978">
        <f>+('Table-11 cont''d b'!N13/'Table-11 cont''d b'!I13)*100-100</f>
        <v>4.038223802377686</v>
      </c>
      <c r="T14" s="907">
        <f>+('Table-11 cont''d b'!T13/'Table-11 cont''d b'!S13)*100-100</f>
        <v>10.868256590035145</v>
      </c>
      <c r="U14" s="907">
        <f>+('Table-11 cont''d b'!O13/'Table-11 cont''d b'!J13)*100-100</f>
        <v>1.5132817233600946</v>
      </c>
      <c r="V14" s="907">
        <f>+('Table-11 cont''d b'!U13/'Table-11 cont''d b'!T13)*100-100</f>
        <v>3.817814092608799</v>
      </c>
      <c r="W14" s="907">
        <f>+('Table-11 cont''d b'!P13/'Table-11 cont''d b'!K13)*100-100</f>
        <v>-18.886643635358666</v>
      </c>
      <c r="X14" s="907">
        <v>2.9066852518540003</v>
      </c>
      <c r="Y14" s="908">
        <v>-6.945400711497001</v>
      </c>
      <c r="Z14" s="908">
        <v>4.845769437639817</v>
      </c>
      <c r="AA14" s="908">
        <v>4.232413217433191</v>
      </c>
      <c r="AB14" s="907">
        <v>9.89527066975677</v>
      </c>
      <c r="AC14" s="909">
        <v>-13.252425894527548</v>
      </c>
      <c r="AD14" s="908">
        <v>15.779988014537437</v>
      </c>
      <c r="AE14" s="907">
        <v>46.48086733195066</v>
      </c>
      <c r="AF14" s="907">
        <v>25.51052544938628</v>
      </c>
      <c r="AG14" s="907">
        <v>24.186274642311773</v>
      </c>
      <c r="AH14" s="907">
        <v>23.09640906279246</v>
      </c>
      <c r="AI14" s="907">
        <v>2.8562868581180254</v>
      </c>
      <c r="AJ14" s="606"/>
    </row>
    <row r="15" spans="1:36" s="709" customFormat="1" ht="25.5" customHeight="1">
      <c r="A15" s="803"/>
      <c r="B15" s="960" t="s">
        <v>333</v>
      </c>
      <c r="C15" s="966">
        <v>233</v>
      </c>
      <c r="D15" s="974">
        <f>+('Table-11 cont''d b'!F14/'Table-11 cont''d b'!E14)*100-100</f>
        <v>-1.9210359716537369</v>
      </c>
      <c r="E15" s="974">
        <f>+('Table-11 cont''d b'!G14/'Table-11 cont''d b'!F14)*100-100</f>
        <v>3.7584317147945114</v>
      </c>
      <c r="F15" s="974">
        <f>+('Table-11 cont''d b'!I14/'Table-11 cont''d b'!G14)*100-100</f>
        <v>-14.53671394737458</v>
      </c>
      <c r="G15" s="974">
        <f>+('Table-11 cont''d b'!J14/'Table-11 cont''d b'!I14)*100-100</f>
        <v>3.073474642634693</v>
      </c>
      <c r="H15" s="974">
        <f>+('Table-11 cont''d b'!K14/'Table-11 cont''d b'!J14)*100-100</f>
        <v>11.990317864861339</v>
      </c>
      <c r="I15" s="974">
        <f>+('Table-11 cont''d b'!L14/'Table-11 cont''d b'!K14)*100-100</f>
        <v>-7.009429187779062</v>
      </c>
      <c r="J15" s="973">
        <f>+('Table-11 cont''d b'!N14/'Table-11 cont''d b'!L14)*100-100</f>
        <v>8.106002514350834</v>
      </c>
      <c r="K15" s="976">
        <f>+('Table-11 cont''d b'!O14/'Table-11 cont''d b'!N14)*100-100</f>
        <v>6.860510174565462</v>
      </c>
      <c r="L15" s="976">
        <f>+('Table-11 cont''d b'!P14/'Table-11 cont''d b'!O14)*100-100</f>
        <v>-5.514165531224293</v>
      </c>
      <c r="M15" s="976">
        <f>+('Table-11 cont''d b'!Q14/'Table-11 cont''d b'!P14)*100-100</f>
        <v>-3.0951548882858617</v>
      </c>
      <c r="N15" s="907">
        <f>+('Table-11 cont''d b'!S14/'Table-11 cont''d b'!Q14)*100-100</f>
        <v>1.365691721881575</v>
      </c>
      <c r="O15" s="975">
        <f>+('Table-11 cont''d b'!I14/'Table-11 cont''d b'!D14)*100-100</f>
        <v>-17.277031434420735</v>
      </c>
      <c r="P15" s="974">
        <f>+('Table-11 cont''d b'!J14/'Table-11 cont''d b'!E14)*100-100</f>
        <v>-10.355061698482132</v>
      </c>
      <c r="Q15" s="974">
        <f>+('Table-11 cont''d b'!K14/'Table-11 cont''d b'!F14)*100-100</f>
        <v>2.3600242398700715</v>
      </c>
      <c r="R15" s="974">
        <f>+('Table-11 cont''d b'!L14/'Table-11 cont''d b'!G14)*100-100</f>
        <v>-8.262712484106643</v>
      </c>
      <c r="S15" s="973">
        <f>+('Table-11 cont''d b'!N14/'Table-11 cont''d b'!I14)*100-100</f>
        <v>16.042243317746056</v>
      </c>
      <c r="T15" s="907">
        <f>+('Table-11 cont''d b'!T14/'Table-11 cont''d b'!S14)*100-100</f>
        <v>10.677570875960768</v>
      </c>
      <c r="U15" s="907">
        <f>+('Table-11 cont''d b'!O14/'Table-11 cont''d b'!J14)*100-100</f>
        <v>20.30576601524797</v>
      </c>
      <c r="V15" s="907">
        <f>+('Table-11 cont''d b'!U14/'Table-11 cont''d b'!T14)*100-100</f>
        <v>-4.951243514308587</v>
      </c>
      <c r="W15" s="907">
        <f>+('Table-11 cont''d b'!P14/'Table-11 cont''d b'!K14)*100-100</f>
        <v>1.5015486166649197</v>
      </c>
      <c r="X15" s="907">
        <v>-0.9342066916646274</v>
      </c>
      <c r="Y15" s="908">
        <v>5.774077536949335</v>
      </c>
      <c r="Z15" s="908">
        <v>-4.228570558014255</v>
      </c>
      <c r="AA15" s="908">
        <v>-0.8208398571254065</v>
      </c>
      <c r="AB15" s="907">
        <v>-2.5325710025693127</v>
      </c>
      <c r="AC15" s="909">
        <v>-0.1209029018699681</v>
      </c>
      <c r="AD15" s="908">
        <v>2.7218427855115266</v>
      </c>
      <c r="AE15" s="907">
        <v>3.333832797000767</v>
      </c>
      <c r="AF15" s="907">
        <v>5.6381454386980465</v>
      </c>
      <c r="AG15" s="907">
        <v>-0.19190891506990226</v>
      </c>
      <c r="AH15" s="907">
        <v>-12.104702387333916</v>
      </c>
      <c r="AI15" s="907">
        <v>-7.637897755705154</v>
      </c>
      <c r="AJ15" s="606"/>
    </row>
    <row r="16" spans="1:36" s="972" customFormat="1" ht="21.75" customHeight="1">
      <c r="A16" s="803"/>
      <c r="B16" s="977" t="s">
        <v>332</v>
      </c>
      <c r="C16" s="966">
        <v>100</v>
      </c>
      <c r="D16" s="974">
        <f>+('Table-11 cont''d b'!F15/'Table-11 cont''d b'!E15)*100-100</f>
        <v>1.0433917242963986</v>
      </c>
      <c r="E16" s="974">
        <f>+('Table-11 cont''d b'!G15/'Table-11 cont''d b'!F15)*100-100</f>
        <v>-4.783283283638511</v>
      </c>
      <c r="F16" s="974">
        <f>+('Table-11 cont''d b'!I15/'Table-11 cont''d b'!G15)*100-100</f>
        <v>-9.500301462132413</v>
      </c>
      <c r="G16" s="974">
        <f>+('Table-11 cont''d b'!J15/'Table-11 cont''d b'!I15)*100-100</f>
        <v>-3.456437080512302</v>
      </c>
      <c r="H16" s="974">
        <f>+('Table-11 cont''d b'!K15/'Table-11 cont''d b'!J15)*100-100</f>
        <v>2.560900127589562</v>
      </c>
      <c r="I16" s="974">
        <f>+('Table-11 cont''d b'!L15/'Table-11 cont''d b'!K15)*100-100</f>
        <v>12.65813623539482</v>
      </c>
      <c r="J16" s="973">
        <f>+('Table-11 cont''d b'!N15/'Table-11 cont''d b'!L15)*100-100</f>
        <v>5.111747402555494</v>
      </c>
      <c r="K16" s="976">
        <f>+('Table-11 cont''d b'!O15/'Table-11 cont''d b'!N15)*100-100</f>
        <v>-0.8633315828467545</v>
      </c>
      <c r="L16" s="976">
        <f>+('Table-11 cont''d b'!P15/'Table-11 cont''d b'!O15)*100-100</f>
        <v>-2.662093334312459</v>
      </c>
      <c r="M16" s="976">
        <f>+('Table-11 cont''d b'!Q15/'Table-11 cont''d b'!P15)*100-100</f>
        <v>-4.701100672559804</v>
      </c>
      <c r="N16" s="907">
        <f>+('Table-11 cont''d b'!S15/'Table-11 cont''d b'!Q15)*100-100</f>
        <v>-0.5764007287211257</v>
      </c>
      <c r="O16" s="975">
        <f>+('Table-11 cont''d b'!I15/'Table-11 cont''d b'!D15)*100-100</f>
        <v>-17.792538050828497</v>
      </c>
      <c r="P16" s="974">
        <f>+('Table-11 cont''d b'!J15/'Table-11 cont''d b'!E15)*100-100</f>
        <v>-15.939576711424223</v>
      </c>
      <c r="Q16" s="974">
        <f>+('Table-11 cont''d b'!K15/'Table-11 cont''d b'!F15)*100-100</f>
        <v>-14.677125040434618</v>
      </c>
      <c r="R16" s="974">
        <f>+('Table-11 cont''d b'!L15/'Table-11 cont''d b'!G15)*100-100</f>
        <v>0.9519798905075021</v>
      </c>
      <c r="S16" s="973">
        <f>+('Table-11 cont''d b'!N15/'Table-11 cont''d b'!I15)*100-100</f>
        <v>17.25165035327545</v>
      </c>
      <c r="T16" s="907">
        <f>+('Table-11 cont''d b'!T15/'Table-11 cont''d b'!S15)*100-100</f>
        <v>1.1178733086448744</v>
      </c>
      <c r="U16" s="907">
        <f>+('Table-11 cont''d b'!O15/'Table-11 cont''d b'!J15)*100-100</f>
        <v>20.400963367494683</v>
      </c>
      <c r="V16" s="907">
        <f>+('Table-11 cont''d b'!U15/'Table-11 cont''d b'!T15)*100-100</f>
        <v>0</v>
      </c>
      <c r="W16" s="907">
        <f>+('Table-11 cont''d b'!P15/'Table-11 cont''d b'!K15)*100-100</f>
        <v>14.269450835010943</v>
      </c>
      <c r="X16" s="907">
        <v>-2.111629395571498</v>
      </c>
      <c r="Y16" s="908">
        <v>-3.3380698880561397</v>
      </c>
      <c r="Z16" s="908">
        <v>-0.8546968904122707</v>
      </c>
      <c r="AA16" s="908">
        <v>-8.568954072923901</v>
      </c>
      <c r="AB16" s="907">
        <v>0</v>
      </c>
      <c r="AC16" s="909">
        <v>0</v>
      </c>
      <c r="AD16" s="908">
        <v>-6.741742826902481</v>
      </c>
      <c r="AE16" s="907">
        <v>-4.1912237815035525</v>
      </c>
      <c r="AF16" s="907">
        <v>-1.5878980783517989</v>
      </c>
      <c r="AG16" s="907">
        <v>-1.8633629622374173</v>
      </c>
      <c r="AH16" s="907">
        <v>-2.948278255202794</v>
      </c>
      <c r="AI16" s="907">
        <v>-2.948278255202794</v>
      </c>
      <c r="AJ16" s="606"/>
    </row>
    <row r="17" spans="1:36" s="709" customFormat="1" ht="21.75" customHeight="1">
      <c r="A17" s="803"/>
      <c r="B17" s="971" t="s">
        <v>331</v>
      </c>
      <c r="C17" s="966">
        <v>74</v>
      </c>
      <c r="D17" s="968">
        <f>+('Table-11 cont''d b'!F16/'Table-11 cont''d b'!E16)*100-100</f>
        <v>4.401763852494284</v>
      </c>
      <c r="E17" s="968">
        <f>+('Table-11 cont''d b'!G16/'Table-11 cont''d b'!F16)*100-100</f>
        <v>-0.5131599407450267</v>
      </c>
      <c r="F17" s="968">
        <f>+('Table-11 cont''d b'!I16/'Table-11 cont''d b'!G16)*100-100</f>
        <v>-3.6029992809067437</v>
      </c>
      <c r="G17" s="968">
        <f>+('Table-11 cont''d b'!J16/'Table-11 cont''d b'!I16)*100-100</f>
        <v>1.602542449632935</v>
      </c>
      <c r="H17" s="968">
        <f>+('Table-11 cont''d b'!K16/'Table-11 cont''d b'!J16)*100-100</f>
        <v>9.22781745794454</v>
      </c>
      <c r="I17" s="968">
        <f>+('Table-11 cont''d b'!L16/'Table-11 cont''d b'!K16)*100-100</f>
        <v>5.402677489722436</v>
      </c>
      <c r="J17" s="967">
        <f>+('Table-11 cont''d b'!N16/'Table-11 cont''d b'!L16)*100-100</f>
        <v>-4.157825238252983</v>
      </c>
      <c r="K17" s="970">
        <f>+('Table-11 cont''d b'!O16/'Table-11 cont''d b'!N16)*100-100</f>
        <v>0.28913638565815347</v>
      </c>
      <c r="L17" s="970">
        <f>+('Table-11 cont''d b'!P16/'Table-11 cont''d b'!O16)*100-100</f>
        <v>-1.0109547941301997</v>
      </c>
      <c r="M17" s="970">
        <f>+('Table-11 cont''d b'!Q16/'Table-11 cont''d b'!P16)*100-100</f>
        <v>-1.7372229102532089</v>
      </c>
      <c r="N17" s="907">
        <f>+('Table-11 cont''d b'!S16/'Table-11 cont''d b'!Q16)*100-100</f>
        <v>1.0665406752332132</v>
      </c>
      <c r="O17" s="969">
        <f>+('Table-11 cont''d b'!I16/'Table-11 cont''d b'!D16)*100-100</f>
        <v>-1.0569135002365613</v>
      </c>
      <c r="P17" s="968">
        <f>+('Table-11 cont''d b'!J16/'Table-11 cont''d b'!E16)*100-100</f>
        <v>1.7282491993339448</v>
      </c>
      <c r="Q17" s="968">
        <f>+('Table-11 cont''d b'!K16/'Table-11 cont''d b'!F16)*100-100</f>
        <v>6.430717488262744</v>
      </c>
      <c r="R17" s="968">
        <f>+('Table-11 cont''d b'!L16/'Table-11 cont''d b'!G16)*100-100</f>
        <v>12.759462294043715</v>
      </c>
      <c r="S17" s="967">
        <f>+('Table-11 cont''d b'!N16/'Table-11 cont''d b'!I16)*100-100</f>
        <v>12.110459979132997</v>
      </c>
      <c r="T17" s="907">
        <f>+('Table-11 cont''d b'!T16/'Table-11 cont''d b'!S16)*100-100</f>
        <v>-1.8664951140291492</v>
      </c>
      <c r="U17" s="907">
        <f>+('Table-11 cont''d b'!O16/'Table-11 cont''d b'!J16)*100-100</f>
        <v>10.661219099707282</v>
      </c>
      <c r="V17" s="907">
        <f>+('Table-11 cont''d b'!U16/'Table-11 cont''d b'!T16)*100-100</f>
        <v>-6.136581443191389</v>
      </c>
      <c r="W17" s="907">
        <f>+('Table-11 cont''d b'!P16/'Table-11 cont''d b'!K16)*100-100</f>
        <v>0.2880829713112689</v>
      </c>
      <c r="X17" s="907">
        <v>2.035029793735646</v>
      </c>
      <c r="Y17" s="908">
        <v>-6.50535853105923</v>
      </c>
      <c r="Z17" s="908">
        <v>2.3391667555715685</v>
      </c>
      <c r="AA17" s="908">
        <v>-1.408956877004755</v>
      </c>
      <c r="AB17" s="907">
        <v>10.885585264066975</v>
      </c>
      <c r="AC17" s="909">
        <v>3.7113267767991545</v>
      </c>
      <c r="AD17" s="908">
        <v>-3.5280892756096875</v>
      </c>
      <c r="AE17" s="907">
        <v>-8.523379365198949</v>
      </c>
      <c r="AF17" s="907">
        <v>-5.011643387838731</v>
      </c>
      <c r="AG17" s="907">
        <v>-3.8155535726983487</v>
      </c>
      <c r="AH17" s="907">
        <v>8.683253979206171</v>
      </c>
      <c r="AI17" s="907">
        <v>20.086021177477022</v>
      </c>
      <c r="AJ17" s="606"/>
    </row>
    <row r="18" spans="1:36" s="689" customFormat="1" ht="25.5" customHeight="1">
      <c r="A18" s="652" t="s">
        <v>214</v>
      </c>
      <c r="B18" s="699" t="s">
        <v>213</v>
      </c>
      <c r="C18" s="966">
        <v>416</v>
      </c>
      <c r="D18" s="952">
        <f>+('Table-11 cont''d b'!F17/'Table-11 cont''d b'!E17)*100-100</f>
        <v>-1.74197666169853</v>
      </c>
      <c r="E18" s="952">
        <f>+('Table-11 cont''d b'!G17/'Table-11 cont''d b'!F17)*100-100</f>
        <v>4.551546696494199</v>
      </c>
      <c r="F18" s="952">
        <f>+('Table-11 cont''d b'!I17/'Table-11 cont''d b'!G17)*100-100</f>
        <v>-1.3943777244535056</v>
      </c>
      <c r="G18" s="952">
        <f>+('Table-11 cont''d b'!J17/'Table-11 cont''d b'!I17)*100-100</f>
        <v>-2.2134827985337324</v>
      </c>
      <c r="H18" s="952">
        <f>+('Table-11 cont''d b'!K17/'Table-11 cont''d b'!J17)*100-100</f>
        <v>13.946357182359321</v>
      </c>
      <c r="I18" s="952">
        <f>+('Table-11 cont''d b'!L17/'Table-11 cont''d b'!K17)*100-100</f>
        <v>16.972156733072524</v>
      </c>
      <c r="J18" s="951">
        <f>+('Table-11 cont''d b'!N17/'Table-11 cont''d b'!L17)*100-100</f>
        <v>-12.057275223953738</v>
      </c>
      <c r="K18" s="953">
        <f>+('Table-11 cont''d b'!O17/'Table-11 cont''d b'!N17)*100-100</f>
        <v>2.3913593486480664</v>
      </c>
      <c r="L18" s="953">
        <f>+('Table-11 cont''d b'!P17/'Table-11 cont''d b'!O17)*100-100</f>
        <v>-21.47568477193225</v>
      </c>
      <c r="M18" s="953">
        <f>+('Table-11 cont''d b'!Q17/'Table-11 cont''d b'!P17)*100-100</f>
        <v>5.526007108540455</v>
      </c>
      <c r="N18" s="851">
        <f>+('Table-11 cont''d b'!S17/'Table-11 cont''d b'!Q17)*100-100</f>
        <v>10.757216067834932</v>
      </c>
      <c r="O18" s="950">
        <f>+('Table-11 cont''d b'!I17/'Table-11 cont''d b'!D17)*100-100</f>
        <v>-1.2465948514365834</v>
      </c>
      <c r="P18" s="952">
        <f>+('Table-11 cont''d b'!J17/'Table-11 cont''d b'!E17)*100-100</f>
        <v>-0.9443751832919958</v>
      </c>
      <c r="Q18" s="952">
        <f>+('Table-11 cont''d b'!K17/'Table-11 cont''d b'!F17)*100-100</f>
        <v>14.871307429269692</v>
      </c>
      <c r="R18" s="952">
        <f>+('Table-11 cont''d b'!L17/'Table-11 cont''d b'!G17)*100-100</f>
        <v>28.51789381706061</v>
      </c>
      <c r="S18" s="951">
        <f>+('Table-11 cont''d b'!N17/'Table-11 cont''d b'!I17)*100-100</f>
        <v>14.620378675443632</v>
      </c>
      <c r="T18" s="851">
        <f>+('Table-11 cont''d b'!T17/'Table-11 cont''d b'!S17)*100-100</f>
        <v>2.8484504823107955</v>
      </c>
      <c r="U18" s="950">
        <f>+('Table-11 cont''d b'!O17/'Table-11 cont''d b'!J17)*100-100</f>
        <v>20.017940279598065</v>
      </c>
      <c r="V18" s="852">
        <f>+('Table-11 cont''d b'!U17/'Table-11 cont''d b'!T17)*100-100</f>
        <v>-6.96658937875597</v>
      </c>
      <c r="W18" s="950">
        <f>+('Table-11 cont''d b'!P17/'Table-11 cont''d b'!K17)*100-100</f>
        <v>-17.291550089171253</v>
      </c>
      <c r="X18" s="852">
        <v>-6.538725858103007</v>
      </c>
      <c r="Y18" s="927">
        <v>-25.38487177642365</v>
      </c>
      <c r="Z18" s="852">
        <v>6.252267344410868</v>
      </c>
      <c r="AA18" s="852">
        <v>-6.027884630215169</v>
      </c>
      <c r="AB18" s="851">
        <v>11.5878465757701</v>
      </c>
      <c r="AC18" s="853">
        <v>3.9416923570166915</v>
      </c>
      <c r="AD18" s="852">
        <v>-5.6083783259693405</v>
      </c>
      <c r="AE18" s="851">
        <v>11.832551139093852</v>
      </c>
      <c r="AF18" s="851">
        <v>-0.9532056941377363</v>
      </c>
      <c r="AG18" s="851">
        <v>-4.981843695422967</v>
      </c>
      <c r="AH18" s="851">
        <v>3.092184645516909</v>
      </c>
      <c r="AI18" s="851">
        <v>15.179869998125099</v>
      </c>
      <c r="AJ18" s="606"/>
    </row>
    <row r="19" spans="1:36" s="689" customFormat="1" ht="11.25" customHeight="1">
      <c r="A19" s="652"/>
      <c r="B19" s="802" t="s">
        <v>330</v>
      </c>
      <c r="C19" s="966"/>
      <c r="D19" s="952"/>
      <c r="E19" s="952"/>
      <c r="F19" s="952"/>
      <c r="G19" s="952"/>
      <c r="H19" s="952"/>
      <c r="I19" s="952"/>
      <c r="J19" s="951"/>
      <c r="K19" s="953"/>
      <c r="L19" s="953"/>
      <c r="M19" s="953"/>
      <c r="N19" s="962"/>
      <c r="O19" s="950"/>
      <c r="P19" s="952"/>
      <c r="Q19" s="952"/>
      <c r="R19" s="952"/>
      <c r="S19" s="951"/>
      <c r="T19" s="962"/>
      <c r="U19" s="950"/>
      <c r="V19" s="963"/>
      <c r="W19" s="950"/>
      <c r="X19" s="963"/>
      <c r="Y19" s="965"/>
      <c r="Z19" s="963"/>
      <c r="AA19" s="963"/>
      <c r="AB19" s="962"/>
      <c r="AC19" s="964"/>
      <c r="AD19" s="963"/>
      <c r="AE19" s="962"/>
      <c r="AF19" s="962"/>
      <c r="AG19" s="962"/>
      <c r="AH19" s="962"/>
      <c r="AI19" s="962"/>
      <c r="AJ19" s="606"/>
    </row>
    <row r="20" spans="1:36" s="955" customFormat="1" ht="27" customHeight="1">
      <c r="A20" s="803"/>
      <c r="B20" s="960" t="s">
        <v>329</v>
      </c>
      <c r="C20" s="801">
        <v>175</v>
      </c>
      <c r="D20" s="958">
        <f>+('Table-11 cont''d b'!F19/'Table-11 cont''d b'!E19)*100-100</f>
        <v>-1.7535891452222643</v>
      </c>
      <c r="E20" s="958">
        <f>+('Table-11 cont''d b'!G19/'Table-11 cont''d b'!F19)*100-100</f>
        <v>-3.739460825389102</v>
      </c>
      <c r="F20" s="958">
        <f>+('Table-11 cont''d b'!I19/'Table-11 cont''d b'!G19)*100-100</f>
        <v>9.936253775046168</v>
      </c>
      <c r="G20" s="958">
        <f>+('Table-11 cont''d b'!J19/'Table-11 cont''d b'!I19)*100-100</f>
        <v>4.02304851770225</v>
      </c>
      <c r="H20" s="958">
        <f>+('Table-11 cont''d b'!K19/'Table-11 cont''d b'!J19)*100-100</f>
        <v>8.569305481786515</v>
      </c>
      <c r="I20" s="958">
        <f>+('Table-11 cont''d b'!L19/'Table-11 cont''d b'!K19)*100-100</f>
        <v>13.141638939713559</v>
      </c>
      <c r="J20" s="957">
        <f>+('Table-11 cont''d b'!N19/'Table-11 cont''d b'!L19)*100-100</f>
        <v>-25.57088358007995</v>
      </c>
      <c r="K20" s="959">
        <f>+('Table-11 cont''d b'!O19/'Table-11 cont''d b'!N19)*100-100</f>
        <v>-2.5894996098639638</v>
      </c>
      <c r="L20" s="959">
        <f>+('Table-11 cont''d b'!P19/'Table-11 cont''d b'!O19)*100-100</f>
        <v>-10.983773476661113</v>
      </c>
      <c r="M20" s="959">
        <f>+('Table-11 cont''d b'!Q19/'Table-11 cont''d b'!P19)*100-100</f>
        <v>-5.373516309375731</v>
      </c>
      <c r="N20" s="907">
        <f>+('Table-11 cont''d b'!S19/'Table-11 cont''d b'!Q19)*100-100</f>
        <v>-6.608058078571631</v>
      </c>
      <c r="O20" s="956">
        <f>+('Table-11 cont''d b'!I19/'Table-11 cont''d b'!D19)*100-100</f>
        <v>2.770417685628999</v>
      </c>
      <c r="P20" s="958">
        <f>+('Table-11 cont''d b'!J19/'Table-11 cont''d b'!E19)*100-100</f>
        <v>8.152233936462252</v>
      </c>
      <c r="Q20" s="958">
        <f>+('Table-11 cont''d b'!K19/'Table-11 cont''d b'!F19)*100-100</f>
        <v>19.515947937699067</v>
      </c>
      <c r="R20" s="958">
        <f>+('Table-11 cont''d b'!L19/'Table-11 cont''d b'!G19)*100-100</f>
        <v>40.47532192372444</v>
      </c>
      <c r="S20" s="957">
        <f>+('Table-11 cont''d b'!N19/'Table-11 cont''d b'!I19)*100-100</f>
        <v>-4.8953031364812745</v>
      </c>
      <c r="T20" s="907">
        <f>+('Table-11 cont''d b'!T19/'Table-11 cont''d b'!S19)*100-100</f>
        <v>3.5777179073388794</v>
      </c>
      <c r="U20" s="956">
        <f>+('Table-11 cont''d b'!O19/'Table-11 cont''d b'!J19)*100-100</f>
        <v>-10.940928544782906</v>
      </c>
      <c r="V20" s="908">
        <f>+('Table-11 cont''d b'!U19/'Table-11 cont''d b'!T19)*100-100</f>
        <v>-4.024233100928981</v>
      </c>
      <c r="W20" s="956">
        <f>+('Table-11 cont''d b'!P19/'Table-11 cont''d b'!K19)*100-100</f>
        <v>-26.98025981251419</v>
      </c>
      <c r="X20" s="908">
        <v>-3.1475037283131257</v>
      </c>
      <c r="Y20" s="911">
        <v>-38.929634406069894</v>
      </c>
      <c r="Z20" s="908">
        <v>-2.762530233692573</v>
      </c>
      <c r="AA20" s="908">
        <v>-23.370311095856962</v>
      </c>
      <c r="AB20" s="907">
        <v>-2.976267210531418</v>
      </c>
      <c r="AC20" s="909">
        <v>12.969119768475238</v>
      </c>
      <c r="AD20" s="908">
        <v>-18.518760617677813</v>
      </c>
      <c r="AE20" s="907">
        <v>-12.148326849658133</v>
      </c>
      <c r="AF20" s="907">
        <v>-10.081686284851457</v>
      </c>
      <c r="AG20" s="907">
        <v>-6.379189345157386</v>
      </c>
      <c r="AH20" s="907">
        <v>-12.303141061333562</v>
      </c>
      <c r="AI20" s="907">
        <v>3.2243584068425832</v>
      </c>
      <c r="AJ20" s="606"/>
    </row>
    <row r="21" spans="1:36" s="955" customFormat="1" ht="27" customHeight="1">
      <c r="A21" s="803"/>
      <c r="B21" s="960" t="s">
        <v>328</v>
      </c>
      <c r="C21" s="801">
        <v>66</v>
      </c>
      <c r="D21" s="958">
        <f>+('Table-11 cont''d b'!F20/'Table-11 cont''d b'!E20)*100-100</f>
        <v>0.7362577615832748</v>
      </c>
      <c r="E21" s="958">
        <f>+('Table-11 cont''d b'!G20/'Table-11 cont''d b'!F20)*100-100</f>
        <v>-0.8806791257607927</v>
      </c>
      <c r="F21" s="958">
        <f>+('Table-11 cont''d b'!I20/'Table-11 cont''d b'!G20)*100-100</f>
        <v>-5.515661149973312</v>
      </c>
      <c r="G21" s="958">
        <f>+('Table-11 cont''d b'!J20/'Table-11 cont''d b'!I20)*100-100</f>
        <v>-0.25833076453841386</v>
      </c>
      <c r="H21" s="958">
        <f>+('Table-11 cont''d b'!K20/'Table-11 cont''d b'!J20)*100-100</f>
        <v>-1.6628202224766824</v>
      </c>
      <c r="I21" s="958">
        <f>+('Table-11 cont''d b'!L20/'Table-11 cont''d b'!K20)*100-100</f>
        <v>7.742617314790962</v>
      </c>
      <c r="J21" s="957">
        <f>+('Table-11 cont''d b'!N20/'Table-11 cont''d b'!L20)*100-100</f>
        <v>7.930200989511164</v>
      </c>
      <c r="K21" s="959">
        <f>+('Table-11 cont''d b'!O20/'Table-11 cont''d b'!N20)*100-100</f>
        <v>0.4009775951048624</v>
      </c>
      <c r="L21" s="959">
        <f>+('Table-11 cont''d b'!P20/'Table-11 cont''d b'!O20)*100-100</f>
        <v>-2.7579538740180567</v>
      </c>
      <c r="M21" s="959">
        <f>+('Table-11 cont''d b'!Q20/'Table-11 cont''d b'!P20)*100-100</f>
        <v>-1.0228073575934928</v>
      </c>
      <c r="N21" s="907">
        <f>+('Table-11 cont''d b'!S20/'Table-11 cont''d b'!Q20)*100-100</f>
        <v>2.967466154943537</v>
      </c>
      <c r="O21" s="956">
        <f>+('Table-11 cont''d b'!I20/'Table-11 cont''d b'!D20)*100-100</f>
        <v>-7.3540601952043545</v>
      </c>
      <c r="P21" s="958">
        <f>+('Table-11 cont''d b'!J20/'Table-11 cont''d b'!E20)*100-100</f>
        <v>-5.901956931998967</v>
      </c>
      <c r="Q21" s="958">
        <f>+('Table-11 cont''d b'!K20/'Table-11 cont''d b'!F20)*100-100</f>
        <v>-8.142942933304028</v>
      </c>
      <c r="R21" s="958">
        <f>+('Table-11 cont''d b'!L20/'Table-11 cont''d b'!G20)*100-100</f>
        <v>-0.15145725466611282</v>
      </c>
      <c r="S21" s="957">
        <f>+('Table-11 cont''d b'!N20/'Table-11 cont''d b'!I20)*100-100</f>
        <v>14.05777315243013</v>
      </c>
      <c r="T21" s="907">
        <f>+('Table-11 cont''d b'!T20/'Table-11 cont''d b'!S20)*100-100</f>
        <v>2.2963484780384533</v>
      </c>
      <c r="U21" s="956">
        <f>+('Table-11 cont''d b'!O20/'Table-11 cont''d b'!J20)*100-100</f>
        <v>14.811713244851973</v>
      </c>
      <c r="V21" s="908">
        <f>+('Table-11 cont''d b'!U20/'Table-11 cont''d b'!T20)*100-100</f>
        <v>-3.3315767340176876</v>
      </c>
      <c r="W21" s="956">
        <f>+('Table-11 cont''d b'!P20/'Table-11 cont''d b'!K20)*100-100</f>
        <v>13.533110675101483</v>
      </c>
      <c r="X21" s="908">
        <v>-2.281999247462821</v>
      </c>
      <c r="Y21" s="911">
        <v>4.296599123349239</v>
      </c>
      <c r="Z21" s="908">
        <v>-1.2890701522856318</v>
      </c>
      <c r="AA21" s="908">
        <v>-0.4990591896254557</v>
      </c>
      <c r="AB21" s="907">
        <v>-1.7162059484787306</v>
      </c>
      <c r="AC21" s="909">
        <v>11.713176688737988</v>
      </c>
      <c r="AD21" s="908">
        <v>1.3793207878786404</v>
      </c>
      <c r="AE21" s="907">
        <v>0.7812924837454318</v>
      </c>
      <c r="AF21" s="907">
        <v>-0.5008512380366881</v>
      </c>
      <c r="AG21" s="907">
        <v>-4.61401197762784</v>
      </c>
      <c r="AH21" s="907">
        <v>-8.355508855681634</v>
      </c>
      <c r="AI21" s="907">
        <v>5.9073571892782155</v>
      </c>
      <c r="AJ21" s="606"/>
    </row>
    <row r="22" spans="1:36" s="955" customFormat="1" ht="26.25" customHeight="1">
      <c r="A22" s="961"/>
      <c r="B22" s="960" t="s">
        <v>327</v>
      </c>
      <c r="C22" s="801">
        <v>175</v>
      </c>
      <c r="D22" s="958">
        <f>+('Table-11 cont''d b'!F21/'Table-11 cont''d b'!E21)*100-100</f>
        <v>-2.6915113871635583</v>
      </c>
      <c r="E22" s="958">
        <f>+('Table-11 cont''d b'!G21/'Table-11 cont''d b'!F21)*100-100</f>
        <v>15.531914893617</v>
      </c>
      <c r="F22" s="958">
        <f>+('Table-11 cont''d b'!I21/'Table-11 cont''d b'!G21)*100-100</f>
        <v>-9.991793718166193</v>
      </c>
      <c r="G22" s="958">
        <f>+('Table-11 cont''d b'!J21/'Table-11 cont''d b'!I21)*100-100</f>
        <v>-9.655685415397855</v>
      </c>
      <c r="H22" s="958">
        <f>+('Table-11 cont''d b'!K21/'Table-11 cont''d b'!J21)*100-100</f>
        <v>26.867230832472288</v>
      </c>
      <c r="I22" s="958">
        <f>+('Table-11 cont''d b'!L21/'Table-11 cont''d b'!K21)*100-100</f>
        <v>23.905722398042656</v>
      </c>
      <c r="J22" s="957">
        <f>+('Table-11 cont''d b'!N21/'Table-11 cont''d b'!L21)*100-100</f>
        <v>-4.308340470626391</v>
      </c>
      <c r="K22" s="959">
        <f>+('Table-11 cont''d b'!O21/'Table-11 cont''d b'!N21)*100-100</f>
        <v>6.759963092467288</v>
      </c>
      <c r="L22" s="959">
        <f>+('Table-11 cont''d b'!P21/'Table-11 cont''d b'!O21)*100-100</f>
        <v>-34.05572607185259</v>
      </c>
      <c r="M22" s="959">
        <f>+('Table-11 cont''d b'!Q21/'Table-11 cont''d b'!P21)*100-100</f>
        <v>18.429108265543846</v>
      </c>
      <c r="N22" s="907">
        <f>+('Table-11 cont''d b'!S21/'Table-11 cont''d b'!Q21)*100-100</f>
        <v>26.41375973187256</v>
      </c>
      <c r="O22" s="956">
        <f>+('Table-11 cont''d b'!I21/'Table-11 cont''d b'!D21)*100-100</f>
        <v>-3.026872993976653</v>
      </c>
      <c r="P22" s="958">
        <f>+('Table-11 cont''d b'!J21/'Table-11 cont''d b'!E21)*100-100</f>
        <v>-8.58117538276781</v>
      </c>
      <c r="Q22" s="958">
        <f>+('Table-11 cont''d b'!K21/'Table-11 cont''d b'!F21)*100-100</f>
        <v>19.18850339247524</v>
      </c>
      <c r="R22" s="958">
        <f>+('Table-11 cont''d b'!L21/'Table-11 cont''d b'!G21)*100-100</f>
        <v>27.827342150304162</v>
      </c>
      <c r="S22" s="957">
        <f>+('Table-11 cont''d b'!N21/'Table-11 cont''d b'!I21)*100-100</f>
        <v>35.898836438210594</v>
      </c>
      <c r="T22" s="907">
        <f>+('Table-11 cont''d b'!T21/'Table-11 cont''d b'!S21)*100-100</f>
        <v>2.606026908722029</v>
      </c>
      <c r="U22" s="956">
        <f>+('Table-11 cont''d b'!O21/'Table-11 cont''d b'!J21)*100-100</f>
        <v>60.5917852070946</v>
      </c>
      <c r="V22" s="908">
        <f>+('Table-11 cont''d b'!U21/'Table-11 cont''d b'!T21)*100-100</f>
        <v>-9.637476066572077</v>
      </c>
      <c r="W22" s="956">
        <f>+('Table-11 cont''d b'!P21/'Table-11 cont''d b'!K21)*100-100</f>
        <v>-16.52605164614134</v>
      </c>
      <c r="X22" s="908">
        <v>-9.83800763193237</v>
      </c>
      <c r="Y22" s="911">
        <v>-20.215587499712527</v>
      </c>
      <c r="Z22" s="908">
        <v>14.456013908683786</v>
      </c>
      <c r="AA22" s="908">
        <v>5.399442352277205</v>
      </c>
      <c r="AB22" s="907">
        <v>23.2199475599421</v>
      </c>
      <c r="AC22" s="909">
        <v>-1.6513630324904227</v>
      </c>
      <c r="AD22" s="908">
        <v>1.2984428328741302</v>
      </c>
      <c r="AE22" s="907">
        <v>38.80785123024134</v>
      </c>
      <c r="AF22" s="907">
        <v>5.676658437612332</v>
      </c>
      <c r="AG22" s="907">
        <v>-4.319520963436716</v>
      </c>
      <c r="AH22" s="907">
        <v>14.903032157005597</v>
      </c>
      <c r="AI22" s="907">
        <v>25.058000863287006</v>
      </c>
      <c r="AJ22" s="606"/>
    </row>
    <row r="23" spans="1:36" s="905" customFormat="1" ht="20.25" customHeight="1">
      <c r="A23" s="652" t="s">
        <v>208</v>
      </c>
      <c r="B23" s="651" t="s">
        <v>207</v>
      </c>
      <c r="C23" s="954">
        <v>285</v>
      </c>
      <c r="D23" s="950">
        <f>+('Table-11 cont''d b'!F22/'Table-11 cont''d b'!E22)*100-100</f>
        <v>-1.9999918806907147</v>
      </c>
      <c r="E23" s="952">
        <f>+('Table-11 cont''d b'!G22/'Table-11 cont''d b'!F22)*100-100</f>
        <v>1.0000257771890517</v>
      </c>
      <c r="F23" s="952">
        <f>+('Table-11 cont''d b'!I22/'Table-11 cont''d b'!G22)*100-100</f>
        <v>-15.006188805303466</v>
      </c>
      <c r="G23" s="952">
        <f>+('Table-11 cont''d b'!J22/'Table-11 cont''d b'!I22)*100-100</f>
        <v>14.300193711992108</v>
      </c>
      <c r="H23" s="952">
        <f>+('Table-11 cont''d b'!K22/'Table-11 cont''d b'!J22)*100-100</f>
        <v>15.075497894519202</v>
      </c>
      <c r="I23" s="952">
        <f>+('Table-11 cont''d b'!L22/'Table-11 cont''d b'!K22)*100-100</f>
        <v>3.545452018111746</v>
      </c>
      <c r="J23" s="951">
        <f>+('Table-11 cont''d b'!N22/'Table-11 cont''d b'!L22)*100-100</f>
        <v>-9.914773258033108</v>
      </c>
      <c r="K23" s="953">
        <f>+('Table-11 cont''d b'!O22/'Table-11 cont''d b'!N22)*100-100</f>
        <v>-8.279495894907896</v>
      </c>
      <c r="L23" s="953">
        <f>+('Table-11 cont''d b'!P22/'Table-11 cont''d b'!O22)*100-100</f>
        <v>-14.763667048415982</v>
      </c>
      <c r="M23" s="953">
        <f>+('Table-11 cont''d b'!Q22/'Table-11 cont''d b'!P22)*100-100</f>
        <v>-4.907867912114611</v>
      </c>
      <c r="N23" s="851">
        <f>+('Table-11 cont''d b'!S22/'Table-11 cont''d b'!Q22)*100-100</f>
        <v>5.837069046335472</v>
      </c>
      <c r="O23" s="950">
        <f>+('Table-11 cont''d b'!I22/'Table-11 cont''d b'!D22)*100-100</f>
        <v>-18.3969048316484</v>
      </c>
      <c r="P23" s="952">
        <f>+('Table-11 cont''d b'!J22/'Table-11 cont''d b'!E22)*100-100</f>
        <v>-3.8427871799725892</v>
      </c>
      <c r="Q23" s="952">
        <f>+('Table-11 cont''d b'!K22/'Table-11 cont''d b'!F22)*100-100</f>
        <v>12.91161453724061</v>
      </c>
      <c r="R23" s="952">
        <f>+('Table-11 cont''d b'!L22/'Table-11 cont''d b'!G22)*100-100</f>
        <v>15.757239420367625</v>
      </c>
      <c r="S23" s="951">
        <f>+('Table-11 cont''d b'!N22/'Table-11 cont''d b'!I22)*100-100</f>
        <v>22.691487928695892</v>
      </c>
      <c r="T23" s="851">
        <f>+('Table-11 cont''d b'!T22/'Table-11 cont''d b'!S22)*100-100</f>
        <v>14.203182304400386</v>
      </c>
      <c r="U23" s="950">
        <f>+('Table-11 cont''d b'!O22/'Table-11 cont''d b'!J22)*100-100</f>
        <v>-1.5458788234482483</v>
      </c>
      <c r="V23" s="852">
        <f>+('Table-11 cont''d b'!U22/'Table-11 cont''d b'!T22)*100-100</f>
        <v>-0.07218877565877335</v>
      </c>
      <c r="W23" s="950">
        <f>+('Table-11 cont''d b'!P22/'Table-11 cont''d b'!K22)*100-100</f>
        <v>-27.07510802384415</v>
      </c>
      <c r="X23" s="852">
        <v>-3.96178272180326</v>
      </c>
      <c r="Y23" s="927">
        <v>-33.02860410442345</v>
      </c>
      <c r="Z23" s="852">
        <v>-2.5355755581285706</v>
      </c>
      <c r="AA23" s="852">
        <v>-21.318328122411472</v>
      </c>
      <c r="AB23" s="851">
        <v>2.5348691870343316</v>
      </c>
      <c r="AC23" s="853">
        <v>2.7241408125839257</v>
      </c>
      <c r="AD23" s="852">
        <v>-2.0317495512719006</v>
      </c>
      <c r="AE23" s="851">
        <v>14.854223519684552</v>
      </c>
      <c r="AF23" s="851">
        <v>15.996924577394083</v>
      </c>
      <c r="AG23" s="851">
        <v>6.820545890337385</v>
      </c>
      <c r="AH23" s="851">
        <v>-4.09347201762418</v>
      </c>
      <c r="AI23" s="851">
        <v>-1.409671996220169</v>
      </c>
      <c r="AJ23" s="606"/>
    </row>
    <row r="24" spans="1:36" ht="20.25" customHeight="1">
      <c r="A24" s="652" t="s">
        <v>206</v>
      </c>
      <c r="B24" s="651" t="s">
        <v>205</v>
      </c>
      <c r="C24" s="954">
        <v>95</v>
      </c>
      <c r="D24" s="950">
        <f>+('Table-11 cont''d b'!F23/'Table-11 cont''d b'!E23)*100-100</f>
        <v>-0.029796019952797792</v>
      </c>
      <c r="E24" s="952">
        <f>+('Table-11 cont''d b'!G23/'Table-11 cont''d b'!F23)*100-100</f>
        <v>-1.973212991663985</v>
      </c>
      <c r="F24" s="952">
        <f>+('Table-11 cont''d b'!I23/'Table-11 cont''d b'!G23)*100-100</f>
        <v>-5.691167083421917</v>
      </c>
      <c r="G24" s="952">
        <f>+('Table-11 cont''d b'!J23/'Table-11 cont''d b'!I23)*100-100</f>
        <v>9.72039127783961</v>
      </c>
      <c r="H24" s="952">
        <f>+('Table-11 cont''d b'!K23/'Table-11 cont''d b'!J23)*100-100</f>
        <v>1.30931915646444</v>
      </c>
      <c r="I24" s="952">
        <f>+('Table-11 cont''d b'!L23/'Table-11 cont''d b'!K23)*100-100</f>
        <v>1.4814435050558359</v>
      </c>
      <c r="J24" s="951">
        <f>+('Table-11 cont''d b'!N23/'Table-11 cont''d b'!L23)*100-100</f>
        <v>-26.538285659172573</v>
      </c>
      <c r="K24" s="953">
        <f>+('Table-11 cont''d b'!O23/'Table-11 cont''d b'!N23)*100-100</f>
        <v>26.90911852254345</v>
      </c>
      <c r="L24" s="953">
        <f>+('Table-11 cont''d b'!P23/'Table-11 cont''d b'!O23)*100-100</f>
        <v>3.2965736535654315</v>
      </c>
      <c r="M24" s="953">
        <f>+('Table-11 cont''d b'!Q23/'Table-11 cont''d b'!P23)*100-100</f>
        <v>4.001667706409833</v>
      </c>
      <c r="N24" s="851">
        <f>+('Table-11 cont''d b'!S23/'Table-11 cont''d b'!Q23)*100-100</f>
        <v>0.0443887156202436</v>
      </c>
      <c r="O24" s="950">
        <f>+('Table-11 cont''d b'!I23/'Table-11 cont''d b'!D23)*100-100</f>
        <v>-24.928835847062544</v>
      </c>
      <c r="P24" s="952">
        <f>+('Table-11 cont''d b'!J23/'Table-11 cont''d b'!E23)*100-100</f>
        <v>1.4039948462583993</v>
      </c>
      <c r="Q24" s="952">
        <f>+('Table-11 cont''d b'!K23/'Table-11 cont''d b'!F23)*100-100</f>
        <v>2.762315856337196</v>
      </c>
      <c r="R24" s="952">
        <f>+('Table-11 cont''d b'!L23/'Table-11 cont''d b'!G23)*100-100</f>
        <v>6.38386169013954</v>
      </c>
      <c r="S24" s="951">
        <f>+('Table-11 cont''d b'!N23/'Table-11 cont''d b'!I23)*100-100</f>
        <v>-17.13246133723132</v>
      </c>
      <c r="T24" s="851">
        <f>+('Table-11 cont''d b'!T23/'Table-11 cont''d b'!S23)*100-100</f>
        <v>9.41098622939387</v>
      </c>
      <c r="U24" s="950">
        <f>+('Table-11 cont''d b'!O23/'Table-11 cont''d b'!J23)*100-100</f>
        <v>-4.150485034327204</v>
      </c>
      <c r="V24" s="852">
        <f>+('Table-11 cont''d b'!U23/'Table-11 cont''d b'!T23)*100-100</f>
        <v>-5.809162723078842</v>
      </c>
      <c r="W24" s="950">
        <f>+('Table-11 cont''d b'!P23/'Table-11 cont''d b'!K23)*100-100</f>
        <v>-2.270328487560704</v>
      </c>
      <c r="X24" s="852">
        <v>6.913190508684153</v>
      </c>
      <c r="Y24" s="927">
        <v>0.15672294991470892</v>
      </c>
      <c r="Z24" s="852">
        <v>1.7244083437850293</v>
      </c>
      <c r="AA24" s="852">
        <v>36.39918715748132</v>
      </c>
      <c r="AB24" s="851">
        <v>0.5004941688193156</v>
      </c>
      <c r="AC24" s="853">
        <v>1.9174472209568592</v>
      </c>
      <c r="AD24" s="852">
        <v>17.592571452119614</v>
      </c>
      <c r="AE24" s="851">
        <v>7.226623022060053</v>
      </c>
      <c r="AF24" s="851">
        <v>10.22842832792206</v>
      </c>
      <c r="AG24" s="851">
        <v>12.079465907841325</v>
      </c>
      <c r="AH24" s="851">
        <v>2.951651366151765</v>
      </c>
      <c r="AI24" s="851">
        <v>11.3969234987471</v>
      </c>
      <c r="AJ24" s="606"/>
    </row>
    <row r="25" spans="1:36" ht="20.25" customHeight="1">
      <c r="A25" s="787" t="s">
        <v>204</v>
      </c>
      <c r="B25" s="786" t="s">
        <v>203</v>
      </c>
      <c r="C25" s="949">
        <v>247</v>
      </c>
      <c r="D25" s="947">
        <f>+('Table-11 cont''d b'!F24/'Table-11 cont''d b'!E24)*100-100</f>
        <v>-0.48374503166409966</v>
      </c>
      <c r="E25" s="946">
        <f>+('Table-11 cont''d b'!G24/'Table-11 cont''d b'!F24)*100-100</f>
        <v>-3.282945445194912</v>
      </c>
      <c r="F25" s="946">
        <f>+('Table-11 cont''d b'!I24/'Table-11 cont''d b'!G24)*100-100</f>
        <v>-4.304678599081058</v>
      </c>
      <c r="G25" s="946">
        <f>+('Table-11 cont''d b'!J24/'Table-11 cont''d b'!I24)*100-100</f>
        <v>-2.1476917921389855</v>
      </c>
      <c r="H25" s="946">
        <f>+('Table-11 cont''d b'!K24/'Table-11 cont''d b'!J24)*100-100</f>
        <v>53.64423327003689</v>
      </c>
      <c r="I25" s="946">
        <f>+('Table-11 cont''d b'!L24/'Table-11 cont''d b'!K24)*100-100</f>
        <v>-14.495693196243678</v>
      </c>
      <c r="J25" s="945">
        <f>+('Table-11 cont''d b'!N24/'Table-11 cont''d b'!L24)*100-100</f>
        <v>-2.7858175087776402</v>
      </c>
      <c r="K25" s="948">
        <f>+('Table-11 cont''d b'!O24/'Table-11 cont''d b'!N24)*100-100</f>
        <v>19.5392448719018</v>
      </c>
      <c r="L25" s="948">
        <f>+('Table-11 cont''d b'!P24/'Table-11 cont''d b'!O24)*100-100</f>
        <v>-2.053235584834212</v>
      </c>
      <c r="M25" s="948">
        <f>+('Table-11 cont''d b'!Q24/'Table-11 cont''d b'!P24)*100-100</f>
        <v>-8.493248869413222</v>
      </c>
      <c r="N25" s="842">
        <f>+('Table-11 cont''d b'!S24/'Table-11 cont''d b'!Q24)*100-100</f>
        <v>7.746915835202259</v>
      </c>
      <c r="O25" s="947">
        <f>+('Table-11 cont''d b'!I24/'Table-11 cont''d b'!D24)*100-100</f>
        <v>-34.75646949444091</v>
      </c>
      <c r="P25" s="946">
        <f>+('Table-11 cont''d b'!J24/'Table-11 cont''d b'!E24)*100-100</f>
        <v>-9.872180108422953</v>
      </c>
      <c r="Q25" s="946">
        <f>+('Table-11 cont''d b'!K24/'Table-11 cont''d b'!F24)*100-100</f>
        <v>39.14932578549477</v>
      </c>
      <c r="R25" s="946">
        <f>+('Table-11 cont''d b'!L24/'Table-11 cont''d b'!G24)*100-100</f>
        <v>23.017255832132633</v>
      </c>
      <c r="S25" s="945">
        <f>+('Table-11 cont''d b'!N24/'Table-11 cont''d b'!I24)*100-100</f>
        <v>24.969766368531054</v>
      </c>
      <c r="T25" s="842">
        <f>+('Table-11 cont''d b'!T24/'Table-11 cont''d b'!S24)*100-100</f>
        <v>6.797654928870017</v>
      </c>
      <c r="U25" s="944">
        <f>+('Table-11 cont''d b'!O24/'Table-11 cont''d b'!J24)*100-100</f>
        <v>52.666725773895195</v>
      </c>
      <c r="V25" s="941">
        <f>+('Table-11 cont''d b'!U24/'Table-11 cont''d b'!T24)*100-100</f>
        <v>-3.3308674968204883</v>
      </c>
      <c r="W25" s="944">
        <f>+('Table-11 cont''d b'!P24/'Table-11 cont''d b'!K24)*100-100</f>
        <v>-2.6763874884294125</v>
      </c>
      <c r="X25" s="941">
        <v>-2.320457112682135</v>
      </c>
      <c r="Y25" s="943">
        <v>4.15577790327994</v>
      </c>
      <c r="Z25" s="941">
        <v>-3.600251127347036</v>
      </c>
      <c r="AA25" s="941">
        <v>15.44060288228026</v>
      </c>
      <c r="AB25" s="940">
        <v>-1.2872463226867694</v>
      </c>
      <c r="AC25" s="942">
        <v>3.6656615796726015</v>
      </c>
      <c r="AD25" s="941">
        <v>3.135883823040757</v>
      </c>
      <c r="AE25" s="940">
        <v>1.790564279000506</v>
      </c>
      <c r="AF25" s="940">
        <v>8.657073561990416</v>
      </c>
      <c r="AG25" s="940">
        <v>-2.785944976523396</v>
      </c>
      <c r="AH25" s="940">
        <v>-10.145339109771825</v>
      </c>
      <c r="AI25" s="940">
        <v>-3.642014508651286</v>
      </c>
      <c r="AJ25" s="606"/>
    </row>
    <row r="26" spans="1:36" ht="21.75" customHeight="1">
      <c r="A26" s="623" t="s">
        <v>128</v>
      </c>
      <c r="AJ26" s="606"/>
    </row>
  </sheetData>
  <sheetProtection/>
  <mergeCells count="6">
    <mergeCell ref="A5:A6"/>
    <mergeCell ref="B5:B6"/>
    <mergeCell ref="C5:C6"/>
    <mergeCell ref="AJ1:AJ26"/>
    <mergeCell ref="G5:AI5"/>
    <mergeCell ref="A3:AH3"/>
  </mergeCells>
  <printOptions/>
  <pageMargins left="0.26" right="0.13" top="0.35" bottom="0.19" header="0.2" footer="0.3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32"/>
  <sheetViews>
    <sheetView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X18" sqref="X18"/>
    </sheetView>
  </sheetViews>
  <sheetFormatPr defaultColWidth="8.83203125" defaultRowHeight="12.75"/>
  <cols>
    <col min="1" max="1" width="12.66015625" style="621" customWidth="1"/>
    <col min="2" max="2" width="48.16015625" style="621" customWidth="1"/>
    <col min="3" max="3" width="8.33203125" style="621" customWidth="1"/>
    <col min="4" max="6" width="9.16015625" style="621" hidden="1" customWidth="1"/>
    <col min="7" max="8" width="8.66015625" style="621" hidden="1" customWidth="1"/>
    <col min="9" max="10" width="9.66015625" style="621" hidden="1" customWidth="1"/>
    <col min="11" max="11" width="12" style="621" hidden="1" customWidth="1"/>
    <col min="12" max="12" width="10" style="621" hidden="1" customWidth="1"/>
    <col min="13" max="13" width="10.16015625" style="621" hidden="1" customWidth="1"/>
    <col min="14" max="14" width="8.33203125" style="621" hidden="1" customWidth="1"/>
    <col min="15" max="15" width="9.66015625" style="621" hidden="1" customWidth="1"/>
    <col min="16" max="16" width="9" style="621" hidden="1" customWidth="1"/>
    <col min="17" max="17" width="9.33203125" style="621" hidden="1" customWidth="1"/>
    <col min="18" max="18" width="10" style="621" hidden="1" customWidth="1"/>
    <col min="19" max="20" width="9.83203125" style="621" hidden="1" customWidth="1"/>
    <col min="21" max="21" width="11.33203125" style="621" hidden="1" customWidth="1"/>
    <col min="22" max="22" width="10.33203125" style="621" hidden="1" customWidth="1"/>
    <col min="23" max="23" width="10.16015625" style="621" hidden="1" customWidth="1"/>
    <col min="24" max="24" width="10.16015625" style="621" customWidth="1"/>
    <col min="25" max="25" width="10.5" style="621" hidden="1" customWidth="1"/>
    <col min="26" max="26" width="10.5" style="621" customWidth="1"/>
    <col min="27" max="27" width="9.83203125" style="621" hidden="1" customWidth="1"/>
    <col min="28" max="29" width="9.83203125" style="621" customWidth="1"/>
    <col min="30" max="30" width="10.83203125" style="621" hidden="1" customWidth="1"/>
    <col min="31" max="31" width="10.5" style="621" customWidth="1"/>
    <col min="32" max="32" width="11" style="621" customWidth="1"/>
    <col min="33" max="35" width="10.83203125" style="621" customWidth="1"/>
    <col min="36" max="36" width="5.33203125" style="734" customWidth="1"/>
    <col min="37" max="16384" width="8.83203125" style="621" customWidth="1"/>
  </cols>
  <sheetData>
    <row r="1" spans="1:36" ht="24" customHeight="1">
      <c r="A1" s="683" t="s">
        <v>326</v>
      </c>
      <c r="B1" s="62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606">
        <v>25</v>
      </c>
    </row>
    <row r="2" spans="1:36" ht="14.25" customHeight="1">
      <c r="A2" s="896" t="s">
        <v>137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896"/>
      <c r="AB2" s="896"/>
      <c r="AC2" s="896"/>
      <c r="AD2" s="896"/>
      <c r="AE2" s="896"/>
      <c r="AF2" s="896"/>
      <c r="AG2" s="896"/>
      <c r="AH2" s="896"/>
      <c r="AI2" s="895"/>
      <c r="AJ2" s="622"/>
    </row>
    <row r="3" spans="1:36" ht="6.75" customHeight="1">
      <c r="A3" s="729"/>
      <c r="B3" s="62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622"/>
    </row>
    <row r="4" spans="1:36" ht="14.25" customHeight="1">
      <c r="A4" s="1041" t="s">
        <v>174</v>
      </c>
      <c r="B4" s="1040" t="s">
        <v>10</v>
      </c>
      <c r="C4" s="677" t="s">
        <v>4</v>
      </c>
      <c r="D4" s="922" t="s">
        <v>35</v>
      </c>
      <c r="E4" s="921"/>
      <c r="F4" s="921"/>
      <c r="G4" s="920" t="s">
        <v>35</v>
      </c>
      <c r="H4" s="919"/>
      <c r="I4" s="919"/>
      <c r="J4" s="919"/>
      <c r="K4" s="919"/>
      <c r="L4" s="919"/>
      <c r="M4" s="919"/>
      <c r="N4" s="919"/>
      <c r="O4" s="919"/>
      <c r="P4" s="919"/>
      <c r="Q4" s="919"/>
      <c r="R4" s="919"/>
      <c r="S4" s="919"/>
      <c r="T4" s="919"/>
      <c r="U4" s="919"/>
      <c r="V4" s="919"/>
      <c r="W4" s="919"/>
      <c r="X4" s="919"/>
      <c r="Y4" s="919"/>
      <c r="Z4" s="919"/>
      <c r="AA4" s="919"/>
      <c r="AB4" s="919"/>
      <c r="AC4" s="919"/>
      <c r="AD4" s="919"/>
      <c r="AE4" s="919"/>
      <c r="AF4" s="919"/>
      <c r="AG4" s="919"/>
      <c r="AH4" s="919"/>
      <c r="AI4" s="918"/>
      <c r="AJ4" s="622"/>
    </row>
    <row r="5" spans="1:36" ht="53.25" customHeight="1">
      <c r="A5" s="1039"/>
      <c r="B5" s="1038"/>
      <c r="C5" s="816"/>
      <c r="D5" s="917" t="s">
        <v>325</v>
      </c>
      <c r="E5" s="917" t="s">
        <v>324</v>
      </c>
      <c r="F5" s="917" t="s">
        <v>323</v>
      </c>
      <c r="G5" s="917" t="s">
        <v>322</v>
      </c>
      <c r="H5" s="917" t="s">
        <v>358</v>
      </c>
      <c r="I5" s="872" t="s">
        <v>320</v>
      </c>
      <c r="J5" s="989" t="s">
        <v>357</v>
      </c>
      <c r="K5" s="1037" t="s">
        <v>307</v>
      </c>
      <c r="L5" s="917" t="s">
        <v>356</v>
      </c>
      <c r="M5" s="872" t="s">
        <v>355</v>
      </c>
      <c r="N5" s="1036" t="s">
        <v>354</v>
      </c>
      <c r="O5" s="1035" t="s">
        <v>353</v>
      </c>
      <c r="P5" s="1035" t="s">
        <v>352</v>
      </c>
      <c r="Q5" s="917" t="s">
        <v>351</v>
      </c>
      <c r="R5" s="872" t="s">
        <v>339</v>
      </c>
      <c r="S5" s="989" t="s">
        <v>350</v>
      </c>
      <c r="T5" s="872" t="s">
        <v>301</v>
      </c>
      <c r="U5" s="873" t="s">
        <v>349</v>
      </c>
      <c r="V5" s="1034" t="s">
        <v>348</v>
      </c>
      <c r="W5" s="873" t="s">
        <v>299</v>
      </c>
      <c r="X5" s="1034" t="s">
        <v>347</v>
      </c>
      <c r="Y5" s="873" t="s">
        <v>270</v>
      </c>
      <c r="Z5" s="872" t="s">
        <v>269</v>
      </c>
      <c r="AA5" s="873" t="s">
        <v>298</v>
      </c>
      <c r="AB5" s="872" t="s">
        <v>267</v>
      </c>
      <c r="AC5" s="874" t="s">
        <v>265</v>
      </c>
      <c r="AD5" s="873" t="s">
        <v>297</v>
      </c>
      <c r="AE5" s="873" t="s">
        <v>296</v>
      </c>
      <c r="AF5" s="873" t="s">
        <v>263</v>
      </c>
      <c r="AG5" s="873" t="s">
        <v>262</v>
      </c>
      <c r="AH5" s="873" t="s">
        <v>261</v>
      </c>
      <c r="AI5" s="872" t="s">
        <v>260</v>
      </c>
      <c r="AJ5" s="622"/>
    </row>
    <row r="6" spans="1:36" s="905" customFormat="1" ht="30" customHeight="1">
      <c r="A6" s="1031" t="s">
        <v>259</v>
      </c>
      <c r="B6" s="1030" t="s">
        <v>129</v>
      </c>
      <c r="C6" s="1029">
        <v>1800</v>
      </c>
      <c r="D6" s="914">
        <f>+('Table-11 cont''d  (c)'!F6/'Table-11 cont''d  (c)'!E6)*100-100</f>
        <v>-0.16021066971221387</v>
      </c>
      <c r="E6" s="914">
        <f>+('Table-11 cont''d  (c)'!G6/'Table-11 cont''d  (c)'!F6)*100-100</f>
        <v>-2.39890042831901</v>
      </c>
      <c r="F6" s="914">
        <f>+('Table-11 cont''d  (c)'!I6/'Table-11 cont''d  (c)'!G6)*100-100</f>
        <v>-3.4284120695545255</v>
      </c>
      <c r="G6" s="914">
        <f>+('Table-11 cont''d  (c)'!J6/'Table-11 cont''d  (c)'!I6)*100-100</f>
        <v>-2.328944893178786</v>
      </c>
      <c r="H6" s="914">
        <f>+('Table-11 cont''d  (c)'!K6/'Table-11 cont''d  (c)'!J6)*100-100</f>
        <v>1.9354927229486378</v>
      </c>
      <c r="I6" s="914">
        <f>+('Table-11 cont''d  (c)'!L6/'Table-11 cont''d  (c)'!K6)*100-100</f>
        <v>9.113602016288453</v>
      </c>
      <c r="J6" s="914">
        <f>+('Table-11 cont''d  (c)'!N6/'Table-11 cont''d  (c)'!L6)*100-100</f>
        <v>3.3539736707621586</v>
      </c>
      <c r="K6" s="864">
        <f>+('Table-11 cont''d  (c)'!O6/'Table-11 cont''d  (c)'!N6)*100-100</f>
        <v>-1.051101131873338</v>
      </c>
      <c r="L6" s="914">
        <f>+('Table-11 cont''d  (c)'!P6/'Table-11 cont''d  (c)'!O6)*100-100</f>
        <v>-0.93481428404138</v>
      </c>
      <c r="M6" s="864">
        <f>+('Table-11 cont''d  (c)'!Q6/'Table-11 cont''d  (c)'!P6)*100-100</f>
        <v>-2.821279913787663</v>
      </c>
      <c r="N6" s="1033">
        <f>+('Table-11 cont''d  (c)'!R6/'Table-11 cont''d  (c)'!Q6)*100-100</f>
        <v>2.9387610096973447</v>
      </c>
      <c r="O6" s="985">
        <f>+('Table-11 cont''d  (c)'!S6/'Table-11 cont''d  (c)'!R6)*100-100</f>
        <v>-2.663141006849301</v>
      </c>
      <c r="P6" s="985">
        <f>+('Table-11 cont''d  (c)'!AA6/'Table-11 cont''d  (c)'!S6)*100-100</f>
        <v>-100</v>
      </c>
      <c r="Q6" s="914" t="e">
        <f>+('Table-11 cont''d  (c)'!AB6/'Table-11 cont''d  (c)'!AA6)*100-100</f>
        <v>#DIV/0!</v>
      </c>
      <c r="R6" s="864">
        <f>+('Table-11 cont''d  (c)'!S6/'Table-11 cont''d  (c)'!Q6)*100-100</f>
        <v>0.19735665330549068</v>
      </c>
      <c r="S6" s="938">
        <f>+('Table-11 cont''d  (c)'!T6/'Table-11 cont''d  (c)'!R6)*100-100</f>
        <v>-4.024873395487958</v>
      </c>
      <c r="T6" s="864">
        <f>+('Table-11 cont''d  (c)'!T6/'Table-11 cont''d  (c)'!S6)*100-100</f>
        <v>-1.398989450373037</v>
      </c>
      <c r="U6" s="913">
        <f>+('Table-11 cont''d  (c)'!O6/'Table-11 cont''d  (c)'!J6)*100-100</f>
        <v>13.74765800884721</v>
      </c>
      <c r="V6" s="864">
        <f>+('Table-11 cont''d  (c)'!U6/'Table-11 cont''d  (c)'!T6)*100-100</f>
        <v>11.275681315073243</v>
      </c>
      <c r="W6" s="913">
        <f>+('Table-11 cont''d  (c)'!P6/'Table-11 cont''d  (c)'!K6)*100-100</f>
        <v>10.544743193897801</v>
      </c>
      <c r="X6" s="864">
        <v>-2.5927485930896523</v>
      </c>
      <c r="Y6" s="913">
        <v>-1.5466774322199655</v>
      </c>
      <c r="Z6" s="864">
        <v>0.23974186685995846</v>
      </c>
      <c r="AA6" s="913">
        <v>-4.553619714212957</v>
      </c>
      <c r="AB6" s="864">
        <v>-9.843429702522343</v>
      </c>
      <c r="AC6" s="985">
        <v>-0.7734929310621936</v>
      </c>
      <c r="AD6" s="913">
        <v>-4.889193744084267</v>
      </c>
      <c r="AE6" s="863">
        <v>6.8338961872862285</v>
      </c>
      <c r="AF6" s="864">
        <v>7.085133200588473</v>
      </c>
      <c r="AG6" s="863">
        <v>7.130432062662464</v>
      </c>
      <c r="AH6" s="863">
        <v>-2.044489448763329</v>
      </c>
      <c r="AI6" s="863">
        <v>-12.65132645979972</v>
      </c>
      <c r="AJ6" s="622"/>
    </row>
    <row r="7" spans="1:36" s="689" customFormat="1" ht="24" customHeight="1">
      <c r="A7" s="1022" t="s">
        <v>258</v>
      </c>
      <c r="B7" s="1021" t="s">
        <v>257</v>
      </c>
      <c r="C7" s="1020">
        <v>65</v>
      </c>
      <c r="D7" s="1018">
        <f>+('Table-11 cont''d  (c)'!F7/'Table-11 cont''d  (c)'!E7)*100-100</f>
        <v>1.5869204347326757</v>
      </c>
      <c r="E7" s="1018">
        <f>+('Table-11 cont''d  (c)'!G7/'Table-11 cont''d  (c)'!F7)*100-100</f>
        <v>-1.170570280464105</v>
      </c>
      <c r="F7" s="1018">
        <f>+('Table-11 cont''d  (c)'!I7/'Table-11 cont''d  (c)'!G7)*100-100</f>
        <v>-3.810157647352426</v>
      </c>
      <c r="G7" s="1018">
        <f>+('Table-11 cont''d  (c)'!J7/'Table-11 cont''d  (c)'!I7)*100-100</f>
        <v>0</v>
      </c>
      <c r="H7" s="1018">
        <f>+('Table-11 cont''d  (c)'!K7/'Table-11 cont''d  (c)'!J7)*100-100</f>
        <v>6.756756756756758</v>
      </c>
      <c r="I7" s="1018">
        <f>+('Table-11 cont''d  (c)'!L7/'Table-11 cont''d  (c)'!K7)*100-100</f>
        <v>13.000000000000014</v>
      </c>
      <c r="J7" s="1018">
        <f>+('Table-11 cont''d  (c)'!N7/'Table-11 cont''d  (c)'!L7)*100-100</f>
        <v>-4</v>
      </c>
      <c r="K7" s="1014">
        <f>+('Table-11 cont''d  (c)'!O7/'Table-11 cont''d  (c)'!N7)*100-100</f>
        <v>-7.817109144542783</v>
      </c>
      <c r="L7" s="1019">
        <f>+('Table-11 cont''d  (c)'!P7/'Table-11 cont''d  (c)'!O7)*100-100</f>
        <v>13.924050632911374</v>
      </c>
      <c r="M7" s="1014">
        <f>+('Table-11 cont''d  (c)'!Q7/'Table-11 cont''d  (c)'!P7)*100-100</f>
        <v>0</v>
      </c>
      <c r="N7" s="1017">
        <f>+('Table-11 cont''d  (c)'!I7/'Table-11 cont''d  (c)'!D7)*100-100</f>
        <v>-5.8921676848964495</v>
      </c>
      <c r="O7" s="1018">
        <f>+('Table-11 cont''d  (c)'!J7/'Table-11 cont''d  (c)'!E7)*100-100</f>
        <v>-3.4275393337021995</v>
      </c>
      <c r="P7" s="1018">
        <f>+('Table-11 cont''d  (c)'!K7/'Table-11 cont''d  (c)'!F7)*100-100</f>
        <v>1.487107283434213</v>
      </c>
      <c r="Q7" s="1018">
        <f>+('Table-11 cont''d  (c)'!L7/'Table-11 cont''d  (c)'!G7)*100-100</f>
        <v>16.038746308389847</v>
      </c>
      <c r="R7" s="1014">
        <f>+('Table-11 cont''d  (c)'!S7/'Table-11 cont''d  (c)'!Q7)*100-100</f>
        <v>0</v>
      </c>
      <c r="S7" s="1017">
        <f>+('Table-11 cont''d  (c)'!N7/'Table-11 cont''d  (c)'!I7)*100-100</f>
        <v>15.80972972972971</v>
      </c>
      <c r="T7" s="1014">
        <f>+('Table-11 cont''d  (c)'!T7/'Table-11 cont''d  (c)'!S7)*100-100</f>
        <v>0</v>
      </c>
      <c r="U7" s="1015">
        <f>+('Table-11 cont''d  (c)'!O7/'Table-11 cont''d  (c)'!J7)*100-100</f>
        <v>6.756756756756758</v>
      </c>
      <c r="V7" s="1014">
        <f>+('Table-11 cont''d  (c)'!U7/'Table-11 cont''d  (c)'!T7)*100-100</f>
        <v>0</v>
      </c>
      <c r="W7" s="1015">
        <f>+('Table-11 cont''d  (c)'!P7/'Table-11 cont''d  (c)'!K7)*100-100</f>
        <v>13.924050632911374</v>
      </c>
      <c r="X7" s="1014">
        <v>0</v>
      </c>
      <c r="Y7" s="1015">
        <v>0.8177439229304326</v>
      </c>
      <c r="Z7" s="1014">
        <v>0</v>
      </c>
      <c r="AA7" s="1015">
        <v>5.018483253052523</v>
      </c>
      <c r="AB7" s="1014">
        <v>0</v>
      </c>
      <c r="AC7" s="1016">
        <v>0</v>
      </c>
      <c r="AD7" s="1015">
        <v>13.924050632911374</v>
      </c>
      <c r="AE7" s="1014">
        <v>0</v>
      </c>
      <c r="AF7" s="1014">
        <v>0</v>
      </c>
      <c r="AG7" s="1014">
        <v>0</v>
      </c>
      <c r="AH7" s="1014">
        <v>0</v>
      </c>
      <c r="AI7" s="1014">
        <v>0</v>
      </c>
      <c r="AJ7" s="622"/>
    </row>
    <row r="8" spans="1:36" s="905" customFormat="1" ht="24.75" customHeight="1">
      <c r="A8" s="1022" t="s">
        <v>256</v>
      </c>
      <c r="B8" s="1021" t="s">
        <v>255</v>
      </c>
      <c r="C8" s="1020">
        <v>266</v>
      </c>
      <c r="D8" s="1018">
        <f>+('Table-11 cont''d  (c)'!F8/'Table-11 cont''d  (c)'!E8)*100-100</f>
        <v>-0.9985177042118352</v>
      </c>
      <c r="E8" s="1018">
        <f>+('Table-11 cont''d  (c)'!G8/'Table-11 cont''d  (c)'!F8)*100-100</f>
        <v>-4.447873540171372</v>
      </c>
      <c r="F8" s="1018">
        <f>+('Table-11 cont''d  (c)'!I8/'Table-11 cont''d  (c)'!G8)*100-100</f>
        <v>0.06021707276325117</v>
      </c>
      <c r="G8" s="1018">
        <f>+('Table-11 cont''d  (c)'!J8/'Table-11 cont''d  (c)'!I8)*100-100</f>
        <v>-2.058943853972252</v>
      </c>
      <c r="H8" s="1018">
        <f>+('Table-11 cont''d  (c)'!K8/'Table-11 cont''d  (c)'!J8)*100-100</f>
        <v>1.9416044894967825</v>
      </c>
      <c r="I8" s="1018">
        <f>+('Table-11 cont''d  (c)'!L8/'Table-11 cont''d  (c)'!K8)*100-100</f>
        <v>4.721506053455229</v>
      </c>
      <c r="J8" s="1018">
        <f>+('Table-11 cont''d  (c)'!N8/'Table-11 cont''d  (c)'!L8)*100-100</f>
        <v>4.050287308427784</v>
      </c>
      <c r="K8" s="1014">
        <f>+('Table-11 cont''d  (c)'!O8/'Table-11 cont''d  (c)'!N8)*100-100</f>
        <v>0.3397206520018585</v>
      </c>
      <c r="L8" s="1019">
        <f>+('Table-11 cont''d  (c)'!P8/'Table-11 cont''d  (c)'!O8)*100-100</f>
        <v>1.4167724958494148</v>
      </c>
      <c r="M8" s="1014">
        <f>+('Table-11 cont''d  (c)'!Q8/'Table-11 cont''d  (c)'!P8)*100-100</f>
        <v>-3.1344235037267936</v>
      </c>
      <c r="N8" s="1017">
        <f>+('Table-11 cont''d  (c)'!I8/'Table-11 cont''d  (c)'!D8)*100-100</f>
        <v>-10.034080846918542</v>
      </c>
      <c r="O8" s="1018">
        <f>+('Table-11 cont''d  (c)'!J8/'Table-11 cont''d  (c)'!E8)*100-100</f>
        <v>-7.293907291105256</v>
      </c>
      <c r="P8" s="1018">
        <f>+('Table-11 cont''d  (c)'!K8/'Table-11 cont''d  (c)'!F8)*100-100</f>
        <v>-4.5407440621843165</v>
      </c>
      <c r="Q8" s="1018">
        <f>+('Table-11 cont''d  (c)'!L8/'Table-11 cont''d  (c)'!G8)*100-100</f>
        <v>4.619723484155159</v>
      </c>
      <c r="R8" s="1014">
        <f>+('Table-11 cont''d  (c)'!S8/'Table-11 cont''d  (c)'!Q8)*100-100</f>
        <v>-0.4245252671937152</v>
      </c>
      <c r="S8" s="1017">
        <f>+('Table-11 cont''d  (c)'!N8/'Table-11 cont''d  (c)'!I8)*100-100</f>
        <v>8.791611742542841</v>
      </c>
      <c r="T8" s="1014">
        <f>+('Table-11 cont''d  (c)'!T8/'Table-11 cont''d  (c)'!S8)*100-100</f>
        <v>-1.0504110585853823</v>
      </c>
      <c r="U8" s="1015">
        <f>+('Table-11 cont''d  (c)'!O8/'Table-11 cont''d  (c)'!J8)*100-100</f>
        <v>11.45601610883304</v>
      </c>
      <c r="V8" s="1014">
        <f>+('Table-11 cont''d  (c)'!U8/'Table-11 cont''d  (c)'!T8)*100-100</f>
        <v>0.4297334940517601</v>
      </c>
      <c r="W8" s="1015">
        <f>+('Table-11 cont''d  (c)'!P8/'Table-11 cont''d  (c)'!K8)*100-100</f>
        <v>10.882200506936982</v>
      </c>
      <c r="X8" s="1014">
        <v>0.7916410535478917</v>
      </c>
      <c r="Y8" s="1015">
        <v>2.564111996223744</v>
      </c>
      <c r="Z8" s="1014">
        <v>0.07757141927298505</v>
      </c>
      <c r="AA8" s="1015">
        <v>-1.8467857537046939</v>
      </c>
      <c r="AB8" s="1014">
        <v>0.08871930076574586</v>
      </c>
      <c r="AC8" s="1016">
        <v>-0.24461875643217468</v>
      </c>
      <c r="AD8" s="1015">
        <v>-3.2066250549626574</v>
      </c>
      <c r="AE8" s="1014">
        <v>-4.148666828085396</v>
      </c>
      <c r="AF8" s="1014">
        <v>-0.26371062851885085</v>
      </c>
      <c r="AG8" s="1014">
        <v>0.23919694534184543</v>
      </c>
      <c r="AH8" s="1014">
        <v>1.393173567771484</v>
      </c>
      <c r="AI8" s="1014">
        <v>0.7123521376998383</v>
      </c>
      <c r="AJ8" s="622"/>
    </row>
    <row r="9" spans="1:36" s="689" customFormat="1" ht="25.5" customHeight="1">
      <c r="A9" s="1022" t="s">
        <v>254</v>
      </c>
      <c r="B9" s="1021" t="s">
        <v>253</v>
      </c>
      <c r="C9" s="1020">
        <v>271</v>
      </c>
      <c r="D9" s="1018">
        <f>+('Table-11 cont''d  (c)'!F9/'Table-11 cont''d  (c)'!E9)*100-100</f>
        <v>-1.5906642013476642</v>
      </c>
      <c r="E9" s="1018">
        <f>+('Table-11 cont''d  (c)'!G9/'Table-11 cont''d  (c)'!F9)*100-100</f>
        <v>-4.091443173522691</v>
      </c>
      <c r="F9" s="1018">
        <f>+('Table-11 cont''d  (c)'!I9/'Table-11 cont''d  (c)'!G9)*100-100</f>
        <v>-1.9747437006971182</v>
      </c>
      <c r="G9" s="1018">
        <f>+('Table-11 cont''d  (c)'!J9/'Table-11 cont''d  (c)'!I9)*100-100</f>
        <v>-3.046656383432378</v>
      </c>
      <c r="H9" s="1018">
        <f>+('Table-11 cont''d  (c)'!K9/'Table-11 cont''d  (c)'!J9)*100-100</f>
        <v>4.380734154470446</v>
      </c>
      <c r="I9" s="1018">
        <f>+('Table-11 cont''d  (c)'!L9/'Table-11 cont''d  (c)'!K9)*100-100</f>
        <v>6.9015327598433345</v>
      </c>
      <c r="J9" s="1018">
        <f>+('Table-11 cont''d  (c)'!N9/'Table-11 cont''d  (c)'!L9)*100-100</f>
        <v>6.303323064932201</v>
      </c>
      <c r="K9" s="1014">
        <f>+('Table-11 cont''d  (c)'!O9/'Table-11 cont''d  (c)'!N9)*100-100</f>
        <v>0.7122501467025302</v>
      </c>
      <c r="L9" s="1019">
        <f>+('Table-11 cont''d  (c)'!P9/'Table-11 cont''d  (c)'!O9)*100-100</f>
        <v>-3.428511491773591</v>
      </c>
      <c r="M9" s="1014">
        <f>+('Table-11 cont''d  (c)'!Q9/'Table-11 cont''d  (c)'!P9)*100-100</f>
        <v>-8.462836367073209</v>
      </c>
      <c r="N9" s="1017">
        <f>+('Table-11 cont''d  (c)'!I9/'Table-11 cont''d  (c)'!D9)*100-100</f>
        <v>-11.362782840882417</v>
      </c>
      <c r="O9" s="1018">
        <f>+('Table-11 cont''d  (c)'!J9/'Table-11 cont''d  (c)'!E9)*100-100</f>
        <v>-10.299588729410047</v>
      </c>
      <c r="P9" s="1018">
        <f>+('Table-11 cont''d  (c)'!K9/'Table-11 cont''d  (c)'!F9)*100-100</f>
        <v>-4.856640821771151</v>
      </c>
      <c r="Q9" s="1018">
        <f>+('Table-11 cont''d  (c)'!L9/'Table-11 cont''d  (c)'!G9)*100-100</f>
        <v>6.0486286585963</v>
      </c>
      <c r="R9" s="1014">
        <f>+('Table-11 cont''d  (c)'!S9/'Table-11 cont''d  (c)'!Q9)*100-100</f>
        <v>0.3634973156357262</v>
      </c>
      <c r="S9" s="1017">
        <f>+('Table-11 cont''d  (c)'!N9/'Table-11 cont''d  (c)'!I9)*100-100</f>
        <v>15.004255622313138</v>
      </c>
      <c r="T9" s="1014">
        <f>+('Table-11 cont''d  (c)'!T9/'Table-11 cont''d  (c)'!S9)*100-100</f>
        <v>1.6505504212131399</v>
      </c>
      <c r="U9" s="1015">
        <f>+('Table-11 cont''d  (c)'!O9/'Table-11 cont''d  (c)'!J9)*100-100</f>
        <v>19.463000739569168</v>
      </c>
      <c r="V9" s="1014">
        <f>+('Table-11 cont''d  (c)'!U9/'Table-11 cont''d  (c)'!T9)*100-100</f>
        <v>-0.44750497681110346</v>
      </c>
      <c r="W9" s="1015">
        <f>+('Table-11 cont''d  (c)'!P9/'Table-11 cont''d  (c)'!K9)*100-100</f>
        <v>10.52537517130932</v>
      </c>
      <c r="X9" s="1014">
        <v>1.4616933595807922</v>
      </c>
      <c r="Y9" s="1015">
        <v>-5.359828886876386</v>
      </c>
      <c r="Z9" s="1014">
        <v>-1.1170740829600447</v>
      </c>
      <c r="AA9" s="1015">
        <v>-10.64796202408965</v>
      </c>
      <c r="AB9" s="1014">
        <v>0.7002166259030531</v>
      </c>
      <c r="AC9" s="1016">
        <v>-5.431076550835968</v>
      </c>
      <c r="AD9" s="1015">
        <v>-9.81550081268037</v>
      </c>
      <c r="AE9" s="1014">
        <v>-7.031650384578825</v>
      </c>
      <c r="AF9" s="1014">
        <v>3.0480496277156277</v>
      </c>
      <c r="AG9" s="1014">
        <v>1.527875470371825</v>
      </c>
      <c r="AH9" s="1014">
        <v>0.5786885665555843</v>
      </c>
      <c r="AI9" s="1014">
        <v>-4.456253984871509</v>
      </c>
      <c r="AJ9" s="622"/>
    </row>
    <row r="10" spans="1:36" s="689" customFormat="1" ht="24" customHeight="1">
      <c r="A10" s="1022" t="s">
        <v>252</v>
      </c>
      <c r="B10" s="1021" t="s">
        <v>251</v>
      </c>
      <c r="C10" s="1020">
        <v>96</v>
      </c>
      <c r="D10" s="1018">
        <f>+('Table-11 cont''d  (c)'!F10/'Table-11 cont''d  (c)'!E10)*100-100</f>
        <v>2.3663296494297583</v>
      </c>
      <c r="E10" s="1018">
        <f>+('Table-11 cont''d  (c)'!G10/'Table-11 cont''d  (c)'!F10)*100-100</f>
        <v>0.6697936002141347</v>
      </c>
      <c r="F10" s="1018">
        <f>+('Table-11 cont''d  (c)'!I10/'Table-11 cont''d  (c)'!G10)*100-100</f>
        <v>-7.223198129800238</v>
      </c>
      <c r="G10" s="1018">
        <f>+('Table-11 cont''d  (c)'!J10/'Table-11 cont''d  (c)'!I10)*100-100</f>
        <v>-3.4059000234037455</v>
      </c>
      <c r="H10" s="1018">
        <f>+('Table-11 cont''d  (c)'!K10/'Table-11 cont''d  (c)'!J10)*100-100</f>
        <v>-10.299323881516514</v>
      </c>
      <c r="I10" s="1018">
        <f>+('Table-11 cont''d  (c)'!L10/'Table-11 cont''d  (c)'!K10)*100-100</f>
        <v>13.809707232095207</v>
      </c>
      <c r="J10" s="1018">
        <f>+('Table-11 cont''d  (c)'!N10/'Table-11 cont''d  (c)'!L10)*100-100</f>
        <v>8.640738816115515</v>
      </c>
      <c r="K10" s="1014">
        <f>+('Table-11 cont''d  (c)'!O10/'Table-11 cont''d  (c)'!N10)*100-100</f>
        <v>-1.2903273835370754</v>
      </c>
      <c r="L10" s="1019">
        <f>+('Table-11 cont''d  (c)'!P10/'Table-11 cont''d  (c)'!O10)*100-100</f>
        <v>-4.957822094180202</v>
      </c>
      <c r="M10" s="1014">
        <f>+('Table-11 cont''d  (c)'!Q10/'Table-11 cont''d  (c)'!P10)*100-100</f>
        <v>-1.3334538815808088</v>
      </c>
      <c r="N10" s="1017">
        <f>+('Table-11 cont''d  (c)'!I10/'Table-11 cont''d  (c)'!D10)*100-100</f>
        <v>-3.7027428660866093</v>
      </c>
      <c r="O10" s="1018">
        <f>+('Table-11 cont''d  (c)'!J10/'Table-11 cont''d  (c)'!E10)*100-100</f>
        <v>-7.6479993460174</v>
      </c>
      <c r="P10" s="1018">
        <f>+('Table-11 cont''d  (c)'!K10/'Table-11 cont''d  (c)'!F10)*100-100</f>
        <v>-19.074592906408697</v>
      </c>
      <c r="Q10" s="1018">
        <f>+('Table-11 cont''d  (c)'!L10/'Table-11 cont''d  (c)'!G10)*100-100</f>
        <v>-8.511813131003038</v>
      </c>
      <c r="R10" s="1014">
        <f>+('Table-11 cont''d  (c)'!S10/'Table-11 cont''d  (c)'!Q10)*100-100</f>
        <v>-0.20979080845725662</v>
      </c>
      <c r="S10" s="1017">
        <f>+('Table-11 cont''d  (c)'!N10/'Table-11 cont''d  (c)'!I10)*100-100</f>
        <v>7.131783097033235</v>
      </c>
      <c r="T10" s="1014">
        <f>+('Table-11 cont''d  (c)'!T10/'Table-11 cont''d  (c)'!S10)*100-100</f>
        <v>-1.228263319410189</v>
      </c>
      <c r="U10" s="1015">
        <f>+('Table-11 cont''d  (c)'!O10/'Table-11 cont''d  (c)'!J10)*100-100</f>
        <v>9.478148653885327</v>
      </c>
      <c r="V10" s="1014">
        <f>+('Table-11 cont''d  (c)'!U10/'Table-11 cont''d  (c)'!T10)*100-100</f>
        <v>0</v>
      </c>
      <c r="W10" s="1015">
        <f>+('Table-11 cont''d  (c)'!P10/'Table-11 cont''d  (c)'!K10)*100-100</f>
        <v>15.997360682305043</v>
      </c>
      <c r="X10" s="1014">
        <v>2.91279454020534</v>
      </c>
      <c r="Y10" s="1015">
        <v>0.5631172922301033</v>
      </c>
      <c r="Z10" s="1014">
        <v>-1.2546919627276338</v>
      </c>
      <c r="AA10" s="1015">
        <v>-7.62936057963654</v>
      </c>
      <c r="AB10" s="1014">
        <v>-6.273977911064321E-05</v>
      </c>
      <c r="AC10" s="1016">
        <v>0</v>
      </c>
      <c r="AD10" s="1015">
        <v>-7.571282205588005</v>
      </c>
      <c r="AE10" s="1014">
        <v>-2.749789797533424</v>
      </c>
      <c r="AF10" s="1014">
        <v>1.4355046901744402</v>
      </c>
      <c r="AG10" s="1014">
        <v>0.3733756817932914</v>
      </c>
      <c r="AH10" s="1014">
        <v>1.6214922213512608</v>
      </c>
      <c r="AI10" s="1014">
        <v>1.6214922213512608</v>
      </c>
      <c r="AJ10" s="622"/>
    </row>
    <row r="11" spans="1:36" s="689" customFormat="1" ht="23.25" customHeight="1">
      <c r="A11" s="1022" t="s">
        <v>250</v>
      </c>
      <c r="B11" s="1021" t="s">
        <v>249</v>
      </c>
      <c r="C11" s="1020">
        <v>456</v>
      </c>
      <c r="D11" s="1018">
        <f>+('Table-11 cont''d  (c)'!F11/'Table-11 cont''d  (c)'!E11)*100-100</f>
        <v>-1.6717711891926683</v>
      </c>
      <c r="E11" s="1018">
        <f>+('Table-11 cont''d  (c)'!G11/'Table-11 cont''d  (c)'!F11)*100-100</f>
        <v>-2.3871202538186935</v>
      </c>
      <c r="F11" s="1018">
        <f>+('Table-11 cont''d  (c)'!I11/'Table-11 cont''d  (c)'!G11)*100-100</f>
        <v>-6.855529063895361</v>
      </c>
      <c r="G11" s="1018">
        <f>+('Table-11 cont''d  (c)'!J11/'Table-11 cont''d  (c)'!I11)*100-100</f>
        <v>-2.7511005758319413</v>
      </c>
      <c r="H11" s="1018">
        <f>+('Table-11 cont''d  (c)'!K11/'Table-11 cont''d  (c)'!J11)*100-100</f>
        <v>0.3157672976456354</v>
      </c>
      <c r="I11" s="1018">
        <f>+('Table-11 cont''d  (c)'!L11/'Table-11 cont''d  (c)'!K11)*100-100</f>
        <v>-0.013510192931605047</v>
      </c>
      <c r="J11" s="1018">
        <f>+('Table-11 cont''d  (c)'!N11/'Table-11 cont''d  (c)'!L11)*100-100</f>
        <v>0.6853172117526611</v>
      </c>
      <c r="K11" s="1014">
        <f>+('Table-11 cont''d  (c)'!O11/'Table-11 cont''d  (c)'!N11)*100-100</f>
        <v>0.20161314249904194</v>
      </c>
      <c r="L11" s="1019">
        <f>+('Table-11 cont''d  (c)'!P11/'Table-11 cont''d  (c)'!O11)*100-100</f>
        <v>-0.10143667439470505</v>
      </c>
      <c r="M11" s="1014">
        <f>+('Table-11 cont''d  (c)'!Q11/'Table-11 cont''d  (c)'!P11)*100-100</f>
        <v>-0.3950482978897156</v>
      </c>
      <c r="N11" s="1017">
        <f>+('Table-11 cont''d  (c)'!I11/'Table-11 cont''d  (c)'!D11)*100-100</f>
        <v>-14.700742077179257</v>
      </c>
      <c r="O11" s="1018">
        <f>+('Table-11 cont''d  (c)'!J11/'Table-11 cont''d  (c)'!E11)*100-100</f>
        <v>-13.05850236669616</v>
      </c>
      <c r="P11" s="1018">
        <f>+('Table-11 cont''d  (c)'!K11/'Table-11 cont''d  (c)'!F11)*100-100</f>
        <v>-11.30112735100218</v>
      </c>
      <c r="Q11" s="1018">
        <f>+('Table-11 cont''d  (c)'!L11/'Table-11 cont''d  (c)'!G11)*100-100</f>
        <v>-9.144275334583313</v>
      </c>
      <c r="R11" s="1014">
        <f>+('Table-11 cont''d  (c)'!S11/'Table-11 cont''d  (c)'!Q11)*100-100</f>
        <v>-0.21575823774890068</v>
      </c>
      <c r="S11" s="1017">
        <f>+('Table-11 cont''d  (c)'!N11/'Table-11 cont''d  (c)'!I11)*100-100</f>
        <v>-1.7887227604053209</v>
      </c>
      <c r="T11" s="1014">
        <f>+('Table-11 cont''d  (c)'!T11/'Table-11 cont''d  (c)'!S11)*100-100</f>
        <v>-9.751182850351896</v>
      </c>
      <c r="U11" s="1015">
        <f>+('Table-11 cont''d  (c)'!O11/'Table-11 cont''d  (c)'!J11)*100-100</f>
        <v>1.1932110950650525</v>
      </c>
      <c r="V11" s="1014">
        <f>+('Table-11 cont''d  (c)'!U11/'Table-11 cont''d  (c)'!T11)*100-100</f>
        <v>56.326606481692494</v>
      </c>
      <c r="W11" s="1015">
        <f>+('Table-11 cont''d  (c)'!P11/'Table-11 cont''d  (c)'!K11)*100-100</f>
        <v>0.7723579156529325</v>
      </c>
      <c r="X11" s="1014">
        <v>-8.96578148199822</v>
      </c>
      <c r="Y11" s="1015">
        <v>0.387821019263356</v>
      </c>
      <c r="Z11" s="1014">
        <v>2.17332266497678</v>
      </c>
      <c r="AA11" s="1015">
        <v>-0.5105920111010676</v>
      </c>
      <c r="AB11" s="1014">
        <v>-34.97959027385235</v>
      </c>
      <c r="AC11" s="1016">
        <v>0</v>
      </c>
      <c r="AD11" s="1015">
        <v>-10.392646302530906</v>
      </c>
      <c r="AE11" s="1014">
        <v>40.22237210432081</v>
      </c>
      <c r="AF11" s="1014">
        <v>28.15662118319014</v>
      </c>
      <c r="AG11" s="1014">
        <v>31.225006840277302</v>
      </c>
      <c r="AH11" s="1014">
        <v>-5.4579995555694865</v>
      </c>
      <c r="AI11" s="1014">
        <v>-39.52277058128145</v>
      </c>
      <c r="AJ11" s="622"/>
    </row>
    <row r="12" spans="1:36" s="689" customFormat="1" ht="37.5" customHeight="1">
      <c r="A12" s="1022" t="s">
        <v>248</v>
      </c>
      <c r="B12" s="1021" t="s">
        <v>247</v>
      </c>
      <c r="C12" s="1020">
        <v>238</v>
      </c>
      <c r="D12" s="1018">
        <f>+('Table-11 cont''d  (c)'!F12/'Table-11 cont''d  (c)'!E12)*100-100</f>
        <v>-0.7447406004188792</v>
      </c>
      <c r="E12" s="1018">
        <f>+('Table-11 cont''d  (c)'!G12/'Table-11 cont''d  (c)'!F12)*100-100</f>
        <v>-1.6810417853664603</v>
      </c>
      <c r="F12" s="1018">
        <f>+('Table-11 cont''d  (c)'!I12/'Table-11 cont''d  (c)'!G12)*100-100</f>
        <v>-1.321336680551596</v>
      </c>
      <c r="G12" s="1018">
        <f>+('Table-11 cont''d  (c)'!J12/'Table-11 cont''d  (c)'!I12)*100-100</f>
        <v>-2.969005138657039</v>
      </c>
      <c r="H12" s="1018">
        <f>+('Table-11 cont''d  (c)'!K12/'Table-11 cont''d  (c)'!J12)*100-100</f>
        <v>1.5495870478447813</v>
      </c>
      <c r="I12" s="1018">
        <f>+('Table-11 cont''d  (c)'!L12/'Table-11 cont''d  (c)'!K12)*100-100</f>
        <v>8.980278257964528</v>
      </c>
      <c r="J12" s="1018">
        <f>+('Table-11 cont''d  (c)'!N12/'Table-11 cont''d  (c)'!L12)*100-100</f>
        <v>7.121911255857057</v>
      </c>
      <c r="K12" s="1014">
        <f>+('Table-11 cont''d  (c)'!O12/'Table-11 cont''d  (c)'!N12)*100-100</f>
        <v>3.0262778280491887</v>
      </c>
      <c r="L12" s="1019">
        <f>+('Table-11 cont''d  (c)'!P12/'Table-11 cont''d  (c)'!O12)*100-100</f>
        <v>-2.2461248090442325</v>
      </c>
      <c r="M12" s="1014">
        <f>+('Table-11 cont''d  (c)'!Q12/'Table-11 cont''d  (c)'!P12)*100-100</f>
        <v>-4.287504177830698</v>
      </c>
      <c r="N12" s="1017">
        <f>+('Table-11 cont''d  (c)'!I12/'Table-11 cont''d  (c)'!D12)*100-100</f>
        <v>-6.376064335813055</v>
      </c>
      <c r="O12" s="1018">
        <f>+('Table-11 cont''d  (c)'!J12/'Table-11 cont''d  (c)'!E12)*100-100</f>
        <v>-6.5617837557437895</v>
      </c>
      <c r="P12" s="1018">
        <f>+('Table-11 cont''d  (c)'!K12/'Table-11 cont''d  (c)'!F12)*100-100</f>
        <v>-4.401919540683963</v>
      </c>
      <c r="Q12" s="1018">
        <f>+('Table-11 cont''d  (c)'!L12/'Table-11 cont''d  (c)'!G12)*100-100</f>
        <v>5.964359250430988</v>
      </c>
      <c r="R12" s="1014">
        <f>+('Table-11 cont''d  (c)'!S12/'Table-11 cont''d  (c)'!Q12)*100-100</f>
        <v>-0.6277238525822924</v>
      </c>
      <c r="S12" s="1017">
        <f>+('Table-11 cont''d  (c)'!N12/'Table-11 cont''d  (c)'!I12)*100-100</f>
        <v>15.030993591410535</v>
      </c>
      <c r="T12" s="1014">
        <f>+('Table-11 cont''d  (c)'!T12/'Table-11 cont''d  (c)'!S12)*100-100</f>
        <v>-2.1095196377410588</v>
      </c>
      <c r="U12" s="1015">
        <f>+('Table-11 cont''d  (c)'!O12/'Table-11 cont''d  (c)'!J12)*100-100</f>
        <v>22.13844783845164</v>
      </c>
      <c r="V12" s="1014">
        <f>+('Table-11 cont''d  (c)'!U12/'Table-11 cont''d  (c)'!T12)*100-100</f>
        <v>0</v>
      </c>
      <c r="W12" s="1015">
        <f>+('Table-11 cont''d  (c)'!P12/'Table-11 cont''d  (c)'!K12)*100-100</f>
        <v>17.57316728813285</v>
      </c>
      <c r="X12" s="1014">
        <v>-4.15574064033531</v>
      </c>
      <c r="Y12" s="1015">
        <v>3.2592452758049006</v>
      </c>
      <c r="Z12" s="1014">
        <v>-2.4920530037083495</v>
      </c>
      <c r="AA12" s="1015">
        <v>-4.210948852350896</v>
      </c>
      <c r="AB12" s="1014">
        <v>-2.5261223093646095</v>
      </c>
      <c r="AC12" s="1016">
        <v>-0.7064436306906146</v>
      </c>
      <c r="AD12" s="1015">
        <v>-8.985974957395825</v>
      </c>
      <c r="AE12" s="1014">
        <v>-6.894714030707988</v>
      </c>
      <c r="AF12" s="1014">
        <v>-6.766539733993099</v>
      </c>
      <c r="AG12" s="1014">
        <v>-8.515698197228986</v>
      </c>
      <c r="AH12" s="1014">
        <v>-8.905037430233136</v>
      </c>
      <c r="AI12" s="1014">
        <v>-9.548571991187245</v>
      </c>
      <c r="AJ12" s="622"/>
    </row>
    <row r="13" spans="1:36" s="905" customFormat="1" ht="21" customHeight="1">
      <c r="A13" s="1022" t="s">
        <v>246</v>
      </c>
      <c r="B13" s="1021" t="s">
        <v>245</v>
      </c>
      <c r="C13" s="1020">
        <v>408</v>
      </c>
      <c r="D13" s="1018">
        <f>+('Table-11 cont''d  (c)'!F13/'Table-11 cont''d  (c)'!E13)*100-100</f>
        <v>2.5576844353697936</v>
      </c>
      <c r="E13" s="1018">
        <f>+('Table-11 cont''d  (c)'!G13/'Table-11 cont''d  (c)'!F13)*100-100</f>
        <v>-1.3249904991893402</v>
      </c>
      <c r="F13" s="1018">
        <f>+('Table-11 cont''d  (c)'!I13/'Table-11 cont''d  (c)'!G13)*100-100</f>
        <v>-3.049017299370888</v>
      </c>
      <c r="G13" s="1018">
        <f>+('Table-11 cont''d  (c)'!J13/'Table-11 cont''d  (c)'!I13)*100-100</f>
        <v>-1.35108780565362</v>
      </c>
      <c r="H13" s="1018">
        <f>+('Table-11 cont''d  (c)'!K13/'Table-11 cont''d  (c)'!J13)*100-100</f>
        <v>4.25529668912985</v>
      </c>
      <c r="I13" s="1018">
        <f>+('Table-11 cont''d  (c)'!L13/'Table-11 cont''d  (c)'!K13)*100-100</f>
        <v>20.740329382429493</v>
      </c>
      <c r="J13" s="1018">
        <f>+('Table-11 cont''d  (c)'!N13/'Table-11 cont''d  (c)'!L13)*100-100</f>
        <v>1.7679171763758177</v>
      </c>
      <c r="K13" s="1014">
        <f>+('Table-11 cont''d  (c)'!O13/'Table-11 cont''d  (c)'!N13)*100-100</f>
        <v>-4.99145052370676</v>
      </c>
      <c r="L13" s="1019">
        <f>+('Table-11 cont''d  (c)'!P13/'Table-11 cont''d  (c)'!O13)*100-100</f>
        <v>-2.035074830163609</v>
      </c>
      <c r="M13" s="1014">
        <f>+('Table-11 cont''d  (c)'!Q13/'Table-11 cont''d  (c)'!P13)*100-100</f>
        <v>-1.157420037372006</v>
      </c>
      <c r="N13" s="1017">
        <f>+('Table-11 cont''d  (c)'!I13/'Table-11 cont''d  (c)'!D13)*100-100</f>
        <v>-4.205855508055663</v>
      </c>
      <c r="O13" s="1018">
        <f>+('Table-11 cont''d  (c)'!J13/'Table-11 cont''d  (c)'!E13)*100-100</f>
        <v>-3.212360171075659</v>
      </c>
      <c r="P13" s="1018">
        <f>+('Table-11 cont''d  (c)'!K13/'Table-11 cont''d  (c)'!F13)*100-100</f>
        <v>-1.6102580537092734</v>
      </c>
      <c r="Q13" s="1018">
        <f>+('Table-11 cont''d  (c)'!L13/'Table-11 cont''d  (c)'!G13)*100-100</f>
        <v>20.39127141254326</v>
      </c>
      <c r="R13" s="1014">
        <f>+('Table-11 cont''d  (c)'!S13/'Table-11 cont''d  (c)'!Q13)*100-100</f>
        <v>1.40191255769453</v>
      </c>
      <c r="S13" s="1017">
        <f>+('Table-11 cont''d  (c)'!N13/'Table-11 cont''d  (c)'!I13)*100-100</f>
        <v>26.372818475730412</v>
      </c>
      <c r="T13" s="1014">
        <f>+('Table-11 cont''d  (c)'!T13/'Table-11 cont''d  (c)'!S13)*100-100</f>
        <v>3.996556165386721</v>
      </c>
      <c r="U13" s="1015">
        <f>+('Table-11 cont''d  (c)'!O13/'Table-11 cont''d  (c)'!J13)*100-100</f>
        <v>21.709382389906963</v>
      </c>
      <c r="V13" s="1014">
        <f>+('Table-11 cont''d  (c)'!U13/'Table-11 cont''d  (c)'!T13)*100-100</f>
        <v>-0.319913160682205</v>
      </c>
      <c r="W13" s="1015">
        <f>+('Table-11 cont''d  (c)'!P13/'Table-11 cont''d  (c)'!K13)*100-100</f>
        <v>14.365897148105404</v>
      </c>
      <c r="X13" s="1014">
        <v>0.14841804906721734</v>
      </c>
      <c r="Y13" s="1015">
        <v>-6.375770285878303</v>
      </c>
      <c r="Z13" s="1014">
        <v>0.6876308673554661</v>
      </c>
      <c r="AA13" s="1015">
        <v>-6.712486428318925</v>
      </c>
      <c r="AB13" s="1014">
        <v>-0.8198077005316122</v>
      </c>
      <c r="AC13" s="1016">
        <v>0.6499740291693286</v>
      </c>
      <c r="AD13" s="1015">
        <v>2.1127066791748916</v>
      </c>
      <c r="AE13" s="1014">
        <v>3.9004873584280944</v>
      </c>
      <c r="AF13" s="1014">
        <v>5.273146931291635</v>
      </c>
      <c r="AG13" s="1014">
        <v>4.531596013357884</v>
      </c>
      <c r="AH13" s="1014">
        <v>-0.30954700569411386</v>
      </c>
      <c r="AI13" s="1014">
        <v>0.6604410468397077</v>
      </c>
      <c r="AJ13" s="622"/>
    </row>
    <row r="14" spans="1:36" s="689" customFormat="1" ht="24.75" customHeight="1">
      <c r="A14" s="1032"/>
      <c r="B14" s="1012" t="s">
        <v>346</v>
      </c>
      <c r="C14" s="1011">
        <v>272</v>
      </c>
      <c r="D14" s="1009">
        <f>+('Table-11 cont''d  (c)'!F14/'Table-11 cont''d  (c)'!E14)*100-100</f>
        <v>-0.3596872512944884</v>
      </c>
      <c r="E14" s="1009">
        <f>+('Table-11 cont''d  (c)'!G14/'Table-11 cont''d  (c)'!F14)*100-100</f>
        <v>0.03930189366339221</v>
      </c>
      <c r="F14" s="1009">
        <f>+('Table-11 cont''d  (c)'!I14/'Table-11 cont''d  (c)'!G14)*100-100</f>
        <v>-5.521775733259375</v>
      </c>
      <c r="G14" s="1009">
        <f>+('Table-11 cont''d  (c)'!J14/'Table-11 cont''d  (c)'!I14)*100-100</f>
        <v>-1.568625797288874</v>
      </c>
      <c r="H14" s="1009">
        <f>+('Table-11 cont''d  (c)'!K14/'Table-11 cont''d  (c)'!J14)*100-100</f>
        <v>5.138546770722499</v>
      </c>
      <c r="I14" s="1009">
        <f>+('Table-11 cont''d  (c)'!L14/'Table-11 cont''d  (c)'!K14)*100-100</f>
        <v>19.417063520618115</v>
      </c>
      <c r="J14" s="1009">
        <f>+('Table-11 cont''d  (c)'!N14/'Table-11 cont''d  (c)'!L14)*100-100</f>
        <v>-1.6420404708270837</v>
      </c>
      <c r="K14" s="1005">
        <f>+('Table-11 cont''d  (c)'!O14/'Table-11 cont''d  (c)'!N14)*100-100</f>
        <v>-1.4986365869543334</v>
      </c>
      <c r="L14" s="1010">
        <f>+('Table-11 cont''d  (c)'!P14/'Table-11 cont''d  (c)'!O14)*100-100</f>
        <v>-2.9735546408345925</v>
      </c>
      <c r="M14" s="1005">
        <f>+('Table-11 cont''d  (c)'!Q14/'Table-11 cont''d  (c)'!P14)*100-100</f>
        <v>-0.673764373292542</v>
      </c>
      <c r="N14" s="1008">
        <f>+('Table-11 cont''d  (c)'!I14/'Table-11 cont''d  (c)'!D14)*100-100</f>
        <v>-7.423825662962159</v>
      </c>
      <c r="O14" s="1009">
        <f>+('Table-11 cont''d  (c)'!J14/'Table-11 cont''d  (c)'!E14)*100-100</f>
        <v>-7.301863249311381</v>
      </c>
      <c r="P14" s="1009">
        <f>+('Table-11 cont''d  (c)'!K14/'Table-11 cont''d  (c)'!F14)*100-100</f>
        <v>-2.1867041816594224</v>
      </c>
      <c r="Q14" s="1009">
        <f>+('Table-11 cont''d  (c)'!L14/'Table-11 cont''d  (c)'!G14)*100-100</f>
        <v>16.759876756393567</v>
      </c>
      <c r="R14" s="1005">
        <f>+('Table-11 cont''d  (c)'!S14/'Table-11 cont''d  (c)'!Q14)*100-100</f>
        <v>2.0442167627155783</v>
      </c>
      <c r="S14" s="1008">
        <f>+('Table-11 cont''d  (c)'!N14/'Table-11 cont''d  (c)'!I14)*100-100</f>
        <v>21.55460500837762</v>
      </c>
      <c r="T14" s="1005">
        <f>+('Table-11 cont''d  (c)'!T14/'Table-11 cont''d  (c)'!S14)*100-100</f>
        <v>5.877725625391321</v>
      </c>
      <c r="U14" s="1006">
        <f>+('Table-11 cont''d  (c)'!O14/'Table-11 cont''d  (c)'!J14)*100-100</f>
        <v>21.64103589371244</v>
      </c>
      <c r="V14" s="1005">
        <f>+('Table-11 cont''d  (c)'!U14/'Table-11 cont''d  (c)'!T14)*100-100</f>
        <v>-0.3322061334646804</v>
      </c>
      <c r="W14" s="1006">
        <f>+('Table-11 cont''d  (c)'!P14/'Table-11 cont''d  (c)'!K14)*100-100</f>
        <v>12.25566345625137</v>
      </c>
      <c r="X14" s="1005">
        <v>0.3617102520388613</v>
      </c>
      <c r="Y14" s="1006">
        <v>-6.630324426266853</v>
      </c>
      <c r="Z14" s="1005">
        <v>0.6655489180990202</v>
      </c>
      <c r="AA14" s="1006">
        <v>-3.131017978422932</v>
      </c>
      <c r="AB14" s="1005">
        <v>-0.8971212186124831</v>
      </c>
      <c r="AC14" s="1007">
        <v>0.8666295968602782</v>
      </c>
      <c r="AD14" s="1006">
        <v>4.1231019014824</v>
      </c>
      <c r="AE14" s="1005">
        <v>6.957642513293294</v>
      </c>
      <c r="AF14" s="1005">
        <v>8.072674449306817</v>
      </c>
      <c r="AG14" s="1005">
        <v>6.612559159368985</v>
      </c>
      <c r="AH14" s="1005">
        <v>-0.2093078167649054</v>
      </c>
      <c r="AI14" s="1005">
        <v>0.991006173362365</v>
      </c>
      <c r="AJ14" s="622"/>
    </row>
    <row r="15" spans="1:36" s="689" customFormat="1" ht="22.5" customHeight="1">
      <c r="A15" s="1031" t="s">
        <v>243</v>
      </c>
      <c r="B15" s="1030" t="s">
        <v>18</v>
      </c>
      <c r="C15" s="1029">
        <v>866</v>
      </c>
      <c r="D15" s="1027">
        <f>+('Table-11 cont''d  (c)'!F15/'Table-11 cont''d  (c)'!E15)*100-100</f>
        <v>-2.5197735620415074</v>
      </c>
      <c r="E15" s="1027">
        <f>+('Table-11 cont''d  (c)'!G15/'Table-11 cont''d  (c)'!F15)*100-100</f>
        <v>-0.918960902682926</v>
      </c>
      <c r="F15" s="1027">
        <f>+('Table-11 cont''d  (c)'!I15/'Table-11 cont''d  (c)'!G15)*100-100</f>
        <v>-3.2636114177258833</v>
      </c>
      <c r="G15" s="1027">
        <f>+('Table-11 cont''d  (c)'!J15/'Table-11 cont''d  (c)'!I15)*100-100</f>
        <v>-1.7897333957610329</v>
      </c>
      <c r="H15" s="1027">
        <f>+('Table-11 cont''d  (c)'!K15/'Table-11 cont''d  (c)'!J15)*100-100</f>
        <v>1.6835822186539247</v>
      </c>
      <c r="I15" s="1027">
        <f>+('Table-11 cont''d  (c)'!L15/'Table-11 cont''d  (c)'!K15)*100-100</f>
        <v>8.879261768293262</v>
      </c>
      <c r="J15" s="1027">
        <f>+('Table-11 cont''d  (c)'!N15/'Table-11 cont''d  (c)'!L15)*100-100</f>
        <v>4.407424403948028</v>
      </c>
      <c r="K15" s="1023">
        <f>+('Table-11 cont''d  (c)'!O15/'Table-11 cont''d  (c)'!N15)*100-100</f>
        <v>0.8965590359163826</v>
      </c>
      <c r="L15" s="1028">
        <f>+('Table-11 cont''d  (c)'!P15/'Table-11 cont''d  (c)'!O15)*100-100</f>
        <v>-1.7148632044986556</v>
      </c>
      <c r="M15" s="1023">
        <f>+('Table-11 cont''d  (c)'!Q15/'Table-11 cont''d  (c)'!P15)*100-100</f>
        <v>-0.7848789416200077</v>
      </c>
      <c r="N15" s="1026">
        <f>+('Table-11 cont''d  (c)'!I15/'Table-11 cont''d  (c)'!D15)*100-100</f>
        <v>-8.835862195343623</v>
      </c>
      <c r="O15" s="1027">
        <f>+('Table-11 cont''d  (c)'!J15/'Table-11 cont''d  (c)'!E15)*100-100</f>
        <v>-8.239907667848229</v>
      </c>
      <c r="P15" s="1027">
        <f>+('Table-11 cont''d  (c)'!K15/'Table-11 cont''d  (c)'!F15)*100-100</f>
        <v>-4.2832045636861125</v>
      </c>
      <c r="Q15" s="1027">
        <f>+('Table-11 cont''d  (c)'!L15/'Table-11 cont''d  (c)'!G15)*100-100</f>
        <v>5.182324699850582</v>
      </c>
      <c r="R15" s="1023">
        <f>+('Table-11 cont''d  (c)'!S15/'Table-11 cont''d  (c)'!Q15)*100-100</f>
        <v>1.7315949281303062</v>
      </c>
      <c r="S15" s="1026">
        <f>+('Table-11 cont''d  (c)'!N15/'Table-11 cont''d  (c)'!I15)*100-100</f>
        <v>13.523109304325061</v>
      </c>
      <c r="T15" s="1023">
        <f>+('Table-11 cont''d  (c)'!T15/'Table-11 cont''d  (c)'!S15)*100-100</f>
        <v>3.5978674727907674</v>
      </c>
      <c r="U15" s="1024">
        <f>+('Table-11 cont''d  (c)'!O15/'Table-11 cont''d  (c)'!J15)*100-100</f>
        <v>16.62824566011554</v>
      </c>
      <c r="V15" s="1023">
        <f>+('Table-11 cont''d  (c)'!U15/'Table-11 cont''d  (c)'!T15)*100-100</f>
        <v>-0.6960435775564093</v>
      </c>
      <c r="W15" s="1024">
        <f>+('Table-11 cont''d  (c)'!P15/'Table-11 cont''d  (c)'!K15)*100-100</f>
        <v>12.7303231142552</v>
      </c>
      <c r="X15" s="1023">
        <v>-0.04532325837689655</v>
      </c>
      <c r="Y15" s="1024">
        <v>2.724361582585402</v>
      </c>
      <c r="Z15" s="1023">
        <v>-2.249142124522521</v>
      </c>
      <c r="AA15" s="1024">
        <v>0.09166686593606244</v>
      </c>
      <c r="AB15" s="1023">
        <v>0.2388892351269618</v>
      </c>
      <c r="AC15" s="1025">
        <v>1.0912626057353805</v>
      </c>
      <c r="AD15" s="1024">
        <v>2.771425885958976</v>
      </c>
      <c r="AE15" s="1023">
        <v>3.8367501984164534</v>
      </c>
      <c r="AF15" s="1023">
        <v>4.61075579272044</v>
      </c>
      <c r="AG15" s="1023">
        <v>0.5173577487372398</v>
      </c>
      <c r="AH15" s="1023">
        <v>-2.7417403912331793</v>
      </c>
      <c r="AI15" s="1023">
        <v>-0.9912533508632606</v>
      </c>
      <c r="AJ15" s="622"/>
    </row>
    <row r="16" spans="1:36" s="689" customFormat="1" ht="34.5" customHeight="1">
      <c r="A16" s="1022" t="s">
        <v>242</v>
      </c>
      <c r="B16" s="1021" t="s">
        <v>241</v>
      </c>
      <c r="C16" s="1020">
        <v>62</v>
      </c>
      <c r="D16" s="1018">
        <f>+('Table-11 cont''d  (c)'!F16/'Table-11 cont''d  (c)'!E16)*100-100</f>
        <v>-8.90475990534253</v>
      </c>
      <c r="E16" s="1018">
        <f>+('Table-11 cont''d  (c)'!G16/'Table-11 cont''d  (c)'!F16)*100-100</f>
        <v>-0.6771725384433722</v>
      </c>
      <c r="F16" s="1018">
        <f>+('Table-11 cont''d  (c)'!I16/'Table-11 cont''d  (c)'!G16)*100-100</f>
        <v>-5.55448884661638</v>
      </c>
      <c r="G16" s="1018">
        <f>+('Table-11 cont''d  (c)'!J16/'Table-11 cont''d  (c)'!I16)*100-100</f>
        <v>0.48538598608283223</v>
      </c>
      <c r="H16" s="1018">
        <f>+('Table-11 cont''d  (c)'!K16/'Table-11 cont''d  (c)'!J16)*100-100</f>
        <v>-1.6175840681982834</v>
      </c>
      <c r="I16" s="1018">
        <f>+('Table-11 cont''d  (c)'!L16/'Table-11 cont''d  (c)'!K16)*100-100</f>
        <v>-0.9830453874095042</v>
      </c>
      <c r="J16" s="1018">
        <f>+('Table-11 cont''d  (c)'!N16/'Table-11 cont''d  (c)'!L16)*100-100</f>
        <v>8.588899249817345</v>
      </c>
      <c r="K16" s="1014">
        <f>+('Table-11 cont''d  (c)'!O16/'Table-11 cont''d  (c)'!N16)*100-100</f>
        <v>2.9908930506735913</v>
      </c>
      <c r="L16" s="1019">
        <f>+('Table-11 cont''d  (c)'!P16/'Table-11 cont''d  (c)'!O16)*100-100</f>
        <v>-1.3062710519090217</v>
      </c>
      <c r="M16" s="1014">
        <f>+('Table-11 cont''d  (c)'!Q16/'Table-11 cont''d  (c)'!P16)*100-100</f>
        <v>-2.5889191712046085</v>
      </c>
      <c r="N16" s="1017">
        <f>+('Table-11 cont''d  (c)'!I16/'Table-11 cont''d  (c)'!D16)*100-100</f>
        <v>-17.435759008304984</v>
      </c>
      <c r="O16" s="1018">
        <f>+('Table-11 cont''d  (c)'!J16/'Table-11 cont''d  (c)'!E16)*100-100</f>
        <v>-14.132467013754663</v>
      </c>
      <c r="P16" s="1018">
        <f>+('Table-11 cont''d  (c)'!K16/'Table-11 cont''d  (c)'!F16)*100-100</f>
        <v>-7.263482301465061</v>
      </c>
      <c r="Q16" s="1018">
        <f>+('Table-11 cont''d  (c)'!L16/'Table-11 cont''d  (c)'!G16)*100-100</f>
        <v>-7.549072065637148</v>
      </c>
      <c r="R16" s="1014">
        <f>+('Table-11 cont''d  (c)'!S16/'Table-11 cont''d  (c)'!Q16)*100-100</f>
        <v>-2.5524550721655714</v>
      </c>
      <c r="S16" s="1017">
        <f>+('Table-11 cont''d  (c)'!N16/'Table-11 cont''d  (c)'!I16)*100-100</f>
        <v>6.295623544380476</v>
      </c>
      <c r="T16" s="1014">
        <f>+('Table-11 cont''d  (c)'!T16/'Table-11 cont''d  (c)'!S16)*100-100</f>
        <v>3.4772760446893045</v>
      </c>
      <c r="U16" s="1015">
        <f>+('Table-11 cont''d  (c)'!O16/'Table-11 cont''d  (c)'!J16)*100-100</f>
        <v>8.946003329580378</v>
      </c>
      <c r="V16" s="1014">
        <f>+('Table-11 cont''d  (c)'!U16/'Table-11 cont''d  (c)'!T16)*100-100</f>
        <v>9.558253213858322</v>
      </c>
      <c r="W16" s="1015">
        <f>+('Table-11 cont''d  (c)'!P16/'Table-11 cont''d  (c)'!K16)*100-100</f>
        <v>9.290742870564046</v>
      </c>
      <c r="X16" s="1014">
        <v>-3.3269365574442418</v>
      </c>
      <c r="Y16" s="1015">
        <v>7.51824704422792</v>
      </c>
      <c r="Z16" s="1014">
        <v>-4.806033875331124</v>
      </c>
      <c r="AA16" s="1015">
        <v>-3.5132570475704057</v>
      </c>
      <c r="AB16" s="1014">
        <v>0</v>
      </c>
      <c r="AC16" s="1016">
        <v>0</v>
      </c>
      <c r="AD16" s="1015">
        <v>-3.0575904392913884</v>
      </c>
      <c r="AE16" s="1014">
        <v>7.614142935057373</v>
      </c>
      <c r="AF16" s="1014">
        <v>6.798823899321221</v>
      </c>
      <c r="AG16" s="1014">
        <v>4.328986758521452</v>
      </c>
      <c r="AH16" s="1014">
        <v>0.8230896157957517</v>
      </c>
      <c r="AI16" s="1014">
        <v>-7.97307673481383</v>
      </c>
      <c r="AJ16" s="622"/>
    </row>
    <row r="17" spans="1:36" s="905" customFormat="1" ht="35.25" customHeight="1">
      <c r="A17" s="1022" t="s">
        <v>240</v>
      </c>
      <c r="B17" s="1021" t="s">
        <v>239</v>
      </c>
      <c r="C17" s="1020">
        <v>98</v>
      </c>
      <c r="D17" s="1018">
        <f>+('Table-11 cont''d  (c)'!F17/'Table-11 cont''d  (c)'!E17)*100-100</f>
        <v>-3.9957553234700782</v>
      </c>
      <c r="E17" s="1018">
        <f>+('Table-11 cont''d  (c)'!G17/'Table-11 cont''d  (c)'!F17)*100-100</f>
        <v>-0.5025896708294368</v>
      </c>
      <c r="F17" s="1018">
        <f>+('Table-11 cont''d  (c)'!I17/'Table-11 cont''d  (c)'!G17)*100-100</f>
        <v>-0.519859937180982</v>
      </c>
      <c r="G17" s="1018">
        <f>+('Table-11 cont''d  (c)'!J17/'Table-11 cont''d  (c)'!I17)*100-100</f>
        <v>-2.4380135266284952</v>
      </c>
      <c r="H17" s="1018">
        <f>+('Table-11 cont''d  (c)'!K17/'Table-11 cont''d  (c)'!J17)*100-100</f>
        <v>19.62932623738942</v>
      </c>
      <c r="I17" s="1018">
        <f>+('Table-11 cont''d  (c)'!L17/'Table-11 cont''d  (c)'!K17)*100-100</f>
        <v>29.143836441057942</v>
      </c>
      <c r="J17" s="1018">
        <f>+('Table-11 cont''d  (c)'!N17/'Table-11 cont''d  (c)'!L17)*100-100</f>
        <v>0.5469973710599447</v>
      </c>
      <c r="K17" s="1014">
        <f>+('Table-11 cont''d  (c)'!O17/'Table-11 cont''d  (c)'!N17)*100-100</f>
        <v>0</v>
      </c>
      <c r="L17" s="1019">
        <f>+('Table-11 cont''d  (c)'!P17/'Table-11 cont''d  (c)'!O17)*100-100</f>
        <v>-0.9718095004916876</v>
      </c>
      <c r="M17" s="1014">
        <f>+('Table-11 cont''d  (c)'!Q17/'Table-11 cont''d  (c)'!P17)*100-100</f>
        <v>-0.35698429558694045</v>
      </c>
      <c r="N17" s="1017">
        <f>+('Table-11 cont''d  (c)'!I17/'Table-11 cont''d  (c)'!D17)*100-100</f>
        <v>-6.820247697873128</v>
      </c>
      <c r="O17" s="1018">
        <f>+('Table-11 cont''d  (c)'!J17/'Table-11 cont''d  (c)'!E17)*100-100</f>
        <v>-7.291568190210327</v>
      </c>
      <c r="P17" s="1018">
        <f>+('Table-11 cont''d  (c)'!K17/'Table-11 cont''d  (c)'!F17)*100-100</f>
        <v>15.52246748358013</v>
      </c>
      <c r="Q17" s="1018">
        <f>+('Table-11 cont''d  (c)'!L17/'Table-11 cont''d  (c)'!G17)*100-100</f>
        <v>49.94374825043022</v>
      </c>
      <c r="R17" s="1014">
        <f>+('Table-11 cont''d  (c)'!S17/'Table-11 cont''d  (c)'!Q17)*100-100</f>
        <v>5.610309593007813</v>
      </c>
      <c r="S17" s="1017">
        <f>+('Table-11 cont''d  (c)'!N17/'Table-11 cont''d  (c)'!I17)*100-100</f>
        <v>51.55179367080251</v>
      </c>
      <c r="T17" s="1014">
        <f>+('Table-11 cont''d  (c)'!T17/'Table-11 cont''d  (c)'!S17)*100-100</f>
        <v>3.042948931388679</v>
      </c>
      <c r="U17" s="1015">
        <f>+('Table-11 cont''d  (c)'!O17/'Table-11 cont''d  (c)'!J17)*100-100</f>
        <v>55.33897899072292</v>
      </c>
      <c r="V17" s="1014">
        <f>+('Table-11 cont''d  (c)'!U17/'Table-11 cont''d  (c)'!T17)*100-100</f>
        <v>0</v>
      </c>
      <c r="W17" s="1015">
        <f>+('Table-11 cont''d  (c)'!P17/'Table-11 cont''d  (c)'!K17)*100-100</f>
        <v>28.588352767003926</v>
      </c>
      <c r="X17" s="1014">
        <v>3.9328059375078936</v>
      </c>
      <c r="Y17" s="1015">
        <v>-0.7855767083775476</v>
      </c>
      <c r="Z17" s="1014">
        <v>-0.3146233369169664</v>
      </c>
      <c r="AA17" s="1015">
        <v>4.210630191686221</v>
      </c>
      <c r="AB17" s="1014">
        <v>0</v>
      </c>
      <c r="AC17" s="1016">
        <v>0</v>
      </c>
      <c r="AD17" s="1015">
        <v>7.381706449497543</v>
      </c>
      <c r="AE17" s="1014">
        <v>8.435492871124112</v>
      </c>
      <c r="AF17" s="1014">
        <v>13.103813224045453</v>
      </c>
      <c r="AG17" s="1014">
        <v>6.7584809354297875</v>
      </c>
      <c r="AH17" s="1014">
        <v>3.605809075315875</v>
      </c>
      <c r="AI17" s="1014">
        <v>3.605809075315875</v>
      </c>
      <c r="AJ17" s="622"/>
    </row>
    <row r="18" spans="1:36" s="905" customFormat="1" ht="27.75" customHeight="1">
      <c r="A18" s="1022" t="s">
        <v>238</v>
      </c>
      <c r="B18" s="1021" t="s">
        <v>237</v>
      </c>
      <c r="C18" s="1020">
        <v>103</v>
      </c>
      <c r="D18" s="1018">
        <f>+('Table-11 cont''d  (c)'!F18/'Table-11 cont''d  (c)'!E18)*100-100</f>
        <v>-0.5323604646858939</v>
      </c>
      <c r="E18" s="1018">
        <f>+('Table-11 cont''d  (c)'!G18/'Table-11 cont''d  (c)'!F18)*100-100</f>
        <v>-0.4219547807073951</v>
      </c>
      <c r="F18" s="1018">
        <f>+('Table-11 cont''d  (c)'!I18/'Table-11 cont''d  (c)'!G18)*100-100</f>
        <v>-5.467760111129195</v>
      </c>
      <c r="G18" s="1018">
        <f>+('Table-11 cont''d  (c)'!J18/'Table-11 cont''d  (c)'!I18)*100-100</f>
        <v>-10.915892011495018</v>
      </c>
      <c r="H18" s="1018">
        <f>+('Table-11 cont''d  (c)'!K18/'Table-11 cont''d  (c)'!J18)*100-100</f>
        <v>0</v>
      </c>
      <c r="I18" s="1018">
        <f>+('Table-11 cont''d  (c)'!L18/'Table-11 cont''d  (c)'!K18)*100-100</f>
        <v>8.040119191406731</v>
      </c>
      <c r="J18" s="1018">
        <f>+('Table-11 cont''d  (c)'!N18/'Table-11 cont''d  (c)'!L18)*100-100</f>
        <v>5</v>
      </c>
      <c r="K18" s="1014">
        <f>+('Table-11 cont''d  (c)'!O18/'Table-11 cont''d  (c)'!N18)*100-100</f>
        <v>2.9999993324775716</v>
      </c>
      <c r="L18" s="1019">
        <f>+('Table-11 cont''d  (c)'!P18/'Table-11 cont''d  (c)'!O18)*100-100</f>
        <v>1.0000004536560283</v>
      </c>
      <c r="M18" s="1014">
        <f>+('Table-11 cont''d  (c)'!Q18/'Table-11 cont''d  (c)'!P18)*100-100</f>
        <v>-1.07816775583683</v>
      </c>
      <c r="N18" s="1017">
        <f>+('Table-11 cont''d  (c)'!I18/'Table-11 cont''d  (c)'!D18)*100-100</f>
        <v>-8.630266373733889</v>
      </c>
      <c r="O18" s="1018">
        <f>+('Table-11 cont''d  (c)'!J18/'Table-11 cont''d  (c)'!E18)*100-100</f>
        <v>-16.58856506674924</v>
      </c>
      <c r="P18" s="1018">
        <f>+('Table-11 cont''d  (c)'!K18/'Table-11 cont''d  (c)'!F18)*100-100</f>
        <v>-16.142138968084083</v>
      </c>
      <c r="Q18" s="1018">
        <f>+('Table-11 cont''d  (c)'!L18/'Table-11 cont''d  (c)'!G18)*100-100</f>
        <v>-9.01595546415389</v>
      </c>
      <c r="R18" s="1014">
        <f>+('Table-11 cont''d  (c)'!S18/'Table-11 cont''d  (c)'!Q18)*100-100</f>
        <v>0</v>
      </c>
      <c r="S18" s="1017">
        <f>+('Table-11 cont''d  (c)'!N18/'Table-11 cont''d  (c)'!I18)*100-100</f>
        <v>1.0589052739513534</v>
      </c>
      <c r="T18" s="1014">
        <f>+('Table-11 cont''d  (c)'!T18/'Table-11 cont''d  (c)'!S18)*100-100</f>
        <v>-2.230167117396803</v>
      </c>
      <c r="U18" s="1015">
        <f>+('Table-11 cont''d  (c)'!O18/'Table-11 cont''d  (c)'!J18)*100-100</f>
        <v>16.84538814825474</v>
      </c>
      <c r="V18" s="1014">
        <f>+('Table-11 cont''d  (c)'!U18/'Table-11 cont''d  (c)'!T18)*100-100</f>
        <v>26.112513024414085</v>
      </c>
      <c r="W18" s="1015">
        <f>+('Table-11 cont''d  (c)'!P18/'Table-11 cont''d  (c)'!K18)*100-100</f>
        <v>18.013842559813426</v>
      </c>
      <c r="X18" s="1014">
        <v>1.9999995791357463</v>
      </c>
      <c r="Y18" s="1015">
        <v>8.053800972847185</v>
      </c>
      <c r="Z18" s="1014">
        <v>-1.9999975243278527</v>
      </c>
      <c r="AA18" s="1015">
        <v>2.908381878902077</v>
      </c>
      <c r="AB18" s="1014">
        <v>0</v>
      </c>
      <c r="AC18" s="1016">
        <v>0</v>
      </c>
      <c r="AD18" s="1015">
        <v>-2.3171323910206496</v>
      </c>
      <c r="AE18" s="1014">
        <v>21.97061245808733</v>
      </c>
      <c r="AF18" s="1014">
        <v>25.765992573655666</v>
      </c>
      <c r="AG18" s="1014">
        <v>23.250675835736217</v>
      </c>
      <c r="AH18" s="1014">
        <v>26.062070683632086</v>
      </c>
      <c r="AI18" s="1014">
        <v>-0.03999788726139286</v>
      </c>
      <c r="AJ18" s="622"/>
    </row>
    <row r="19" spans="1:36" s="689" customFormat="1" ht="32.25" customHeight="1">
      <c r="A19" s="1022" t="s">
        <v>236</v>
      </c>
      <c r="B19" s="1021" t="s">
        <v>235</v>
      </c>
      <c r="C19" s="1020">
        <v>107</v>
      </c>
      <c r="D19" s="1018">
        <f>+('Table-11 cont''d  (c)'!F19/'Table-11 cont''d  (c)'!E19)*100-100</f>
        <v>-1.8239264684762162</v>
      </c>
      <c r="E19" s="1018">
        <f>+('Table-11 cont''d  (c)'!G19/'Table-11 cont''d  (c)'!F19)*100-100</f>
        <v>-6.41352503552622</v>
      </c>
      <c r="F19" s="1018">
        <f>+('Table-11 cont''d  (c)'!I19/'Table-11 cont''d  (c)'!G19)*100-100</f>
        <v>0</v>
      </c>
      <c r="G19" s="1018">
        <f>+('Table-11 cont''d  (c)'!J19/'Table-11 cont''d  (c)'!I19)*100-100</f>
        <v>1.981406634958205</v>
      </c>
      <c r="H19" s="1018">
        <f>+('Table-11 cont''d  (c)'!K19/'Table-11 cont''d  (c)'!J19)*100-100</f>
        <v>15.950544116895742</v>
      </c>
      <c r="I19" s="1018">
        <f>+('Table-11 cont''d  (c)'!L19/'Table-11 cont''d  (c)'!K19)*100-100</f>
        <v>9.923519969785644</v>
      </c>
      <c r="J19" s="1018">
        <f>+('Table-11 cont''d  (c)'!N19/'Table-11 cont''d  (c)'!L19)*100-100</f>
        <v>-0.09391284429935354</v>
      </c>
      <c r="K19" s="1014">
        <f>+('Table-11 cont''d  (c)'!O19/'Table-11 cont''d  (c)'!N19)*100-100</f>
        <v>4.7367395366432135</v>
      </c>
      <c r="L19" s="1019">
        <f>+('Table-11 cont''d  (c)'!P19/'Table-11 cont''d  (c)'!O19)*100-100</f>
        <v>-6.060854813112243</v>
      </c>
      <c r="M19" s="1014">
        <f>+('Table-11 cont''d  (c)'!Q19/'Table-11 cont''d  (c)'!P19)*100-100</f>
        <v>-3.2949812123153777</v>
      </c>
      <c r="N19" s="1017">
        <f>+('Table-11 cont''d  (c)'!I19/'Table-11 cont''d  (c)'!D19)*100-100</f>
        <v>-9.666162380231967</v>
      </c>
      <c r="O19" s="1018">
        <f>+('Table-11 cont''d  (c)'!J19/'Table-11 cont''d  (c)'!E19)*100-100</f>
        <v>-6.299966489539955</v>
      </c>
      <c r="P19" s="1018">
        <f>+('Table-11 cont''d  (c)'!K19/'Table-11 cont''d  (c)'!F19)*100-100</f>
        <v>10.664131070801645</v>
      </c>
      <c r="Q19" s="1018">
        <f>+('Table-11 cont''d  (c)'!L19/'Table-11 cont''d  (c)'!G19)*100-100</f>
        <v>29.98235937744232</v>
      </c>
      <c r="R19" s="1014">
        <f>+('Table-11 cont''d  (c)'!S19/'Table-11 cont''d  (c)'!Q19)*100-100</f>
        <v>2.798209627768827</v>
      </c>
      <c r="S19" s="1017">
        <f>+('Table-11 cont''d  (c)'!N19/'Table-11 cont''d  (c)'!I19)*100-100</f>
        <v>29.86028924666354</v>
      </c>
      <c r="T19" s="1014">
        <f>+('Table-11 cont''d  (c)'!T19/'Table-11 cont''d  (c)'!S19)*100-100</f>
        <v>9.62412976723472</v>
      </c>
      <c r="U19" s="1015">
        <f>+('Table-11 cont''d  (c)'!O19/'Table-11 cont''d  (c)'!J19)*100-100</f>
        <v>33.36885359569669</v>
      </c>
      <c r="V19" s="1014">
        <f>+('Table-11 cont''d  (c)'!U19/'Table-11 cont''d  (c)'!T19)*100-100</f>
        <v>-8.791502509795961</v>
      </c>
      <c r="W19" s="1015">
        <f>+('Table-11 cont''d  (c)'!P19/'Table-11 cont''d  (c)'!K19)*100-100</f>
        <v>8.050860793755675</v>
      </c>
      <c r="X19" s="1014">
        <v>-4.000093775092154</v>
      </c>
      <c r="Y19" s="1015">
        <v>-4.942449750901886</v>
      </c>
      <c r="Z19" s="1014">
        <v>-2.0000488412415507</v>
      </c>
      <c r="AA19" s="1015">
        <v>-2.190684717939334</v>
      </c>
      <c r="AB19" s="1014">
        <v>-3.8200847246449</v>
      </c>
      <c r="AC19" s="1016">
        <v>0</v>
      </c>
      <c r="AD19" s="1015">
        <v>2.3734471624801614</v>
      </c>
      <c r="AE19" s="1014">
        <v>-0.6023710349246869</v>
      </c>
      <c r="AF19" s="1014">
        <v>-1.3271164284122108</v>
      </c>
      <c r="AG19" s="1014">
        <v>-5.932819202550334</v>
      </c>
      <c r="AH19" s="1014">
        <v>-17.469142072091813</v>
      </c>
      <c r="AI19" s="1014">
        <v>-9.514069194296127</v>
      </c>
      <c r="AJ19" s="622"/>
    </row>
    <row r="20" spans="1:36" s="689" customFormat="1" ht="21.75" customHeight="1">
      <c r="A20" s="1022" t="s">
        <v>234</v>
      </c>
      <c r="B20" s="1021" t="s">
        <v>233</v>
      </c>
      <c r="C20" s="1020">
        <v>496</v>
      </c>
      <c r="D20" s="1018">
        <f>+('Table-11 cont''d  (c)'!F20/'Table-11 cont''d  (c)'!E20)*100-100</f>
        <v>-1.9609337465575152</v>
      </c>
      <c r="E20" s="1018">
        <f>+('Table-11 cont''d  (c)'!G20/'Table-11 cont''d  (c)'!F20)*100-100</f>
        <v>0.07441218044368725</v>
      </c>
      <c r="F20" s="1018">
        <f>+('Table-11 cont''d  (c)'!I20/'Table-11 cont''d  (c)'!G20)*100-100</f>
        <v>-3.7365972398000906</v>
      </c>
      <c r="G20" s="1018">
        <f>+('Table-11 cont''d  (c)'!J20/'Table-11 cont''d  (c)'!I20)*100-100</f>
        <v>-0.8627333688163361</v>
      </c>
      <c r="H20" s="1018">
        <f>+('Table-11 cont''d  (c)'!K20/'Table-11 cont''d  (c)'!J20)*100-100</f>
        <v>-4.307803307955055</v>
      </c>
      <c r="I20" s="1018">
        <f>+('Table-11 cont''d  (c)'!L20/'Table-11 cont''d  (c)'!K20)*100-100</f>
        <v>4.943707269244115</v>
      </c>
      <c r="J20" s="1018">
        <f>+('Table-11 cont''d  (c)'!N20/'Table-11 cont''d  (c)'!L20)*100-100</f>
        <v>6.241493866903937</v>
      </c>
      <c r="K20" s="1014">
        <f>+('Table-11 cont''d  (c)'!O20/'Table-11 cont''d  (c)'!N20)*100-100</f>
        <v>-0.5098150524940763</v>
      </c>
      <c r="L20" s="1019">
        <f>+('Table-11 cont''d  (c)'!P20/'Table-11 cont''d  (c)'!O20)*100-100</f>
        <v>-1.3300889557974926</v>
      </c>
      <c r="M20" s="1014">
        <f>+('Table-11 cont''d  (c)'!Q20/'Table-11 cont''d  (c)'!P20)*100-100</f>
        <v>0.03101973413870951</v>
      </c>
      <c r="N20" s="1017">
        <f>+('Table-11 cont''d  (c)'!I20/'Table-11 cont''d  (c)'!D20)*100-100</f>
        <v>-7.975930385061986</v>
      </c>
      <c r="O20" s="1018">
        <f>+('Table-11 cont''d  (c)'!J20/'Table-11 cont''d  (c)'!E20)*100-100</f>
        <v>-6.368848626917796</v>
      </c>
      <c r="P20" s="1018">
        <f>+('Table-11 cont''d  (c)'!K20/'Table-11 cont''d  (c)'!F20)*100-100</f>
        <v>-8.610201054612673</v>
      </c>
      <c r="Q20" s="1018">
        <f>+('Table-11 cont''d  (c)'!L20/'Table-11 cont''d  (c)'!G20)*100-100</f>
        <v>-4.1634709717134655</v>
      </c>
      <c r="R20" s="1014">
        <f>+('Table-11 cont''d  (c)'!S20/'Table-11 cont''d  (c)'!Q20)*100-100</f>
        <v>1.1989141538435604</v>
      </c>
      <c r="S20" s="1017">
        <f>+('Table-11 cont''d  (c)'!N20/'Table-11 cont''d  (c)'!I20)*100-100</f>
        <v>5.770372945862007</v>
      </c>
      <c r="T20" s="1014">
        <f>+('Table-11 cont''d  (c)'!T20/'Table-11 cont''d  (c)'!S20)*100-100</f>
        <v>3.4045869681137617</v>
      </c>
      <c r="U20" s="1015">
        <f>+('Table-11 cont''d  (c)'!O20/'Table-11 cont''d  (c)'!J20)*100-100</f>
        <v>6.14690442797054</v>
      </c>
      <c r="V20" s="1014">
        <f>+('Table-11 cont''d  (c)'!U20/'Table-11 cont''d  (c)'!T20)*100-100</f>
        <v>-4.998027131523699</v>
      </c>
      <c r="W20" s="1015">
        <f>+('Table-11 cont''d  (c)'!P20/'Table-11 cont''d  (c)'!K20)*100-100</f>
        <v>9.449944505203305</v>
      </c>
      <c r="X20" s="1014">
        <v>-0.35657676791564086</v>
      </c>
      <c r="Y20" s="1015">
        <v>4.326308299850055</v>
      </c>
      <c r="Z20" s="1014">
        <v>-2.6905472560964085</v>
      </c>
      <c r="AA20" s="1015">
        <v>-0.6253702451669625</v>
      </c>
      <c r="AB20" s="1014">
        <v>1.4472200392681884</v>
      </c>
      <c r="AC20" s="1016">
        <v>2.1365745594740417</v>
      </c>
      <c r="AD20" s="1015">
        <v>3.2844853020382203</v>
      </c>
      <c r="AE20" s="1014">
        <v>-0.5549942575396187</v>
      </c>
      <c r="AF20" s="1014">
        <v>-0.9403200942150249</v>
      </c>
      <c r="AG20" s="1014">
        <v>-4.747562548307343</v>
      </c>
      <c r="AH20" s="1014">
        <v>-6.550615743784718</v>
      </c>
      <c r="AI20" s="1014">
        <v>0.46738730190072886</v>
      </c>
      <c r="AJ20" s="622"/>
    </row>
    <row r="21" spans="1:36" s="689" customFormat="1" ht="17.25" customHeight="1">
      <c r="A21" s="1013"/>
      <c r="B21" s="1012" t="s">
        <v>345</v>
      </c>
      <c r="C21" s="1011">
        <v>168</v>
      </c>
      <c r="D21" s="1009">
        <f>+('Table-11 cont''d  (c)'!F21/'Table-11 cont''d  (c)'!E21)*100-100</f>
        <v>0.8998124152048774</v>
      </c>
      <c r="E21" s="1009">
        <f>+('Table-11 cont''d  (c)'!G21/'Table-11 cont''d  (c)'!F21)*100-100</f>
        <v>2.4578882109184548</v>
      </c>
      <c r="F21" s="1009">
        <f>+('Table-11 cont''d  (c)'!I21/'Table-11 cont''d  (c)'!G21)*100-100</f>
        <v>-8.315756554007109</v>
      </c>
      <c r="G21" s="1009">
        <f>+('Table-11 cont''d  (c)'!J21/'Table-11 cont''d  (c)'!I21)*100-100</f>
        <v>-2.929704794963257</v>
      </c>
      <c r="H21" s="1009">
        <f>+('Table-11 cont''d  (c)'!K21/'Table-11 cont''d  (c)'!J21)*100-100</f>
        <v>-12.84974829087237</v>
      </c>
      <c r="I21" s="1009">
        <f>+('Table-11 cont''d  (c)'!L21/'Table-11 cont''d  (c)'!K21)*100-100</f>
        <v>10.057790884330586</v>
      </c>
      <c r="J21" s="1009">
        <f>+('Table-11 cont''d  (c)'!N21/'Table-11 cont''d  (c)'!L21)*100-100</f>
        <v>8.656266073931974</v>
      </c>
      <c r="K21" s="1005">
        <f>+('Table-11 cont''d  (c)'!O21/'Table-11 cont''d  (c)'!N21)*100-100</f>
        <v>-9.714639859287644</v>
      </c>
      <c r="L21" s="1010">
        <f>+('Table-11 cont''d  (c)'!P21/'Table-11 cont''d  (c)'!O21)*100-100</f>
        <v>-3.678956226918615</v>
      </c>
      <c r="M21" s="1005">
        <f>+('Table-11 cont''d  (c)'!Q21/'Table-11 cont''d  (c)'!P21)*100-100</f>
        <v>-3.5131944953300973</v>
      </c>
      <c r="N21" s="1008">
        <f>+('Table-11 cont''d  (c)'!I21/'Table-11 cont''d  (c)'!D21)*100-100</f>
        <v>-7.618211837858098</v>
      </c>
      <c r="O21" s="1009">
        <f>+('Table-11 cont''d  (c)'!J21/'Table-11 cont''d  (c)'!E21)*100-100</f>
        <v>-7.993859085740198</v>
      </c>
      <c r="P21" s="1009">
        <f>+('Table-11 cont''d  (c)'!K21/'Table-11 cont''d  (c)'!F21)*100-100</f>
        <v>-20.531484176923016</v>
      </c>
      <c r="Q21" s="1009">
        <f>+('Table-11 cont''d  (c)'!L21/'Table-11 cont''d  (c)'!G21)*100-100</f>
        <v>-14.63683812865969</v>
      </c>
      <c r="R21" s="1005">
        <f>+('Table-11 cont''d  (c)'!S21/'Table-11 cont''d  (c)'!Q21)*100-100</f>
        <v>1.2223010089848003</v>
      </c>
      <c r="S21" s="1008">
        <f>+('Table-11 cont''d  (c)'!N21/'Table-11 cont''d  (c)'!I21)*100-100</f>
        <v>1.1650647983817493</v>
      </c>
      <c r="T21" s="1005">
        <f>+('Table-11 cont''d  (c)'!T21/'Table-11 cont''d  (c)'!S21)*100-100</f>
        <v>8.7448162023192</v>
      </c>
      <c r="U21" s="1006">
        <f>+('Table-11 cont''d  (c)'!O21/'Table-11 cont''d  (c)'!J21)*100-100</f>
        <v>-5.906082909424683</v>
      </c>
      <c r="V21" s="1005">
        <f>+('Table-11 cont''d  (c)'!U21/'Table-11 cont''d  (c)'!T21)*100-100</f>
        <v>-4.0671550207654406</v>
      </c>
      <c r="W21" s="1006">
        <f>+('Table-11 cont''d  (c)'!P21/'Table-11 cont''d  (c)'!K21)*100-100</f>
        <v>3.995388758157347</v>
      </c>
      <c r="X21" s="1005">
        <v>-0.724859359271278</v>
      </c>
      <c r="Y21" s="1006">
        <v>-8.828055080292614</v>
      </c>
      <c r="Z21" s="1005">
        <v>-2.8140170294178546</v>
      </c>
      <c r="AA21" s="1006">
        <v>-15.06579062860628</v>
      </c>
      <c r="AB21" s="1005">
        <v>-1.3951486865376097</v>
      </c>
      <c r="AC21" s="1007">
        <v>2.7593517837827477</v>
      </c>
      <c r="AD21" s="1006">
        <v>2.2995862561404437</v>
      </c>
      <c r="AE21" s="1005">
        <v>1.887292385143553</v>
      </c>
      <c r="AF21" s="1005">
        <v>4.831694117478278</v>
      </c>
      <c r="AG21" s="1005">
        <v>0.6514487195286307</v>
      </c>
      <c r="AH21" s="1005">
        <v>-8.733846062061403</v>
      </c>
      <c r="AI21" s="1005">
        <v>-2.23941737064564</v>
      </c>
      <c r="AJ21" s="622"/>
    </row>
    <row r="22" spans="1:36" s="689" customFormat="1" ht="28.5" customHeight="1">
      <c r="A22" s="1004"/>
      <c r="B22" s="1003" t="s">
        <v>344</v>
      </c>
      <c r="C22" s="1002">
        <v>101</v>
      </c>
      <c r="D22" s="1000">
        <f>+('Table-11 cont''d  (c)'!F22/'Table-11 cont''d  (c)'!E22)*100-100</f>
        <v>-9.29493972587791</v>
      </c>
      <c r="E22" s="1000">
        <f>+('Table-11 cont''d  (c)'!G22/'Table-11 cont''d  (c)'!F22)*100-100</f>
        <v>-2.830350607238998</v>
      </c>
      <c r="F22" s="1000">
        <f>+('Table-11 cont''d  (c)'!I22/'Table-11 cont''d  (c)'!G22)*100-100</f>
        <v>5.573049774322243</v>
      </c>
      <c r="G22" s="1000">
        <f>+('Table-11 cont''d  (c)'!J22/'Table-11 cont''d  (c)'!I22)*100-100</f>
        <v>-6.592255957138065</v>
      </c>
      <c r="H22" s="1000">
        <f>+('Table-11 cont''d  (c)'!K22/'Table-11 cont''d  (c)'!J22)*100-100</f>
        <v>0.37438099510642076</v>
      </c>
      <c r="I22" s="1000">
        <f>+('Table-11 cont''d  (c)'!L22/'Table-11 cont''d  (c)'!K22)*100-100</f>
        <v>1.820116371533814</v>
      </c>
      <c r="J22" s="1000">
        <f>+('Table-11 cont''d  (c)'!N22/'Table-11 cont''d  (c)'!L22)*100-100</f>
        <v>9.356072858085682</v>
      </c>
      <c r="K22" s="996">
        <f>+('Table-11 cont''d  (c)'!O22/'Table-11 cont''d  (c)'!N22)*100-100</f>
        <v>12.53776284399575</v>
      </c>
      <c r="L22" s="1001">
        <f>+('Table-11 cont''d  (c)'!P22/'Table-11 cont''d  (c)'!O22)*100-100</f>
        <v>1.9011210519847879</v>
      </c>
      <c r="M22" s="996">
        <f>+('Table-11 cont''d  (c)'!Q22/'Table-11 cont''d  (c)'!P22)*100-100</f>
        <v>11.808540499939426</v>
      </c>
      <c r="N22" s="999">
        <f>+('Table-11 cont''d  (c)'!I22/'Table-11 cont''d  (c)'!D22)*100-100</f>
        <v>-9.76209331150713</v>
      </c>
      <c r="O22" s="1000">
        <f>+('Table-11 cont''d  (c)'!J22/'Table-11 cont''d  (c)'!E22)*100-100</f>
        <v>-13.084325909374115</v>
      </c>
      <c r="P22" s="1000">
        <f>+('Table-11 cont''d  (c)'!K22/'Table-11 cont''d  (c)'!F22)*100-100</f>
        <v>-3.8189604940051254</v>
      </c>
      <c r="Q22" s="1000">
        <f>+('Table-11 cont''d  (c)'!L22/'Table-11 cont''d  (c)'!G22)*100-100</f>
        <v>0.784192352607846</v>
      </c>
      <c r="R22" s="996">
        <f>+('Table-11 cont''d  (c)'!S22/'Table-11 cont''d  (c)'!Q22)*100-100</f>
        <v>0</v>
      </c>
      <c r="S22" s="999">
        <f>+('Table-11 cont''d  (c)'!N22/'Table-11 cont''d  (c)'!I22)*100-100</f>
        <v>4.3956152201236165</v>
      </c>
      <c r="T22" s="996">
        <f>+('Table-11 cont''d  (c)'!T22/'Table-11 cont''d  (c)'!S22)*100-100</f>
        <v>0</v>
      </c>
      <c r="U22" s="997">
        <f>+('Table-11 cont''d  (c)'!O22/'Table-11 cont''d  (c)'!J22)*100-100</f>
        <v>25.77596330989755</v>
      </c>
      <c r="V22" s="996">
        <f>+('Table-11 cont''d  (c)'!U22/'Table-11 cont''d  (c)'!T22)*100-100</f>
        <v>0</v>
      </c>
      <c r="W22" s="997">
        <f>+('Table-11 cont''d  (c)'!P22/'Table-11 cont''d  (c)'!K22)*100-100</f>
        <v>27.689073004562033</v>
      </c>
      <c r="X22" s="996">
        <v>-1.2981563341021456</v>
      </c>
      <c r="Y22" s="997">
        <v>40.215208931166444</v>
      </c>
      <c r="Z22" s="996">
        <v>-0.7137788867069617</v>
      </c>
      <c r="AA22" s="997">
        <v>28.21895050412749</v>
      </c>
      <c r="AB22" s="996">
        <v>0</v>
      </c>
      <c r="AC22" s="998">
        <v>4.1849167694949045</v>
      </c>
      <c r="AD22" s="997">
        <v>13.934156201300723</v>
      </c>
      <c r="AE22" s="996">
        <v>11.808540499939426</v>
      </c>
      <c r="AF22" s="996">
        <v>-1.2981563341021456</v>
      </c>
      <c r="AG22" s="996">
        <v>-2.0026692549798355</v>
      </c>
      <c r="AH22" s="996">
        <v>-2.0026692549798355</v>
      </c>
      <c r="AI22" s="996">
        <v>2.0984374730259105</v>
      </c>
      <c r="AJ22" s="622"/>
    </row>
    <row r="23" spans="1:36" s="905" customFormat="1" ht="24" customHeight="1">
      <c r="A23" s="623" t="s">
        <v>128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 s="622"/>
    </row>
    <row r="24" spans="1:43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K24"/>
      <c r="AL24"/>
      <c r="AM24"/>
      <c r="AN24"/>
      <c r="AO24"/>
      <c r="AP24"/>
      <c r="AQ24"/>
    </row>
    <row r="25" spans="1:43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K25"/>
      <c r="AL25"/>
      <c r="AM25"/>
      <c r="AN25"/>
      <c r="AO25"/>
      <c r="AP25"/>
      <c r="AQ25"/>
    </row>
    <row r="26" spans="1:43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K26"/>
      <c r="AL26"/>
      <c r="AM26"/>
      <c r="AN26"/>
      <c r="AO26"/>
      <c r="AP26"/>
      <c r="AQ26"/>
    </row>
    <row r="27" spans="1:43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K27"/>
      <c r="AL27"/>
      <c r="AM27"/>
      <c r="AN27"/>
      <c r="AO27"/>
      <c r="AP27"/>
      <c r="AQ27"/>
    </row>
    <row r="28" spans="1:3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2" ht="15.75">
      <c r="A31" s="13"/>
      <c r="B31" s="688"/>
    </row>
    <row r="32" ht="15.75">
      <c r="A32" s="13"/>
    </row>
  </sheetData>
  <sheetProtection/>
  <mergeCells count="6">
    <mergeCell ref="AJ1:AJ23"/>
    <mergeCell ref="A4:A5"/>
    <mergeCell ref="B4:B5"/>
    <mergeCell ref="C4:C5"/>
    <mergeCell ref="G4:AI4"/>
    <mergeCell ref="A2:AH2"/>
  </mergeCells>
  <printOptions/>
  <pageMargins left="0.4" right="0" top="0.2" bottom="0" header="0.25" footer="0.2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pane xSplit="3" ySplit="6" topLeftCell="D9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T10" sqref="T10"/>
    </sheetView>
  </sheetViews>
  <sheetFormatPr defaultColWidth="9.33203125" defaultRowHeight="12.75"/>
  <cols>
    <col min="1" max="1" width="8.16015625" style="36" customWidth="1"/>
    <col min="2" max="2" width="3.83203125" style="36" customWidth="1"/>
    <col min="3" max="3" width="25.83203125" style="36" customWidth="1"/>
    <col min="4" max="4" width="8.5" style="36" customWidth="1"/>
    <col min="5" max="8" width="9.83203125" style="36" hidden="1" customWidth="1"/>
    <col min="9" max="12" width="9" style="36" hidden="1" customWidth="1"/>
    <col min="13" max="13" width="9" style="109" hidden="1" customWidth="1"/>
    <col min="14" max="15" width="9.5" style="36" hidden="1" customWidth="1"/>
    <col min="16" max="17" width="9.5" style="36" customWidth="1"/>
    <col min="18" max="18" width="9.5" style="109" customWidth="1"/>
    <col min="19" max="22" width="9.5" style="36" customWidth="1"/>
    <col min="23" max="26" width="9.5" style="109" customWidth="1"/>
    <col min="27" max="27" width="8" style="36" customWidth="1"/>
    <col min="28" max="16384" width="9.33203125" style="36" customWidth="1"/>
  </cols>
  <sheetData>
    <row r="1" spans="1:27" ht="21.75" customHeight="1">
      <c r="A1" s="167" t="s">
        <v>116</v>
      </c>
      <c r="B1" s="168"/>
      <c r="C1" s="168"/>
      <c r="D1" s="169"/>
      <c r="E1" s="170"/>
      <c r="F1" s="170"/>
      <c r="G1" s="170"/>
      <c r="H1" s="170"/>
      <c r="I1" s="170"/>
      <c r="J1" s="170"/>
      <c r="K1" s="170"/>
      <c r="L1" s="170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577">
        <v>8</v>
      </c>
    </row>
    <row r="2" spans="1:27" ht="21.75" customHeight="1">
      <c r="A2" s="167"/>
      <c r="B2" s="168"/>
      <c r="C2" s="168"/>
      <c r="D2" s="169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338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577"/>
    </row>
    <row r="3" spans="1:27" ht="13.5" customHeight="1">
      <c r="A3" s="167"/>
      <c r="B3" s="168"/>
      <c r="C3" s="168"/>
      <c r="D3" s="169"/>
      <c r="F3" s="170"/>
      <c r="G3" s="172"/>
      <c r="H3" s="170"/>
      <c r="I3" s="170"/>
      <c r="J3" s="170"/>
      <c r="K3" s="172"/>
      <c r="L3" s="170"/>
      <c r="M3" s="339"/>
      <c r="N3" s="338"/>
      <c r="O3" s="324"/>
      <c r="Q3" s="172"/>
      <c r="R3" s="170"/>
      <c r="S3" s="170"/>
      <c r="W3" s="172" t="s">
        <v>68</v>
      </c>
      <c r="X3" s="170"/>
      <c r="Y3" s="170"/>
      <c r="Z3" s="170"/>
      <c r="AA3" s="577"/>
    </row>
    <row r="4" spans="1:27" ht="8.25" customHeight="1">
      <c r="A4" s="173"/>
      <c r="B4" s="101"/>
      <c r="C4" s="101"/>
      <c r="D4" s="174"/>
      <c r="E4" s="175"/>
      <c r="F4" s="175"/>
      <c r="G4" s="175"/>
      <c r="H4" s="175"/>
      <c r="I4" s="175"/>
      <c r="J4" s="175"/>
      <c r="K4" s="175"/>
      <c r="L4" s="175"/>
      <c r="M4" s="333"/>
      <c r="N4" s="175"/>
      <c r="O4" s="175"/>
      <c r="P4" s="175"/>
      <c r="Q4" s="175"/>
      <c r="R4" s="333"/>
      <c r="S4" s="175"/>
      <c r="T4" s="175"/>
      <c r="U4" s="175"/>
      <c r="V4" s="175"/>
      <c r="W4" s="333"/>
      <c r="X4" s="333"/>
      <c r="Y4" s="333"/>
      <c r="Z4" s="333"/>
      <c r="AA4" s="577"/>
    </row>
    <row r="5" spans="1:27" ht="18" customHeight="1">
      <c r="A5" s="176" t="s">
        <v>8</v>
      </c>
      <c r="B5" s="177"/>
      <c r="C5" s="178"/>
      <c r="D5" s="578" t="s">
        <v>4</v>
      </c>
      <c r="E5" s="60">
        <v>2007</v>
      </c>
      <c r="F5" s="61"/>
      <c r="G5" s="61"/>
      <c r="H5" s="60">
        <v>2007</v>
      </c>
      <c r="I5" s="545">
        <v>2008</v>
      </c>
      <c r="J5" s="557"/>
      <c r="K5" s="557"/>
      <c r="L5" s="557"/>
      <c r="M5" s="582"/>
      <c r="N5" s="583">
        <v>2009</v>
      </c>
      <c r="O5" s="584"/>
      <c r="P5" s="584"/>
      <c r="Q5" s="584"/>
      <c r="R5" s="587"/>
      <c r="S5" s="583">
        <v>2010</v>
      </c>
      <c r="T5" s="584"/>
      <c r="U5" s="584"/>
      <c r="V5" s="584"/>
      <c r="W5" s="584"/>
      <c r="X5" s="588">
        <v>2011</v>
      </c>
      <c r="Y5" s="589"/>
      <c r="Z5" s="589"/>
      <c r="AA5" s="577"/>
    </row>
    <row r="6" spans="1:27" ht="25.5" customHeight="1">
      <c r="A6" s="112" t="s">
        <v>9</v>
      </c>
      <c r="B6" s="75"/>
      <c r="C6" s="179" t="s">
        <v>10</v>
      </c>
      <c r="D6" s="579"/>
      <c r="E6" s="80" t="s">
        <v>45</v>
      </c>
      <c r="F6" s="80" t="s">
        <v>2</v>
      </c>
      <c r="G6" s="80" t="s">
        <v>57</v>
      </c>
      <c r="H6" s="180" t="s">
        <v>11</v>
      </c>
      <c r="I6" s="181" t="s">
        <v>0</v>
      </c>
      <c r="J6" s="80" t="s">
        <v>1</v>
      </c>
      <c r="K6" s="80" t="s">
        <v>2</v>
      </c>
      <c r="L6" s="80" t="s">
        <v>3</v>
      </c>
      <c r="M6" s="180" t="s">
        <v>11</v>
      </c>
      <c r="N6" s="341" t="s">
        <v>0</v>
      </c>
      <c r="O6" s="342" t="s">
        <v>1</v>
      </c>
      <c r="P6" s="342" t="s">
        <v>2</v>
      </c>
      <c r="Q6" s="342" t="s">
        <v>3</v>
      </c>
      <c r="R6" s="535" t="s">
        <v>126</v>
      </c>
      <c r="S6" s="80" t="s">
        <v>40</v>
      </c>
      <c r="T6" s="80" t="s">
        <v>101</v>
      </c>
      <c r="U6" s="80" t="s">
        <v>41</v>
      </c>
      <c r="V6" s="80" t="s">
        <v>3</v>
      </c>
      <c r="W6" s="535" t="s">
        <v>126</v>
      </c>
      <c r="X6" s="80" t="s">
        <v>0</v>
      </c>
      <c r="Y6" s="80" t="s">
        <v>1</v>
      </c>
      <c r="Z6" s="80" t="s">
        <v>124</v>
      </c>
      <c r="AA6" s="577"/>
    </row>
    <row r="7" spans="1:27" ht="45" customHeight="1">
      <c r="A7" s="14"/>
      <c r="B7" s="20"/>
      <c r="C7" s="340" t="s">
        <v>26</v>
      </c>
      <c r="D7" s="449">
        <f>SUM(D8:D13)</f>
        <v>10000</v>
      </c>
      <c r="E7" s="182">
        <f>'[3]div_SECTION'!$E$27</f>
        <v>99.3900542611418</v>
      </c>
      <c r="F7" s="182">
        <f>'[3]div_SECTION'!$G$27</f>
        <v>98.88686995274279</v>
      </c>
      <c r="G7" s="182">
        <f>'[3]div_SECTION'!$I$27</f>
        <v>99.96544387388998</v>
      </c>
      <c r="H7" s="183">
        <v>99.97219688035904</v>
      </c>
      <c r="I7" s="184">
        <f>'[3]div_SECTION'!$L$27</f>
        <v>96.49667109416004</v>
      </c>
      <c r="J7" s="182">
        <f>'[3]div_SECTION'!$N$27</f>
        <v>95.97298232008205</v>
      </c>
      <c r="K7" s="182">
        <f>'[3]div_SECTION'!$P$27</f>
        <v>96.94321809235784</v>
      </c>
      <c r="L7" s="182">
        <f>'[3]div_SECTION'!$R$27</f>
        <v>99.22789332246676</v>
      </c>
      <c r="M7" s="183">
        <f>AVERAGE(I7:L7)</f>
        <v>97.16019120726666</v>
      </c>
      <c r="N7" s="343">
        <f>'[4]div_SECTION'!$T$27</f>
        <v>97.63723177142218</v>
      </c>
      <c r="O7" s="344">
        <f>'[5]div_SECTION'!$V$27</f>
        <v>98.69440771605962</v>
      </c>
      <c r="P7" s="475">
        <v>96.96677836052149</v>
      </c>
      <c r="Q7" s="475">
        <v>93.6047869470637</v>
      </c>
      <c r="R7" s="476">
        <v>96.72580119876675</v>
      </c>
      <c r="S7" s="481">
        <v>94.00175909249312</v>
      </c>
      <c r="T7" s="481">
        <v>94.23028607067079</v>
      </c>
      <c r="U7" s="482">
        <v>91.97553633651125</v>
      </c>
      <c r="V7" s="483">
        <v>94.40259644258101</v>
      </c>
      <c r="W7" s="484">
        <v>93.65254448556404</v>
      </c>
      <c r="X7" s="485">
        <v>94.82795776290654</v>
      </c>
      <c r="Y7" s="482">
        <v>95.17532922623802</v>
      </c>
      <c r="Z7" s="482">
        <v>94.95883846983038</v>
      </c>
      <c r="AA7" s="577"/>
    </row>
    <row r="8" spans="1:27" ht="37.5" customHeight="1">
      <c r="A8" s="293">
        <v>0</v>
      </c>
      <c r="B8" s="585" t="s">
        <v>12</v>
      </c>
      <c r="C8" s="586"/>
      <c r="D8" s="88">
        <f>'[3]div_SECTION'!$B$6</f>
        <v>3445</v>
      </c>
      <c r="E8" s="202">
        <f>'[3]div_SECTION'!$E$6</f>
        <v>98.11622649903707</v>
      </c>
      <c r="F8" s="202">
        <f>'[3]div_SECTION'!$G$6</f>
        <v>101.14557675383544</v>
      </c>
      <c r="G8" s="202">
        <f>'[3]div_SECTION'!$I$6</f>
        <v>103.09947772077635</v>
      </c>
      <c r="H8" s="203">
        <v>99.99930582601407</v>
      </c>
      <c r="I8" s="204">
        <f>'[3]div_SECTION'!$L$6</f>
        <v>104.07050950128477</v>
      </c>
      <c r="J8" s="202">
        <f>'[3]div_SECTION'!$N$6</f>
        <v>104.84415597505006</v>
      </c>
      <c r="K8" s="202">
        <f>'[3]div_SECTION'!$P$6</f>
        <v>102.29647526615292</v>
      </c>
      <c r="L8" s="202">
        <f>'[3]div_SECTION'!$R$6</f>
        <v>104.84321864034284</v>
      </c>
      <c r="M8" s="187">
        <f aca="true" t="shared" si="0" ref="M8:M13">AVERAGE(I8:L8)</f>
        <v>104.01358984570766</v>
      </c>
      <c r="N8" s="331">
        <f>'[4]div_SECTION'!$T$6</f>
        <v>96.07067740999834</v>
      </c>
      <c r="O8" s="332">
        <f>'[4]div_SECTION'!$V$6</f>
        <v>92.52726513847985</v>
      </c>
      <c r="P8" s="477">
        <v>90.63589029970088</v>
      </c>
      <c r="Q8" s="477">
        <v>87.17892684210568</v>
      </c>
      <c r="R8" s="478">
        <v>91.60318992257119</v>
      </c>
      <c r="S8" s="486">
        <v>88.79441108780325</v>
      </c>
      <c r="T8" s="486">
        <v>89.04450905072228</v>
      </c>
      <c r="U8" s="487">
        <v>88.27174475897954</v>
      </c>
      <c r="V8" s="487">
        <v>89.46774127747588</v>
      </c>
      <c r="W8" s="488">
        <v>88.89460154374524</v>
      </c>
      <c r="X8" s="489">
        <v>88.6730199977997</v>
      </c>
      <c r="Y8" s="487">
        <v>91.04461418105248</v>
      </c>
      <c r="Z8" s="487">
        <v>90.41188033767261</v>
      </c>
      <c r="AA8" s="577"/>
    </row>
    <row r="9" spans="1:27" ht="37.5" customHeight="1">
      <c r="A9" s="242">
        <v>2</v>
      </c>
      <c r="B9" s="580" t="s">
        <v>106</v>
      </c>
      <c r="C9" s="581"/>
      <c r="D9" s="88">
        <f>'[3]div_SECTION'!$B$12</f>
        <v>37</v>
      </c>
      <c r="E9" s="202">
        <f>'[3]div_SECTION'!$E$12</f>
        <v>89.1</v>
      </c>
      <c r="F9" s="202">
        <f>'[3]div_SECTION'!$G$12</f>
        <v>121.05817375486158</v>
      </c>
      <c r="G9" s="202">
        <f>'[3]div_SECTION'!$I$12</f>
        <v>100.93843907000374</v>
      </c>
      <c r="H9" s="203">
        <v>100.00345524956964</v>
      </c>
      <c r="I9" s="204">
        <f>'[3]div_SECTION'!$L$12</f>
        <v>88.03391960849855</v>
      </c>
      <c r="J9" s="202">
        <f>'[3]div_SECTION'!$N$12</f>
        <v>116.87195063444587</v>
      </c>
      <c r="K9" s="202">
        <f>'[3]div_SECTION'!$P$12</f>
        <v>148.25566488123624</v>
      </c>
      <c r="L9" s="202">
        <f>'[3]div_SECTION'!$R$12</f>
        <v>173.87601732503026</v>
      </c>
      <c r="M9" s="187">
        <f t="shared" si="0"/>
        <v>131.75938811230273</v>
      </c>
      <c r="N9" s="331">
        <f>'[3]div_SECTION'!$T$12</f>
        <v>139.6216868926377</v>
      </c>
      <c r="O9" s="332">
        <f>'[4]div_SECTION'!$V$12</f>
        <v>116.4482070885015</v>
      </c>
      <c r="P9" s="477">
        <v>139.9108078398045</v>
      </c>
      <c r="Q9" s="477">
        <v>146.72769634881476</v>
      </c>
      <c r="R9" s="478">
        <v>135.67709954243963</v>
      </c>
      <c r="S9" s="486">
        <v>121.8979283714134</v>
      </c>
      <c r="T9" s="486">
        <v>122.85588360180948</v>
      </c>
      <c r="U9" s="487">
        <v>134.7623645332428</v>
      </c>
      <c r="V9" s="487">
        <v>120.87482404317352</v>
      </c>
      <c r="W9" s="488">
        <v>125.09775013740979</v>
      </c>
      <c r="X9" s="489">
        <v>104.97267163413893</v>
      </c>
      <c r="Y9" s="487">
        <v>112.43222397128234</v>
      </c>
      <c r="Z9" s="487">
        <v>120.91412323025739</v>
      </c>
      <c r="AA9" s="577"/>
    </row>
    <row r="10" spans="1:27" ht="37.5" customHeight="1">
      <c r="A10" s="242">
        <v>4</v>
      </c>
      <c r="B10" s="580" t="s">
        <v>53</v>
      </c>
      <c r="C10" s="581" t="s">
        <v>53</v>
      </c>
      <c r="D10" s="88">
        <f>'[3]div_SECTION'!$B$14</f>
        <v>9</v>
      </c>
      <c r="E10" s="202">
        <f>'[3]div_SECTION'!$E$14</f>
        <v>96.35933479203608</v>
      </c>
      <c r="F10" s="202">
        <f>'[3]div_SECTION'!$G$14</f>
        <v>104.1948405387651</v>
      </c>
      <c r="G10" s="202">
        <f>'[3]div_SECTION'!$I$14</f>
        <v>100.80064011695964</v>
      </c>
      <c r="H10" s="203">
        <v>100</v>
      </c>
      <c r="I10" s="204">
        <f>'[3]div_SECTION'!$L$14</f>
        <v>94.68363108321027</v>
      </c>
      <c r="J10" s="202">
        <f>'[3]div_SECTION'!$N$14</f>
        <v>94.68363108321027</v>
      </c>
      <c r="K10" s="202">
        <f>'[3]div_SECTION'!$P$14</f>
        <v>94.68363108321027</v>
      </c>
      <c r="L10" s="202">
        <f>'[3]div_SECTION'!$R$14</f>
        <v>94.68363108321027</v>
      </c>
      <c r="M10" s="187">
        <f t="shared" si="0"/>
        <v>94.68363108321027</v>
      </c>
      <c r="N10" s="331">
        <f>'[4]div_SECTION'!$T$14</f>
        <v>103.21356494766944</v>
      </c>
      <c r="O10" s="332">
        <f>'[4]div_SECTION'!$V$14</f>
        <v>117.378721050266</v>
      </c>
      <c r="P10" s="477">
        <v>114.74096501583004</v>
      </c>
      <c r="Q10" s="477">
        <v>71.59826733773579</v>
      </c>
      <c r="R10" s="478">
        <v>101.73287958787532</v>
      </c>
      <c r="S10" s="486">
        <v>75.6232990719292</v>
      </c>
      <c r="T10" s="486">
        <v>79.06497483490811</v>
      </c>
      <c r="U10" s="487">
        <v>79.06497483490811</v>
      </c>
      <c r="V10" s="487">
        <v>79.06497483490811</v>
      </c>
      <c r="W10" s="488">
        <v>78.20455589416339</v>
      </c>
      <c r="X10" s="489">
        <v>79.06497483490811</v>
      </c>
      <c r="Y10" s="487">
        <v>111.05041414974588</v>
      </c>
      <c r="Z10" s="487">
        <v>111.05041414974588</v>
      </c>
      <c r="AA10" s="577"/>
    </row>
    <row r="11" spans="1:27" ht="37.5" customHeight="1">
      <c r="A11" s="242">
        <v>5</v>
      </c>
      <c r="B11" s="580" t="s">
        <v>44</v>
      </c>
      <c r="C11" s="581"/>
      <c r="D11" s="88">
        <f>'[3]div_SECTION'!$B$16</f>
        <v>233</v>
      </c>
      <c r="E11" s="202">
        <f>'[3]div_SECTION'!$E$16</f>
        <v>99.8783037454129</v>
      </c>
      <c r="F11" s="202">
        <f>'[3]div_SECTION'!$G$16</f>
        <v>100.92428612510359</v>
      </c>
      <c r="G11" s="202">
        <f>'[3]div_SECTION'!$I$16</f>
        <v>99.08113662399482</v>
      </c>
      <c r="H11" s="203">
        <v>99.99890686289113</v>
      </c>
      <c r="I11" s="204">
        <f>'[3]div_SECTION'!$L$16</f>
        <v>93.34992488183212</v>
      </c>
      <c r="J11" s="202">
        <f>'[3]div_SECTION'!$N$16</f>
        <v>93.79329134638085</v>
      </c>
      <c r="K11" s="202">
        <f>'[3]div_SECTION'!$P$16</f>
        <v>92.97567877999623</v>
      </c>
      <c r="L11" s="202">
        <f>'[3]div_SECTION'!$R$16</f>
        <v>92.65377524752653</v>
      </c>
      <c r="M11" s="187">
        <f t="shared" si="0"/>
        <v>93.19316756393393</v>
      </c>
      <c r="N11" s="331">
        <f>'[3]div_SECTION'!$T$16</f>
        <v>96.84415157051171</v>
      </c>
      <c r="O11" s="332">
        <f>'[4]div_SECTION'!$V$16</f>
        <v>100.54251312298989</v>
      </c>
      <c r="P11" s="477">
        <v>94.29637799558743</v>
      </c>
      <c r="Q11" s="477">
        <v>93.25315484019997</v>
      </c>
      <c r="R11" s="478">
        <v>96.23404938232224</v>
      </c>
      <c r="S11" s="486">
        <v>89.22939683533066</v>
      </c>
      <c r="T11" s="486">
        <v>86.93694825078997</v>
      </c>
      <c r="U11" s="487">
        <v>86.40573311532518</v>
      </c>
      <c r="V11" s="487">
        <v>89.28226373272174</v>
      </c>
      <c r="W11" s="488">
        <v>87.96358548354189</v>
      </c>
      <c r="X11" s="489">
        <v>88.35232403904796</v>
      </c>
      <c r="Y11" s="487">
        <v>88.64461070948957</v>
      </c>
      <c r="Z11" s="487">
        <v>88.08060603754251</v>
      </c>
      <c r="AA11" s="577"/>
    </row>
    <row r="12" spans="1:27" ht="37.5" customHeight="1">
      <c r="A12" s="242">
        <v>6</v>
      </c>
      <c r="B12" s="580" t="s">
        <v>16</v>
      </c>
      <c r="C12" s="581"/>
      <c r="D12" s="88">
        <f>'[3]div_SECTION'!$B$19</f>
        <v>759</v>
      </c>
      <c r="E12" s="202">
        <f>'[3]div_SECTION'!$E$19</f>
        <v>96.86056705845652</v>
      </c>
      <c r="F12" s="202">
        <f>'[3]div_SECTION'!$G$19</f>
        <v>95.72739691921511</v>
      </c>
      <c r="G12" s="202">
        <f>'[3]div_SECTION'!$I$19</f>
        <v>108.2446622204565</v>
      </c>
      <c r="H12" s="203">
        <v>99.99999999948568</v>
      </c>
      <c r="I12" s="204">
        <f>'[3]div_SECTION'!$L$19</f>
        <v>105.41831800451942</v>
      </c>
      <c r="J12" s="202">
        <f>'[3]div_SECTION'!$N$19</f>
        <v>105.4552652040966</v>
      </c>
      <c r="K12" s="202">
        <f>'[3]div_SECTION'!$P$19</f>
        <v>113.31452229025919</v>
      </c>
      <c r="L12" s="202">
        <f>'[3]div_SECTION'!$R$19</f>
        <v>123.214859624336</v>
      </c>
      <c r="M12" s="187">
        <f t="shared" si="0"/>
        <v>111.8507412808028</v>
      </c>
      <c r="N12" s="331">
        <f>'[3]div_SECTION'!$T$19</f>
        <v>127.5314174529384</v>
      </c>
      <c r="O12" s="332">
        <f>'[4]div_SECTION'!$V$19</f>
        <v>134.6646462804095</v>
      </c>
      <c r="P12" s="477">
        <v>127.09302588004817</v>
      </c>
      <c r="Q12" s="477">
        <v>122.98766673504258</v>
      </c>
      <c r="R12" s="478">
        <v>128.06918908710966</v>
      </c>
      <c r="S12" s="486">
        <v>133.46868784929396</v>
      </c>
      <c r="T12" s="486">
        <v>127.75102564292881</v>
      </c>
      <c r="U12" s="487">
        <v>130.6106922662598</v>
      </c>
      <c r="V12" s="487">
        <v>124.96536095246753</v>
      </c>
      <c r="W12" s="488">
        <v>129.19894167773754</v>
      </c>
      <c r="X12" s="489">
        <v>131.8159227563993</v>
      </c>
      <c r="Y12" s="487">
        <v>129.51301134179474</v>
      </c>
      <c r="Z12" s="487">
        <v>125.28573201818104</v>
      </c>
      <c r="AA12" s="577"/>
    </row>
    <row r="13" spans="1:27" ht="37.5" customHeight="1">
      <c r="A13" s="242">
        <v>8</v>
      </c>
      <c r="B13" s="580" t="s">
        <v>18</v>
      </c>
      <c r="C13" s="581"/>
      <c r="D13" s="88">
        <f>'[3]div_SECTION'!$B$23</f>
        <v>5517</v>
      </c>
      <c r="E13" s="202">
        <f>'[3]div_SECTION'!$E$23</f>
        <v>100.58680317909321</v>
      </c>
      <c r="F13" s="202">
        <f>'[3]div_SECTION'!$G$23</f>
        <v>97.66772316256163</v>
      </c>
      <c r="G13" s="202">
        <f>'[3]div_SECTION'!$I$23</f>
        <v>96.8988955094191</v>
      </c>
      <c r="H13" s="203">
        <v>99.95006110024916</v>
      </c>
      <c r="I13" s="204">
        <f>'[3]div_SECTION'!$L$23</f>
        <v>90.73252893629036</v>
      </c>
      <c r="J13" s="202">
        <f>'[3]div_SECTION'!$N$23</f>
        <v>89.0829994272129</v>
      </c>
      <c r="K13" s="202">
        <f>'[3]div_SECTION'!$P$23</f>
        <v>91.17530465421082</v>
      </c>
      <c r="L13" s="202">
        <f>'[3]div_SECTION'!$R$23</f>
        <v>92.20592198665338</v>
      </c>
      <c r="M13" s="187">
        <f t="shared" si="0"/>
        <v>90.79918875109186</v>
      </c>
      <c r="N13" s="331">
        <f>'[3]div_SECTION'!$T$23</f>
        <v>94.24558208709652</v>
      </c>
      <c r="O13" s="332">
        <f>'[5]div_SECTION'!$V$23</f>
        <v>97.36918334644167</v>
      </c>
      <c r="P13" s="477">
        <v>96.57116371789046</v>
      </c>
      <c r="Q13" s="477">
        <v>93.26944593057335</v>
      </c>
      <c r="R13" s="478">
        <v>95.3638437705005</v>
      </c>
      <c r="S13" s="486">
        <v>91.86819433493079</v>
      </c>
      <c r="T13" s="486">
        <v>92.99763225571351</v>
      </c>
      <c r="U13" s="487">
        <v>88.9424250794312</v>
      </c>
      <c r="V13" s="487">
        <v>93.34315135927987</v>
      </c>
      <c r="W13" s="488">
        <v>91.78785075733884</v>
      </c>
      <c r="X13" s="489">
        <v>93.81386138108806</v>
      </c>
      <c r="Y13" s="487">
        <v>93.1648686769324</v>
      </c>
      <c r="Z13" s="487">
        <v>93.71606468000864</v>
      </c>
      <c r="AA13" s="577"/>
    </row>
    <row r="14" spans="1:27" ht="13.5">
      <c r="A14" s="147"/>
      <c r="B14" s="191"/>
      <c r="C14" s="192"/>
      <c r="D14" s="193"/>
      <c r="E14" s="194"/>
      <c r="F14" s="194"/>
      <c r="G14" s="194"/>
      <c r="H14" s="195"/>
      <c r="I14" s="196"/>
      <c r="J14" s="194"/>
      <c r="K14" s="194"/>
      <c r="L14" s="194"/>
      <c r="M14" s="334"/>
      <c r="N14" s="345"/>
      <c r="O14" s="346"/>
      <c r="P14" s="479"/>
      <c r="Q14" s="479"/>
      <c r="R14" s="480"/>
      <c r="S14" s="197"/>
      <c r="T14" s="194"/>
      <c r="U14" s="194"/>
      <c r="V14" s="194"/>
      <c r="W14" s="360"/>
      <c r="X14" s="361"/>
      <c r="Y14" s="448"/>
      <c r="Z14" s="448"/>
      <c r="AA14" s="577"/>
    </row>
    <row r="15" spans="1:27" ht="13.5">
      <c r="A15" s="153"/>
      <c r="B15" s="173"/>
      <c r="C15" s="198"/>
      <c r="D15" s="199"/>
      <c r="E15" s="200"/>
      <c r="F15" s="200"/>
      <c r="G15" s="200"/>
      <c r="H15" s="200"/>
      <c r="I15" s="200"/>
      <c r="J15" s="200"/>
      <c r="K15" s="200"/>
      <c r="L15" s="200"/>
      <c r="M15" s="335"/>
      <c r="N15" s="200"/>
      <c r="O15" s="200"/>
      <c r="P15" s="200"/>
      <c r="Q15" s="200"/>
      <c r="R15" s="335"/>
      <c r="S15" s="200"/>
      <c r="T15" s="200"/>
      <c r="U15" s="200"/>
      <c r="V15" s="200"/>
      <c r="W15" s="335"/>
      <c r="X15" s="335"/>
      <c r="Y15" s="335"/>
      <c r="Z15" s="335"/>
      <c r="AA15" s="577"/>
    </row>
    <row r="16" spans="1:27" ht="15.75">
      <c r="A16" s="201" t="s">
        <v>95</v>
      </c>
      <c r="AA16" s="577"/>
    </row>
    <row r="17" spans="1:27" ht="15.75">
      <c r="A17" s="36" t="s">
        <v>96</v>
      </c>
      <c r="AA17" s="577"/>
    </row>
    <row r="18" ht="12.75">
      <c r="AA18" s="577"/>
    </row>
    <row r="19" ht="12.75">
      <c r="AA19" s="577"/>
    </row>
    <row r="20" ht="12.75">
      <c r="AA20" s="577"/>
    </row>
    <row r="21" ht="12.75">
      <c r="AA21" s="577"/>
    </row>
    <row r="22" ht="12.75">
      <c r="AA22" s="37"/>
    </row>
    <row r="23" ht="12.75">
      <c r="AA23" s="106"/>
    </row>
    <row r="24" ht="12.75">
      <c r="AA24" s="106"/>
    </row>
    <row r="25" ht="12.75">
      <c r="AA25" s="106"/>
    </row>
    <row r="26" ht="12.75">
      <c r="AA26" s="106"/>
    </row>
    <row r="27" ht="12.75">
      <c r="AA27" s="106"/>
    </row>
    <row r="28" ht="12.75">
      <c r="AA28" s="106"/>
    </row>
    <row r="29" ht="12.75">
      <c r="AA29" s="106"/>
    </row>
  </sheetData>
  <sheetProtection/>
  <autoFilter ref="O7:O21"/>
  <mergeCells count="12">
    <mergeCell ref="N5:R5"/>
    <mergeCell ref="X5:Z5"/>
    <mergeCell ref="AA1:AA21"/>
    <mergeCell ref="D5:D6"/>
    <mergeCell ref="B13:C13"/>
    <mergeCell ref="B10:C10"/>
    <mergeCell ref="B9:C9"/>
    <mergeCell ref="B11:C11"/>
    <mergeCell ref="B12:C12"/>
    <mergeCell ref="I5:M5"/>
    <mergeCell ref="S5:W5"/>
    <mergeCell ref="B8:C8"/>
  </mergeCells>
  <printOptions/>
  <pageMargins left="0.26" right="0" top="0.5" bottom="0.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" sqref="G8"/>
    </sheetView>
  </sheetViews>
  <sheetFormatPr defaultColWidth="9.33203125" defaultRowHeight="12.75"/>
  <cols>
    <col min="1" max="9" width="13.66015625" style="0" customWidth="1"/>
    <col min="12" max="12" width="7.33203125" style="0" customWidth="1"/>
    <col min="13" max="13" width="6.66015625" style="0" customWidth="1"/>
  </cols>
  <sheetData>
    <row r="1" spans="1:13" ht="39" customHeight="1">
      <c r="A1" s="1064" t="s">
        <v>361</v>
      </c>
      <c r="B1" s="1064"/>
      <c r="C1" s="1064"/>
      <c r="D1" s="1064"/>
      <c r="E1" s="1064"/>
      <c r="F1" s="1064"/>
      <c r="G1" s="1064"/>
      <c r="M1" s="1043">
        <v>26</v>
      </c>
    </row>
    <row r="2" spans="1:13" ht="26.25" customHeight="1">
      <c r="A2" s="1063"/>
      <c r="B2" s="1063"/>
      <c r="C2" s="1063"/>
      <c r="D2" s="1063"/>
      <c r="E2" s="1063"/>
      <c r="F2" s="1063"/>
      <c r="G2" s="1063"/>
      <c r="M2" s="1043"/>
    </row>
    <row r="3" spans="1:13" ht="50.25" customHeight="1">
      <c r="A3" s="1062"/>
      <c r="B3" s="1061" t="s">
        <v>34</v>
      </c>
      <c r="C3" s="1060"/>
      <c r="D3" s="1060"/>
      <c r="E3" s="1059"/>
      <c r="F3" s="1058" t="s">
        <v>68</v>
      </c>
      <c r="G3" s="1058"/>
      <c r="H3" s="1058"/>
      <c r="I3" s="1058"/>
      <c r="M3" s="1043"/>
    </row>
    <row r="4" spans="1:13" ht="21.75" customHeight="1">
      <c r="A4" s="1057"/>
      <c r="B4" s="815">
        <v>2004</v>
      </c>
      <c r="C4" s="725">
        <v>2005</v>
      </c>
      <c r="D4" s="725">
        <v>2006</v>
      </c>
      <c r="E4" s="1056">
        <v>2007</v>
      </c>
      <c r="F4" s="1056">
        <v>2008</v>
      </c>
      <c r="G4" s="725">
        <v>2009</v>
      </c>
      <c r="H4" s="725">
        <v>2010</v>
      </c>
      <c r="I4" s="725" t="s">
        <v>360</v>
      </c>
      <c r="M4" s="1043"/>
    </row>
    <row r="5" spans="1:13" ht="40.5" customHeight="1">
      <c r="A5" s="1053" t="s">
        <v>28</v>
      </c>
      <c r="B5" s="1055">
        <v>100.9</v>
      </c>
      <c r="C5" s="1054">
        <v>123.6</v>
      </c>
      <c r="D5" s="1054">
        <v>137.8</v>
      </c>
      <c r="E5" s="1054">
        <v>156.2</v>
      </c>
      <c r="F5" s="1054">
        <v>100.30196444980419</v>
      </c>
      <c r="G5" s="1054">
        <v>102.6</v>
      </c>
      <c r="H5" s="1054">
        <v>105.92802446973343</v>
      </c>
      <c r="I5" s="1054">
        <v>114.68425631526499</v>
      </c>
      <c r="M5" s="1043"/>
    </row>
    <row r="6" spans="1:13" ht="40.5" customHeight="1">
      <c r="A6" s="1053" t="s">
        <v>29</v>
      </c>
      <c r="B6" s="1051">
        <v>110.5</v>
      </c>
      <c r="C6" s="1051">
        <v>124.8</v>
      </c>
      <c r="D6" s="1051">
        <v>141.1</v>
      </c>
      <c r="E6" s="1051">
        <v>151.8</v>
      </c>
      <c r="F6" s="1051">
        <v>108.40092098767511</v>
      </c>
      <c r="G6" s="1051">
        <v>103.5</v>
      </c>
      <c r="H6" s="1051">
        <v>112.51722356441408</v>
      </c>
      <c r="I6" s="1051">
        <v>117.8334062186544</v>
      </c>
      <c r="M6" s="1043"/>
    </row>
    <row r="7" spans="1:13" ht="40.5" customHeight="1">
      <c r="A7" s="1053" t="s">
        <v>30</v>
      </c>
      <c r="B7" s="1051">
        <v>115.6</v>
      </c>
      <c r="C7" s="1051">
        <v>134.1</v>
      </c>
      <c r="D7" s="1051">
        <v>148.3</v>
      </c>
      <c r="E7" s="1051">
        <v>150.2</v>
      </c>
      <c r="F7" s="1051">
        <v>118.7186743438202</v>
      </c>
      <c r="G7" s="1051">
        <v>103.9</v>
      </c>
      <c r="H7" s="1051">
        <v>111.31415528535273</v>
      </c>
      <c r="I7" s="1051">
        <v>118.223467241649</v>
      </c>
      <c r="J7" s="1045"/>
      <c r="K7" s="1045"/>
      <c r="M7" s="1043"/>
    </row>
    <row r="8" spans="1:13" ht="40.5" customHeight="1">
      <c r="A8" s="1052" t="s">
        <v>31</v>
      </c>
      <c r="B8" s="1050">
        <v>117.4</v>
      </c>
      <c r="C8" s="1050">
        <v>132.7</v>
      </c>
      <c r="D8" s="1050">
        <v>153.3</v>
      </c>
      <c r="E8" s="1050">
        <v>156.2</v>
      </c>
      <c r="F8" s="1050">
        <v>110.85391785660649</v>
      </c>
      <c r="G8" s="1051">
        <v>102.8</v>
      </c>
      <c r="H8" s="1050">
        <v>112.5369981614688</v>
      </c>
      <c r="I8" s="1050"/>
      <c r="J8" s="1045"/>
      <c r="K8" s="1045"/>
      <c r="M8" s="1043"/>
    </row>
    <row r="9" spans="1:13" ht="40.5" customHeight="1">
      <c r="A9" s="1049" t="s">
        <v>5</v>
      </c>
      <c r="B9" s="1047">
        <v>111.1</v>
      </c>
      <c r="C9" s="1047">
        <v>128.8</v>
      </c>
      <c r="D9" s="1047">
        <v>145.125</v>
      </c>
      <c r="E9" s="1047">
        <v>153.6</v>
      </c>
      <c r="F9" s="1047">
        <v>109.56886940947649</v>
      </c>
      <c r="G9" s="1048">
        <v>103.2</v>
      </c>
      <c r="H9" s="1047">
        <v>110.57410037024226</v>
      </c>
      <c r="I9" s="1046"/>
      <c r="J9" s="1045"/>
      <c r="K9" s="1045"/>
      <c r="M9" s="1043"/>
    </row>
    <row r="10" ht="12.75">
      <c r="M10" s="1043"/>
    </row>
    <row r="11" spans="1:13" ht="18">
      <c r="A11" s="1044" t="s">
        <v>359</v>
      </c>
      <c r="M11" s="1043"/>
    </row>
    <row r="12" spans="1:13" ht="15">
      <c r="A12" s="1044"/>
      <c r="M12" s="1043"/>
    </row>
    <row r="13" ht="12.75">
      <c r="M13" s="1043"/>
    </row>
    <row r="14" ht="12.75">
      <c r="M14" s="1043"/>
    </row>
    <row r="15" ht="12.75">
      <c r="M15" s="1043"/>
    </row>
    <row r="16" ht="12.75">
      <c r="M16" s="1042"/>
    </row>
    <row r="17" ht="12.75">
      <c r="M17" s="1042"/>
    </row>
    <row r="18" ht="12.75">
      <c r="M18" s="1042"/>
    </row>
    <row r="19" ht="12.75">
      <c r="M19" s="1042"/>
    </row>
    <row r="20" ht="12.75">
      <c r="M20" s="1042"/>
    </row>
    <row r="21" ht="12.75">
      <c r="M21" s="1042"/>
    </row>
    <row r="22" ht="12.75">
      <c r="M22" s="1042"/>
    </row>
    <row r="23" ht="12.75">
      <c r="M23" s="1042"/>
    </row>
  </sheetData>
  <sheetProtection/>
  <mergeCells count="4">
    <mergeCell ref="A1:G1"/>
    <mergeCell ref="M1:M15"/>
    <mergeCell ref="B3:E3"/>
    <mergeCell ref="F3:I3"/>
  </mergeCells>
  <printOptions/>
  <pageMargins left="0.75" right="0.21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5" sqref="G5"/>
    </sheetView>
  </sheetViews>
  <sheetFormatPr defaultColWidth="9.33203125" defaultRowHeight="12.75"/>
  <cols>
    <col min="1" max="9" width="13.66015625" style="0" customWidth="1"/>
    <col min="12" max="12" width="4.83203125" style="0" customWidth="1"/>
  </cols>
  <sheetData>
    <row r="1" spans="1:12" ht="39" customHeight="1">
      <c r="A1" s="1064" t="s">
        <v>362</v>
      </c>
      <c r="B1" s="1064"/>
      <c r="C1" s="1064"/>
      <c r="D1" s="1064"/>
      <c r="E1" s="1064"/>
      <c r="F1" s="1064"/>
      <c r="G1" s="1064"/>
      <c r="L1" s="1065">
        <v>27</v>
      </c>
    </row>
    <row r="2" spans="1:12" ht="26.25" customHeight="1">
      <c r="A2" s="1063"/>
      <c r="B2" s="1063"/>
      <c r="C2" s="1063"/>
      <c r="D2" s="1063"/>
      <c r="E2" s="1063"/>
      <c r="F2" s="1063"/>
      <c r="G2" s="1063"/>
      <c r="L2" s="1065"/>
    </row>
    <row r="3" spans="1:12" ht="50.25" customHeight="1">
      <c r="A3" s="1062"/>
      <c r="B3" s="1061" t="s">
        <v>68</v>
      </c>
      <c r="C3" s="1070"/>
      <c r="D3" s="1070"/>
      <c r="E3" s="1070"/>
      <c r="F3" s="1070"/>
      <c r="G3" s="1070"/>
      <c r="H3" s="1070"/>
      <c r="I3" s="1069"/>
      <c r="L3" s="1065"/>
    </row>
    <row r="4" spans="1:12" ht="21.75" customHeight="1">
      <c r="A4" s="1057"/>
      <c r="B4" s="1068">
        <v>2004</v>
      </c>
      <c r="C4" s="1068">
        <v>2005</v>
      </c>
      <c r="D4" s="1068">
        <v>2006</v>
      </c>
      <c r="E4" s="1056">
        <v>2007</v>
      </c>
      <c r="F4" s="1056">
        <v>2008</v>
      </c>
      <c r="G4" s="725">
        <v>2009</v>
      </c>
      <c r="H4" s="725">
        <v>2010</v>
      </c>
      <c r="I4" s="725" t="s">
        <v>360</v>
      </c>
      <c r="L4" s="1065"/>
    </row>
    <row r="5" spans="1:12" ht="40.5" customHeight="1">
      <c r="A5" s="1053" t="s">
        <v>28</v>
      </c>
      <c r="B5" s="1051">
        <v>65.69010416666667</v>
      </c>
      <c r="C5" s="1054">
        <v>80.46875</v>
      </c>
      <c r="D5" s="1054">
        <v>89.71354166666669</v>
      </c>
      <c r="E5" s="1054">
        <v>101.69270833333334</v>
      </c>
      <c r="F5" s="1054">
        <v>100.30196444980419</v>
      </c>
      <c r="G5" s="1054">
        <v>102.6</v>
      </c>
      <c r="H5" s="1054">
        <v>105.92802446973343</v>
      </c>
      <c r="I5" s="1054">
        <v>114.5662153247171</v>
      </c>
      <c r="L5" s="1065"/>
    </row>
    <row r="6" spans="1:12" ht="40.5" customHeight="1">
      <c r="A6" s="1053" t="s">
        <v>29</v>
      </c>
      <c r="B6" s="1051">
        <v>71.94010416666667</v>
      </c>
      <c r="C6" s="1051">
        <v>81.25</v>
      </c>
      <c r="D6" s="1051">
        <v>91.86197916666667</v>
      </c>
      <c r="E6" s="1051">
        <v>98.828125</v>
      </c>
      <c r="F6" s="1051">
        <v>108.40092098767511</v>
      </c>
      <c r="G6" s="1051">
        <v>103.5</v>
      </c>
      <c r="H6" s="1051">
        <v>112.51722356441408</v>
      </c>
      <c r="I6" s="1051">
        <v>117.8334062186544</v>
      </c>
      <c r="L6" s="1065"/>
    </row>
    <row r="7" spans="1:12" ht="40.5" customHeight="1">
      <c r="A7" s="1053" t="s">
        <v>30</v>
      </c>
      <c r="B7" s="1051">
        <v>75.26041666666667</v>
      </c>
      <c r="C7" s="1051">
        <v>87.3046875</v>
      </c>
      <c r="D7" s="1051">
        <v>96.54947916666669</v>
      </c>
      <c r="E7" s="1051">
        <v>97.78645833333334</v>
      </c>
      <c r="F7" s="1051">
        <v>118.7186743438202</v>
      </c>
      <c r="G7" s="1051">
        <v>103.9</v>
      </c>
      <c r="H7" s="1067">
        <v>111.31415528535273</v>
      </c>
      <c r="I7" s="1067">
        <v>118.223467241649</v>
      </c>
      <c r="L7" s="1065"/>
    </row>
    <row r="8" spans="1:12" ht="40.5" customHeight="1">
      <c r="A8" s="1052" t="s">
        <v>31</v>
      </c>
      <c r="B8" s="1050">
        <v>76.43229166666669</v>
      </c>
      <c r="C8" s="1050">
        <v>86.39322916666667</v>
      </c>
      <c r="D8" s="1050">
        <v>99.8046875</v>
      </c>
      <c r="E8" s="1050">
        <v>101.69270833333334</v>
      </c>
      <c r="F8" s="1050">
        <v>110.85391785660649</v>
      </c>
      <c r="G8" s="1051">
        <v>102.8</v>
      </c>
      <c r="H8" s="1067">
        <v>112.5369981614688</v>
      </c>
      <c r="I8" s="1067"/>
      <c r="L8" s="1065"/>
    </row>
    <row r="9" spans="1:12" ht="40.5" customHeight="1">
      <c r="A9" s="1049" t="s">
        <v>5</v>
      </c>
      <c r="B9" s="1047">
        <v>72.33072916666667</v>
      </c>
      <c r="C9" s="1047">
        <v>83.85416666666669</v>
      </c>
      <c r="D9" s="1047">
        <v>94.48242187500001</v>
      </c>
      <c r="E9" s="1047">
        <v>100</v>
      </c>
      <c r="F9" s="1047">
        <v>109.56886940947649</v>
      </c>
      <c r="G9" s="1048">
        <v>103.2</v>
      </c>
      <c r="H9" s="1048">
        <v>110.57410037024226</v>
      </c>
      <c r="I9" s="1046"/>
      <c r="L9" s="1065"/>
    </row>
    <row r="10" ht="12.75">
      <c r="L10" s="1065"/>
    </row>
    <row r="11" spans="1:12" ht="18">
      <c r="A11" s="1044" t="s">
        <v>359</v>
      </c>
      <c r="B11" s="1066"/>
      <c r="C11" s="1066"/>
      <c r="D11" s="1066"/>
      <c r="E11" s="1066"/>
      <c r="F11" s="1066"/>
      <c r="L11" s="1065"/>
    </row>
    <row r="12" spans="1:12" ht="15">
      <c r="A12" s="1044"/>
      <c r="L12" s="1065"/>
    </row>
    <row r="13" ht="12.75">
      <c r="L13" s="1065"/>
    </row>
    <row r="14" ht="12.75">
      <c r="L14" s="1065"/>
    </row>
    <row r="15" ht="12.75">
      <c r="L15" s="1065"/>
    </row>
    <row r="16" ht="12.75">
      <c r="L16" s="1042"/>
    </row>
    <row r="17" ht="12.75">
      <c r="L17" s="1042"/>
    </row>
    <row r="18" ht="12.75">
      <c r="L18" s="1042"/>
    </row>
    <row r="19" ht="12.75">
      <c r="L19" s="1042"/>
    </row>
    <row r="20" ht="12.75">
      <c r="L20" s="1042"/>
    </row>
    <row r="21" ht="12.75">
      <c r="L21" s="1042"/>
    </row>
    <row r="22" ht="12.75">
      <c r="L22" s="1042"/>
    </row>
    <row r="23" ht="12.75">
      <c r="L23" s="1042"/>
    </row>
  </sheetData>
  <sheetProtection/>
  <mergeCells count="3">
    <mergeCell ref="A1:G1"/>
    <mergeCell ref="L1:L15"/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pane xSplit="2" ySplit="6" topLeftCell="C15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T16" sqref="T16"/>
    </sheetView>
  </sheetViews>
  <sheetFormatPr defaultColWidth="9.33203125" defaultRowHeight="12.75"/>
  <cols>
    <col min="1" max="1" width="7.5" style="36" customWidth="1"/>
    <col min="2" max="2" width="37.16015625" style="36" customWidth="1"/>
    <col min="3" max="3" width="7.33203125" style="36" customWidth="1"/>
    <col min="4" max="6" width="8.5" style="36" hidden="1" customWidth="1"/>
    <col min="7" max="7" width="9" style="36" hidden="1" customWidth="1"/>
    <col min="8" max="10" width="8.83203125" style="36" hidden="1" customWidth="1"/>
    <col min="11" max="11" width="7.33203125" style="36" hidden="1" customWidth="1"/>
    <col min="12" max="12" width="8.66015625" style="109" hidden="1" customWidth="1"/>
    <col min="13" max="14" width="8.83203125" style="36" hidden="1" customWidth="1"/>
    <col min="15" max="16" width="8.83203125" style="36" customWidth="1"/>
    <col min="17" max="17" width="8.83203125" style="109" customWidth="1"/>
    <col min="18" max="21" width="8.83203125" style="36" customWidth="1"/>
    <col min="22" max="25" width="8.83203125" style="109" customWidth="1"/>
    <col min="26" max="26" width="8.83203125" style="36" customWidth="1"/>
    <col min="27" max="16384" width="9.33203125" style="36" customWidth="1"/>
  </cols>
  <sheetData>
    <row r="1" spans="1:26" ht="21.75" customHeight="1">
      <c r="A1" s="167" t="s">
        <v>117</v>
      </c>
      <c r="B1" s="168"/>
      <c r="C1" s="169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577">
        <v>9</v>
      </c>
    </row>
    <row r="2" spans="1:26" ht="3.75" customHeight="1">
      <c r="A2" s="167"/>
      <c r="B2" s="168"/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577"/>
    </row>
    <row r="3" spans="1:26" ht="13.5" customHeight="1">
      <c r="A3" s="167"/>
      <c r="B3" s="168"/>
      <c r="C3" s="169"/>
      <c r="D3" s="170"/>
      <c r="E3" s="170"/>
      <c r="F3" s="170"/>
      <c r="G3" s="170"/>
      <c r="I3" s="170"/>
      <c r="J3" s="170"/>
      <c r="K3" s="170"/>
      <c r="P3" s="170"/>
      <c r="V3" s="172" t="s">
        <v>68</v>
      </c>
      <c r="Z3" s="590"/>
    </row>
    <row r="4" spans="1:26" ht="8.25" customHeight="1">
      <c r="A4" s="173"/>
      <c r="B4" s="101"/>
      <c r="C4" s="174"/>
      <c r="D4" s="175"/>
      <c r="E4" s="175"/>
      <c r="F4" s="175"/>
      <c r="G4" s="175"/>
      <c r="H4" s="175"/>
      <c r="I4" s="175"/>
      <c r="J4" s="175"/>
      <c r="K4" s="175"/>
      <c r="L4" s="333"/>
      <c r="M4" s="175"/>
      <c r="N4" s="175"/>
      <c r="O4" s="175"/>
      <c r="P4" s="175"/>
      <c r="Q4" s="333"/>
      <c r="R4" s="175"/>
      <c r="S4" s="175"/>
      <c r="T4" s="175"/>
      <c r="U4" s="175"/>
      <c r="V4" s="333"/>
      <c r="W4" s="333"/>
      <c r="X4" s="333"/>
      <c r="Y4" s="333"/>
      <c r="Z4" s="590"/>
    </row>
    <row r="5" spans="1:26" ht="18" customHeight="1">
      <c r="A5" s="176" t="s">
        <v>8</v>
      </c>
      <c r="B5" s="178"/>
      <c r="C5" s="578" t="s">
        <v>4</v>
      </c>
      <c r="D5" s="61">
        <v>2007</v>
      </c>
      <c r="E5" s="61"/>
      <c r="F5" s="61"/>
      <c r="G5" s="61">
        <v>2007</v>
      </c>
      <c r="H5" s="591">
        <v>2008</v>
      </c>
      <c r="I5" s="557"/>
      <c r="J5" s="557"/>
      <c r="K5" s="557"/>
      <c r="L5" s="557"/>
      <c r="M5" s="583">
        <v>2009</v>
      </c>
      <c r="N5" s="584"/>
      <c r="O5" s="584"/>
      <c r="P5" s="584"/>
      <c r="Q5" s="587"/>
      <c r="R5" s="583">
        <v>2010</v>
      </c>
      <c r="S5" s="584"/>
      <c r="T5" s="584"/>
      <c r="U5" s="584"/>
      <c r="V5" s="587"/>
      <c r="W5" s="584">
        <v>2011</v>
      </c>
      <c r="X5" s="584"/>
      <c r="Y5" s="592"/>
      <c r="Z5" s="590"/>
    </row>
    <row r="6" spans="1:26" ht="24.75" customHeight="1">
      <c r="A6" s="74" t="s">
        <v>9</v>
      </c>
      <c r="B6" s="179" t="s">
        <v>10</v>
      </c>
      <c r="C6" s="579"/>
      <c r="D6" s="80" t="s">
        <v>45</v>
      </c>
      <c r="E6" s="80" t="s">
        <v>2</v>
      </c>
      <c r="F6" s="80" t="s">
        <v>57</v>
      </c>
      <c r="G6" s="180" t="s">
        <v>11</v>
      </c>
      <c r="H6" s="181" t="s">
        <v>0</v>
      </c>
      <c r="I6" s="80" t="s">
        <v>45</v>
      </c>
      <c r="J6" s="80" t="s">
        <v>2</v>
      </c>
      <c r="K6" s="80" t="s">
        <v>57</v>
      </c>
      <c r="L6" s="255" t="s">
        <v>11</v>
      </c>
      <c r="M6" s="181" t="s">
        <v>0</v>
      </c>
      <c r="N6" s="80" t="s">
        <v>1</v>
      </c>
      <c r="O6" s="80" t="s">
        <v>2</v>
      </c>
      <c r="P6" s="80" t="s">
        <v>3</v>
      </c>
      <c r="Q6" s="535" t="s">
        <v>126</v>
      </c>
      <c r="R6" s="181" t="s">
        <v>40</v>
      </c>
      <c r="S6" s="80" t="s">
        <v>101</v>
      </c>
      <c r="T6" s="80" t="s">
        <v>2</v>
      </c>
      <c r="U6" s="80" t="s">
        <v>3</v>
      </c>
      <c r="V6" s="535" t="s">
        <v>126</v>
      </c>
      <c r="W6" s="80" t="s">
        <v>0</v>
      </c>
      <c r="X6" s="80" t="s">
        <v>1</v>
      </c>
      <c r="Y6" s="80" t="s">
        <v>124</v>
      </c>
      <c r="Z6" s="590"/>
    </row>
    <row r="7" spans="1:26" ht="22.5" customHeight="1">
      <c r="A7" s="71"/>
      <c r="B7" s="66" t="s">
        <v>26</v>
      </c>
      <c r="C7" s="450">
        <v>10000</v>
      </c>
      <c r="D7" s="182">
        <f>Table4!E7</f>
        <v>99.3900542611418</v>
      </c>
      <c r="E7" s="182">
        <f>Table4!F7</f>
        <v>98.88686995274279</v>
      </c>
      <c r="F7" s="182">
        <f>Table4!G7</f>
        <v>99.96544387388998</v>
      </c>
      <c r="G7" s="183">
        <f>Table4!H7</f>
        <v>99.97219688035904</v>
      </c>
      <c r="H7" s="184">
        <f>Table4!I7</f>
        <v>96.49667109416004</v>
      </c>
      <c r="I7" s="182">
        <f>Table4!J7</f>
        <v>95.97298232008205</v>
      </c>
      <c r="J7" s="182">
        <f>Table4!K7</f>
        <v>96.94321809235784</v>
      </c>
      <c r="K7" s="182">
        <f>Table4!L7</f>
        <v>99.22789332246676</v>
      </c>
      <c r="L7" s="256">
        <f>Table4!M7</f>
        <v>97.16019120726666</v>
      </c>
      <c r="M7" s="184">
        <f>Table4!N7</f>
        <v>97.63723177142218</v>
      </c>
      <c r="N7" s="185">
        <f>Table4!O7</f>
        <v>98.69440771605962</v>
      </c>
      <c r="O7" s="481">
        <v>96.96677836052149</v>
      </c>
      <c r="P7" s="481">
        <v>93.6047869470637</v>
      </c>
      <c r="Q7" s="490">
        <v>96.72580119876675</v>
      </c>
      <c r="R7" s="491">
        <v>94.00175909249312</v>
      </c>
      <c r="S7" s="481">
        <v>94.23028607067079</v>
      </c>
      <c r="T7" s="481">
        <v>91.97553633651125</v>
      </c>
      <c r="U7" s="481">
        <v>94.40259644258101</v>
      </c>
      <c r="V7" s="492">
        <v>93.65254448556404</v>
      </c>
      <c r="W7" s="481">
        <v>94.82795776290654</v>
      </c>
      <c r="X7" s="483">
        <v>95.17532922623802</v>
      </c>
      <c r="Y7" s="482">
        <v>94.95883846983038</v>
      </c>
      <c r="Z7" s="590"/>
    </row>
    <row r="8" spans="1:26" ht="20.25" customHeight="1">
      <c r="A8" s="65">
        <v>0</v>
      </c>
      <c r="B8" s="84" t="s">
        <v>12</v>
      </c>
      <c r="C8" s="94">
        <f>Table4!D8</f>
        <v>3445</v>
      </c>
      <c r="D8" s="186">
        <f>Table4!E8</f>
        <v>98.11622649903707</v>
      </c>
      <c r="E8" s="186">
        <f>Table4!F8</f>
        <v>101.14557675383544</v>
      </c>
      <c r="F8" s="186">
        <f>Table4!G8</f>
        <v>103.09947772077635</v>
      </c>
      <c r="G8" s="187">
        <f>Table4!H8</f>
        <v>99.99930582601407</v>
      </c>
      <c r="H8" s="188">
        <f>Table4!I8</f>
        <v>104.07050950128477</v>
      </c>
      <c r="I8" s="186">
        <f>Table4!J8</f>
        <v>104.84415597505006</v>
      </c>
      <c r="J8" s="186">
        <f>Table4!K8</f>
        <v>102.29647526615292</v>
      </c>
      <c r="K8" s="186">
        <f>Table4!L8</f>
        <v>104.84321864034284</v>
      </c>
      <c r="L8" s="257">
        <f>Table4!M8</f>
        <v>104.01358984570766</v>
      </c>
      <c r="M8" s="188">
        <f>Table4!N8</f>
        <v>96.07067740999834</v>
      </c>
      <c r="N8" s="189">
        <f>Table4!O8</f>
        <v>92.52726513847985</v>
      </c>
      <c r="O8" s="493">
        <v>90.63589029970088</v>
      </c>
      <c r="P8" s="493">
        <v>87.17892684210568</v>
      </c>
      <c r="Q8" s="494">
        <v>91.60318992257119</v>
      </c>
      <c r="R8" s="495">
        <v>88.79441108780325</v>
      </c>
      <c r="S8" s="496">
        <v>89.04450905072228</v>
      </c>
      <c r="T8" s="496">
        <v>88.27174475897954</v>
      </c>
      <c r="U8" s="496">
        <v>89.46774127747588</v>
      </c>
      <c r="V8" s="497">
        <v>88.89460154374524</v>
      </c>
      <c r="W8" s="493">
        <v>88.6730199977997</v>
      </c>
      <c r="X8" s="496">
        <v>91.04461418105248</v>
      </c>
      <c r="Y8" s="496">
        <v>90.41188033767261</v>
      </c>
      <c r="Z8" s="590"/>
    </row>
    <row r="9" spans="1:26" ht="20.25" customHeight="1">
      <c r="A9" s="144"/>
      <c r="B9" s="87" t="s">
        <v>71</v>
      </c>
      <c r="C9" s="88">
        <f>'[3]GRP_DIV'!$B$6</f>
        <v>163</v>
      </c>
      <c r="D9" s="202">
        <f>'[3]GRP_DIV'!$E$6</f>
        <v>98.9216158848794</v>
      </c>
      <c r="E9" s="202">
        <f>'[3]GRP_DIV'!$G$6</f>
        <v>100.60163262083628</v>
      </c>
      <c r="F9" s="202">
        <f>'[3]GRP_DIV'!$I$6</f>
        <v>101.81870581922259</v>
      </c>
      <c r="G9" s="203">
        <v>99.99930582601407</v>
      </c>
      <c r="H9" s="204">
        <f>'[3]GRP_DIV'!$L$6</f>
        <v>104.68559187066055</v>
      </c>
      <c r="I9" s="202">
        <f>'[3]GRP_DIV'!$N$6</f>
        <v>100.50946492140888</v>
      </c>
      <c r="J9" s="202">
        <f>'[3]GRP_DIV'!$P$6</f>
        <v>101.93887476204468</v>
      </c>
      <c r="K9" s="202">
        <f>'[3]GRP_DIV'!$R$6</f>
        <v>104.64663257462969</v>
      </c>
      <c r="L9" s="257">
        <f>AVERAGE(H9:K9)</f>
        <v>102.94514103218594</v>
      </c>
      <c r="M9" s="204">
        <f>'[1]div_SECTION'!T7</f>
        <v>110.63655077272064</v>
      </c>
      <c r="N9" s="205">
        <f>'[4]div_SECTION'!$V$7</f>
        <v>113.85520242493692</v>
      </c>
      <c r="O9" s="486">
        <v>112.65498501737474</v>
      </c>
      <c r="P9" s="486">
        <v>106.58712900706665</v>
      </c>
      <c r="Q9" s="494">
        <v>110.93346680552474</v>
      </c>
      <c r="R9" s="489">
        <v>89.95475259538826</v>
      </c>
      <c r="S9" s="487">
        <v>92.49406921891286</v>
      </c>
      <c r="T9" s="487">
        <v>90.98222160678036</v>
      </c>
      <c r="U9" s="487">
        <v>89.87148715245148</v>
      </c>
      <c r="V9" s="497">
        <v>90.82563264338324</v>
      </c>
      <c r="W9" s="486">
        <v>88.97263210667053</v>
      </c>
      <c r="X9" s="487">
        <v>84.66965320781601</v>
      </c>
      <c r="Y9" s="487">
        <v>84.83431481616692</v>
      </c>
      <c r="Z9" s="590"/>
    </row>
    <row r="10" spans="1:26" ht="32.25" customHeight="1">
      <c r="A10" s="144"/>
      <c r="B10" s="62" t="s">
        <v>69</v>
      </c>
      <c r="C10" s="88">
        <f>'[3]GRP_DIV'!$B$8</f>
        <v>1262</v>
      </c>
      <c r="D10" s="202">
        <f>'[3]GRP_DIV'!$E$8</f>
        <v>96.00016100170376</v>
      </c>
      <c r="E10" s="202">
        <f>'[3]GRP_DIV'!$G$8</f>
        <v>102.0862022462606</v>
      </c>
      <c r="F10" s="202">
        <f>'[3]GRP_DIV'!$I$8</f>
        <v>106.90175273221017</v>
      </c>
      <c r="G10" s="203">
        <v>99.99930582601407</v>
      </c>
      <c r="H10" s="204">
        <f>'[3]GRP_DIV'!$L$8</f>
        <v>107.99250791339631</v>
      </c>
      <c r="I10" s="202">
        <f>'[3]GRP_DIV'!$N$8</f>
        <v>110.38795333218178</v>
      </c>
      <c r="J10" s="202">
        <f>'[3]GRP_DIV'!$P$8</f>
        <v>122.65799180267494</v>
      </c>
      <c r="K10" s="202">
        <f>'[3]GRP_DIV'!$R$8</f>
        <v>128.86334778226214</v>
      </c>
      <c r="L10" s="257">
        <f>AVERAGE(H10:K10)</f>
        <v>117.4754502076288</v>
      </c>
      <c r="M10" s="204">
        <f>'[4]div_SECTION'!$T$8</f>
        <v>104.37247817318624</v>
      </c>
      <c r="N10" s="205">
        <f>'[4]div_SECTION'!$V$8</f>
        <v>94.49847271379964</v>
      </c>
      <c r="O10" s="486">
        <v>90.83904226777577</v>
      </c>
      <c r="P10" s="486">
        <v>82.5848793659095</v>
      </c>
      <c r="Q10" s="494">
        <v>93.07371813016779</v>
      </c>
      <c r="R10" s="489">
        <v>89.61554412846385</v>
      </c>
      <c r="S10" s="487">
        <v>89.86438684355699</v>
      </c>
      <c r="T10" s="487">
        <v>94.32353224682224</v>
      </c>
      <c r="U10" s="487">
        <v>96.94959459209504</v>
      </c>
      <c r="V10" s="497">
        <v>92.68826445273453</v>
      </c>
      <c r="W10" s="486">
        <v>92.101240291916</v>
      </c>
      <c r="X10" s="487">
        <v>99.24951907614142</v>
      </c>
      <c r="Y10" s="487">
        <v>97.52359202626918</v>
      </c>
      <c r="Z10" s="590"/>
    </row>
    <row r="11" spans="1:26" s="324" customFormat="1" ht="20.25" customHeight="1">
      <c r="A11" s="326"/>
      <c r="B11" s="327" t="s">
        <v>13</v>
      </c>
      <c r="C11" s="328">
        <f>'[3]GRP_DIV'!$B$10</f>
        <v>55</v>
      </c>
      <c r="D11" s="329">
        <f>'[3]GRP_DIV'!$E$10</f>
        <v>96.74427307744637</v>
      </c>
      <c r="E11" s="329">
        <f>'[3]GRP_DIV'!$G$10</f>
        <v>98.30845894914232</v>
      </c>
      <c r="F11" s="329">
        <f>'[3]GRP_DIV'!$I$10</f>
        <v>108.7328900931406</v>
      </c>
      <c r="G11" s="330">
        <v>99.99930582601407</v>
      </c>
      <c r="H11" s="331">
        <f>'[3]GRP_DIV'!$L$10</f>
        <v>138.6031541619402</v>
      </c>
      <c r="I11" s="329">
        <f>'[3]GRP_DIV'!$N$10</f>
        <v>139.40167329919976</v>
      </c>
      <c r="J11" s="329">
        <f>'[3]GRP_DIV'!$P$10</f>
        <v>140.03588501155983</v>
      </c>
      <c r="K11" s="329">
        <f>'[3]GRP_DIV'!$R$10</f>
        <v>137.97589478219388</v>
      </c>
      <c r="L11" s="336">
        <f>AVERAGE(H11:K11)</f>
        <v>139.0041518137234</v>
      </c>
      <c r="M11" s="331">
        <f>'[4]div_SECTION'!$T$9</f>
        <v>131.4346865342654</v>
      </c>
      <c r="N11" s="332">
        <f>'[4]div_SECTION'!$V$9</f>
        <v>126.51285735341787</v>
      </c>
      <c r="O11" s="477">
        <v>125.68064154454642</v>
      </c>
      <c r="P11" s="477">
        <v>119.47430295718652</v>
      </c>
      <c r="Q11" s="498">
        <v>125.77562209735406</v>
      </c>
      <c r="R11" s="499">
        <v>107.92081592653659</v>
      </c>
      <c r="S11" s="500">
        <v>107.13445629795002</v>
      </c>
      <c r="T11" s="500">
        <v>107.92162162916807</v>
      </c>
      <c r="U11" s="500">
        <v>115.04370058510463</v>
      </c>
      <c r="V11" s="501">
        <v>109.50514860968983</v>
      </c>
      <c r="W11" s="477">
        <v>117.6297013325456</v>
      </c>
      <c r="X11" s="500">
        <v>114.90969580757411</v>
      </c>
      <c r="Y11" s="500">
        <v>114.39173225001012</v>
      </c>
      <c r="Z11" s="590"/>
    </row>
    <row r="12" spans="1:26" s="324" customFormat="1" ht="20.25" customHeight="1">
      <c r="A12" s="326"/>
      <c r="B12" s="327" t="s">
        <v>70</v>
      </c>
      <c r="C12" s="328">
        <f>'[3]GRP_DIV'!$B$13</f>
        <v>1904</v>
      </c>
      <c r="D12" s="329">
        <f>'[3]GRP_DIV'!$E$13</f>
        <v>99.36504133221517</v>
      </c>
      <c r="E12" s="329">
        <f>'[3]GRP_DIV'!$G$13</f>
        <v>100.63495866778483</v>
      </c>
      <c r="F12" s="329">
        <f>'[3]GRP_DIV'!$I$13</f>
        <v>100.63495866778483</v>
      </c>
      <c r="G12" s="330">
        <v>99.99930582601407</v>
      </c>
      <c r="H12" s="331">
        <f>'[3]GRP_DIV'!$L$13</f>
        <v>100.63495866778483</v>
      </c>
      <c r="I12" s="329">
        <f>'[3]GRP_DIV'!$N$13</f>
        <v>100.63495866778483</v>
      </c>
      <c r="J12" s="329">
        <f>'[3]GRP_DIV'!$P$13</f>
        <v>87.69617826764107</v>
      </c>
      <c r="K12" s="329">
        <f>'[3]GRP_DIV'!$R$13</f>
        <v>87.69617826764107</v>
      </c>
      <c r="L12" s="336">
        <f>AVERAGE(H12:K12)</f>
        <v>94.16556846771296</v>
      </c>
      <c r="M12" s="331">
        <f>'[2]div_SECTION'!$T$10</f>
        <v>87.69617826764107</v>
      </c>
      <c r="N12" s="329">
        <f>'[4]div_SECTION'!$V$10</f>
        <v>87.69617826764107</v>
      </c>
      <c r="O12" s="500">
        <v>86.86234575296514</v>
      </c>
      <c r="P12" s="500">
        <v>86.86234575296514</v>
      </c>
      <c r="Q12" s="498">
        <v>87.27926201030311</v>
      </c>
      <c r="R12" s="499">
        <v>86.86234575296514</v>
      </c>
      <c r="S12" s="500">
        <v>86.86234575296514</v>
      </c>
      <c r="T12" s="500">
        <v>82.42482328980472</v>
      </c>
      <c r="U12" s="500">
        <v>82.42482328980472</v>
      </c>
      <c r="V12" s="501">
        <v>84.64358452138492</v>
      </c>
      <c r="W12" s="477">
        <v>84.20270755960225</v>
      </c>
      <c r="X12" s="500">
        <v>84.20270755960225</v>
      </c>
      <c r="Y12" s="500">
        <v>84.20270755960225</v>
      </c>
      <c r="Z12" s="590"/>
    </row>
    <row r="13" spans="1:26" ht="20.25" customHeight="1">
      <c r="A13" s="144"/>
      <c r="B13" s="87" t="s">
        <v>14</v>
      </c>
      <c r="C13" s="88">
        <f>'[3]GRP_DIV'!$B$15</f>
        <v>61</v>
      </c>
      <c r="D13" s="202">
        <f>'[3]GRP_DIV'!$E$15</f>
        <v>102</v>
      </c>
      <c r="E13" s="202">
        <f>'[3]GRP_DIV'!$G$15</f>
        <v>101.63495113640595</v>
      </c>
      <c r="F13" s="202">
        <f>'[3]GRP_DIV'!$I$15</f>
        <v>99.70441791650708</v>
      </c>
      <c r="G13" s="203">
        <v>99.99930582601407</v>
      </c>
      <c r="H13" s="204">
        <f>'[3]GRP_DIV'!$L$15</f>
        <v>97.38481947431562</v>
      </c>
      <c r="I13" s="202">
        <f>'[3]GRP_DIV'!$N$15</f>
        <v>101.95777232337849</v>
      </c>
      <c r="J13" s="202">
        <f>'[3]GRP_DIV'!$P$15</f>
        <v>103.69570415546526</v>
      </c>
      <c r="K13" s="202">
        <f>'[3]GRP_DIV'!$R$15</f>
        <v>113.76630443429968</v>
      </c>
      <c r="L13" s="257">
        <f>AVERAGE(H13:K13)</f>
        <v>104.20115009686477</v>
      </c>
      <c r="M13" s="204">
        <f>'[4]div_SECTION'!$T$11</f>
        <v>114.9053650156821</v>
      </c>
      <c r="N13" s="205">
        <f>'[4]div_SECTION'!$V$11</f>
        <v>114.9053650156821</v>
      </c>
      <c r="O13" s="486">
        <v>113.78141941161944</v>
      </c>
      <c r="P13" s="486">
        <v>111.12442962022229</v>
      </c>
      <c r="Q13" s="494">
        <v>113.67914476580148</v>
      </c>
      <c r="R13" s="489">
        <v>111.76645319192394</v>
      </c>
      <c r="S13" s="487">
        <v>114.66627525333911</v>
      </c>
      <c r="T13" s="487">
        <v>120.60996957208538</v>
      </c>
      <c r="U13" s="487">
        <v>130.37148924363908</v>
      </c>
      <c r="V13" s="497">
        <v>119.35354681524687</v>
      </c>
      <c r="W13" s="486">
        <v>130.37148924363908</v>
      </c>
      <c r="X13" s="487">
        <v>130.37148924363908</v>
      </c>
      <c r="Y13" s="487">
        <v>130.37148924363908</v>
      </c>
      <c r="Z13" s="590"/>
    </row>
    <row r="14" spans="1:26" ht="21.75" customHeight="1">
      <c r="A14" s="65">
        <v>2</v>
      </c>
      <c r="B14" s="190" t="s">
        <v>15</v>
      </c>
      <c r="C14" s="94">
        <f>Table4!D9</f>
        <v>37</v>
      </c>
      <c r="D14" s="186">
        <f>Table4!E9</f>
        <v>89.1</v>
      </c>
      <c r="E14" s="186">
        <f>Table4!F9</f>
        <v>121.05817375486158</v>
      </c>
      <c r="F14" s="186">
        <f>Table4!G9</f>
        <v>100.93843907000374</v>
      </c>
      <c r="G14" s="187">
        <v>99.99930582601407</v>
      </c>
      <c r="H14" s="188">
        <f>Table4!I9</f>
        <v>88.03391960849855</v>
      </c>
      <c r="I14" s="186">
        <f>Table4!J9</f>
        <v>116.87195063444587</v>
      </c>
      <c r="J14" s="186">
        <f>Table4!K9</f>
        <v>148.25566488123624</v>
      </c>
      <c r="K14" s="186">
        <f>Table4!L9</f>
        <v>173.87601732503026</v>
      </c>
      <c r="L14" s="257">
        <f>Table4!M9</f>
        <v>131.75938811230273</v>
      </c>
      <c r="M14" s="188">
        <f>Table4!N9</f>
        <v>139.6216868926377</v>
      </c>
      <c r="N14" s="189">
        <f>Table4!O9</f>
        <v>116.4482070885015</v>
      </c>
      <c r="O14" s="493">
        <v>139.9108078398045</v>
      </c>
      <c r="P14" s="493">
        <v>146.72769634881476</v>
      </c>
      <c r="Q14" s="494">
        <v>135.67709954243963</v>
      </c>
      <c r="R14" s="495">
        <v>121.8979283714134</v>
      </c>
      <c r="S14" s="496">
        <v>122.85588360180948</v>
      </c>
      <c r="T14" s="496">
        <v>134.7623645332428</v>
      </c>
      <c r="U14" s="496">
        <v>120.87482404317352</v>
      </c>
      <c r="V14" s="497">
        <v>125.09775013740979</v>
      </c>
      <c r="W14" s="493">
        <v>104.97267163413893</v>
      </c>
      <c r="X14" s="496">
        <v>112.43222397128234</v>
      </c>
      <c r="Y14" s="496">
        <v>120.91412323025739</v>
      </c>
      <c r="Z14" s="590"/>
    </row>
    <row r="15" spans="1:26" ht="26.25" customHeight="1">
      <c r="A15" s="65"/>
      <c r="B15" s="350" t="s">
        <v>107</v>
      </c>
      <c r="C15" s="88">
        <f>'[3]GRP_DIV'!$B$17</f>
        <v>37</v>
      </c>
      <c r="D15" s="202">
        <f>'[3]GRP_DIV'!$E$17</f>
        <v>89.1</v>
      </c>
      <c r="E15" s="202">
        <f>'[3]GRP_DIV'!$G$17</f>
        <v>121.05817375486158</v>
      </c>
      <c r="F15" s="202">
        <f>'[3]GRP_DIV'!$I$17</f>
        <v>100.93843907000374</v>
      </c>
      <c r="G15" s="203">
        <v>99.99930582601407</v>
      </c>
      <c r="H15" s="204">
        <f>'[3]GRP_DIV'!$L$17</f>
        <v>88.03391960849855</v>
      </c>
      <c r="I15" s="202">
        <f>'[3]GRP_DIV'!$N$17</f>
        <v>116.87195063444587</v>
      </c>
      <c r="J15" s="202">
        <f>'[3]GRP_DIV'!$P$17</f>
        <v>148.25566488123624</v>
      </c>
      <c r="K15" s="202">
        <f>'[3]GRP_DIV'!$R$17</f>
        <v>173.87601732503026</v>
      </c>
      <c r="L15" s="257">
        <f>AVERAGE(H15:K15)</f>
        <v>131.75938811230273</v>
      </c>
      <c r="M15" s="204">
        <f>'[1]div_SECTION'!T13</f>
        <v>139.6216868926377</v>
      </c>
      <c r="N15" s="205">
        <f>'[4]div_SECTION'!$V$13</f>
        <v>116.4482070885015</v>
      </c>
      <c r="O15" s="486">
        <v>139.9108078398045</v>
      </c>
      <c r="P15" s="486">
        <v>146.72769634881476</v>
      </c>
      <c r="Q15" s="494">
        <v>135.67709954243963</v>
      </c>
      <c r="R15" s="489">
        <v>121.8979283714134</v>
      </c>
      <c r="S15" s="487">
        <v>122.85588360180948</v>
      </c>
      <c r="T15" s="487">
        <v>134.7623645332428</v>
      </c>
      <c r="U15" s="487">
        <v>120.87482404317352</v>
      </c>
      <c r="V15" s="497">
        <v>125.09775013740979</v>
      </c>
      <c r="W15" s="486">
        <v>104.97267163413893</v>
      </c>
      <c r="X15" s="487">
        <v>112.43222397128234</v>
      </c>
      <c r="Y15" s="487">
        <v>120.91412323025739</v>
      </c>
      <c r="Z15" s="590"/>
    </row>
    <row r="16" spans="1:26" ht="20.25" customHeight="1">
      <c r="A16" s="65">
        <v>4</v>
      </c>
      <c r="B16" s="206" t="s">
        <v>33</v>
      </c>
      <c r="C16" s="94">
        <f>Table4!D10</f>
        <v>9</v>
      </c>
      <c r="D16" s="186">
        <f>Table4!E10</f>
        <v>96.35933479203608</v>
      </c>
      <c r="E16" s="186">
        <f>Table4!F10</f>
        <v>104.1948405387651</v>
      </c>
      <c r="F16" s="186">
        <f>Table4!G10</f>
        <v>100.80064011695964</v>
      </c>
      <c r="G16" s="187">
        <v>99.99930582601407</v>
      </c>
      <c r="H16" s="188">
        <f>Table4!I10</f>
        <v>94.68363108321027</v>
      </c>
      <c r="I16" s="186">
        <f>Table4!J10</f>
        <v>94.68363108321027</v>
      </c>
      <c r="J16" s="186">
        <f>Table4!K10</f>
        <v>94.68363108321027</v>
      </c>
      <c r="K16" s="186">
        <f>Table4!L10</f>
        <v>94.68363108321027</v>
      </c>
      <c r="L16" s="257">
        <f>Table4!M10</f>
        <v>94.68363108321027</v>
      </c>
      <c r="M16" s="188">
        <f>Table4!N10</f>
        <v>103.21356494766944</v>
      </c>
      <c r="N16" s="189">
        <f>Table4!O10</f>
        <v>117.378721050266</v>
      </c>
      <c r="O16" s="493">
        <v>114.74096501583004</v>
      </c>
      <c r="P16" s="493">
        <v>71.59826733773579</v>
      </c>
      <c r="Q16" s="494">
        <v>101.73287958787532</v>
      </c>
      <c r="R16" s="495">
        <v>75.6232990719292</v>
      </c>
      <c r="S16" s="496">
        <v>79.06497483490811</v>
      </c>
      <c r="T16" s="496">
        <v>79.06497483490811</v>
      </c>
      <c r="U16" s="496">
        <v>79.06497483490811</v>
      </c>
      <c r="V16" s="497">
        <v>78.20455589416339</v>
      </c>
      <c r="W16" s="493">
        <v>79.06497483490811</v>
      </c>
      <c r="X16" s="496">
        <v>111.05041414974588</v>
      </c>
      <c r="Y16" s="496">
        <v>111.05041414974588</v>
      </c>
      <c r="Z16" s="590"/>
    </row>
    <row r="17" spans="1:26" ht="24.75" customHeight="1">
      <c r="A17" s="65"/>
      <c r="B17" s="62" t="s">
        <v>72</v>
      </c>
      <c r="C17" s="88">
        <f>'[3]GRP_DIV'!$B$19</f>
        <v>9</v>
      </c>
      <c r="D17" s="202">
        <f>'[3]GRP_DIV'!$E$19</f>
        <v>96.35933479203608</v>
      </c>
      <c r="E17" s="202">
        <f>'[3]GRP_DIV'!$G$19</f>
        <v>104.1948405387651</v>
      </c>
      <c r="F17" s="202">
        <f>'[3]GRP_DIV'!$I$19</f>
        <v>100.80064011695964</v>
      </c>
      <c r="G17" s="203">
        <v>99.99930582601407</v>
      </c>
      <c r="H17" s="204">
        <f>'[3]GRP_DIV'!$L$19</f>
        <v>94.68363108321027</v>
      </c>
      <c r="I17" s="202">
        <f>'[3]GRP_DIV'!$N$19</f>
        <v>94.68363108321027</v>
      </c>
      <c r="J17" s="202">
        <f>'[3]GRP_DIV'!$P$19</f>
        <v>94.68363108321027</v>
      </c>
      <c r="K17" s="202">
        <f>'[3]GRP_DIV'!$R$19</f>
        <v>94.68363108321027</v>
      </c>
      <c r="L17" s="257">
        <f>AVERAGE(H17:K17)</f>
        <v>94.68363108321027</v>
      </c>
      <c r="M17" s="204">
        <f>'[4]div_SECTION'!T15</f>
        <v>103.21356494766944</v>
      </c>
      <c r="N17" s="205">
        <f>'[4]div_SECTION'!$V$15</f>
        <v>117.378721050266</v>
      </c>
      <c r="O17" s="486">
        <v>114.74096501583004</v>
      </c>
      <c r="P17" s="486">
        <v>71.59826733773579</v>
      </c>
      <c r="Q17" s="494">
        <v>101.73287958787532</v>
      </c>
      <c r="R17" s="489">
        <v>75.6232990719292</v>
      </c>
      <c r="S17" s="487">
        <v>79.06497483490811</v>
      </c>
      <c r="T17" s="487">
        <v>79.06497483490811</v>
      </c>
      <c r="U17" s="487">
        <v>79.06497483490811</v>
      </c>
      <c r="V17" s="497">
        <v>78.20455589416339</v>
      </c>
      <c r="W17" s="486">
        <v>79.06497483490811</v>
      </c>
      <c r="X17" s="487">
        <v>111.05041414974588</v>
      </c>
      <c r="Y17" s="487">
        <v>111.05041414974588</v>
      </c>
      <c r="Z17" s="590"/>
    </row>
    <row r="18" spans="1:26" ht="20.25" customHeight="1">
      <c r="A18" s="65">
        <v>5</v>
      </c>
      <c r="B18" s="93" t="s">
        <v>44</v>
      </c>
      <c r="C18" s="94">
        <f>Table4!D11</f>
        <v>233</v>
      </c>
      <c r="D18" s="186">
        <f>Table4!E11</f>
        <v>99.8783037454129</v>
      </c>
      <c r="E18" s="186">
        <f>Table4!F11</f>
        <v>100.92428612510359</v>
      </c>
      <c r="F18" s="186">
        <f>Table4!G11</f>
        <v>99.08113662399482</v>
      </c>
      <c r="G18" s="187">
        <v>99.99930582601407</v>
      </c>
      <c r="H18" s="188">
        <f>Table4!I11</f>
        <v>93.34992488183212</v>
      </c>
      <c r="I18" s="186">
        <f>Table4!J11</f>
        <v>93.79329134638085</v>
      </c>
      <c r="J18" s="186">
        <f>Table4!K11</f>
        <v>92.97567877999623</v>
      </c>
      <c r="K18" s="186">
        <f>Table4!L11</f>
        <v>92.65377524752653</v>
      </c>
      <c r="L18" s="257">
        <f>Table4!M11</f>
        <v>93.19316756393393</v>
      </c>
      <c r="M18" s="188">
        <f>Table4!N11</f>
        <v>96.84415157051171</v>
      </c>
      <c r="N18" s="189">
        <f>Table4!O11</f>
        <v>100.54251312298989</v>
      </c>
      <c r="O18" s="493">
        <v>94.29637799558743</v>
      </c>
      <c r="P18" s="493">
        <v>93.25315484019997</v>
      </c>
      <c r="Q18" s="494">
        <v>96.23404938232224</v>
      </c>
      <c r="R18" s="495">
        <v>89.22939683533066</v>
      </c>
      <c r="S18" s="496">
        <v>86.93694825078997</v>
      </c>
      <c r="T18" s="496">
        <v>86.40573311532518</v>
      </c>
      <c r="U18" s="496">
        <v>89.28226373272174</v>
      </c>
      <c r="V18" s="497">
        <v>87.96358548354189</v>
      </c>
      <c r="W18" s="493">
        <v>88.35232403904796</v>
      </c>
      <c r="X18" s="496">
        <v>88.64461070948957</v>
      </c>
      <c r="Y18" s="496">
        <v>88.08060603754251</v>
      </c>
      <c r="Z18" s="590"/>
    </row>
    <row r="19" spans="1:26" ht="18" customHeight="1">
      <c r="A19" s="65"/>
      <c r="B19" s="62" t="s">
        <v>73</v>
      </c>
      <c r="C19" s="88">
        <f>'[3]GRP_DIV'!$B$21</f>
        <v>69</v>
      </c>
      <c r="D19" s="202">
        <f>'[3]GRP_DIV'!$E$21</f>
        <v>101.18</v>
      </c>
      <c r="E19" s="202">
        <f>'[3]GRP_DIV'!$G$21</f>
        <v>105.0529662006384</v>
      </c>
      <c r="F19" s="202">
        <f>'[3]GRP_DIV'!$I$21</f>
        <v>101.88227858592096</v>
      </c>
      <c r="G19" s="203">
        <v>99.99930582601407</v>
      </c>
      <c r="H19" s="204">
        <f>'[3]GRP_DIV'!$L$21</f>
        <v>96.94243579827487</v>
      </c>
      <c r="I19" s="202">
        <f>'[3]GRP_DIV'!$N$21</f>
        <v>97.64194757613402</v>
      </c>
      <c r="J19" s="202">
        <f>'[3]GRP_DIV'!$P$21</f>
        <v>95.6046287898137</v>
      </c>
      <c r="K19" s="202">
        <f>'[3]GRP_DIV'!$R$21</f>
        <v>96.19966175319422</v>
      </c>
      <c r="L19" s="257">
        <f>AVERAGE(H19:K19)</f>
        <v>96.59716847935421</v>
      </c>
      <c r="M19" s="204">
        <f>'[1]div_SECTION'!T17</f>
        <v>100.36337610173479</v>
      </c>
      <c r="N19" s="205">
        <f>'[4]div_SECTION'!$V$17</f>
        <v>104.17969287132192</v>
      </c>
      <c r="O19" s="486">
        <v>80.39130905495922</v>
      </c>
      <c r="P19" s="486">
        <v>82.45699232950666</v>
      </c>
      <c r="Q19" s="494">
        <v>91.84784258938065</v>
      </c>
      <c r="R19" s="489">
        <v>81.19524763912342</v>
      </c>
      <c r="S19" s="487">
        <v>80.64625059129301</v>
      </c>
      <c r="T19" s="487">
        <v>83.36846498567762</v>
      </c>
      <c r="U19" s="487">
        <v>87.03432365874409</v>
      </c>
      <c r="V19" s="497">
        <v>83.06107171870954</v>
      </c>
      <c r="W19" s="486">
        <v>86.12196939669897</v>
      </c>
      <c r="X19" s="487">
        <v>89.1327367124122</v>
      </c>
      <c r="Y19" s="487">
        <v>88.82278322984011</v>
      </c>
      <c r="Z19" s="590"/>
    </row>
    <row r="20" spans="1:26" ht="20.25" customHeight="1">
      <c r="A20" s="144"/>
      <c r="B20" s="62" t="s">
        <v>74</v>
      </c>
      <c r="C20" s="88">
        <f>'[3]GRP_DIV'!$B$23</f>
        <v>164</v>
      </c>
      <c r="D20" s="202">
        <f>'[3]GRP_DIV'!$E$23</f>
        <v>99.33063885781223</v>
      </c>
      <c r="E20" s="202">
        <f>'[3]GRP_DIV'!$G$23</f>
        <v>99.18721950795783</v>
      </c>
      <c r="F20" s="202">
        <f>'[3]GRP_DIV'!$I$23</f>
        <v>97.90260738391615</v>
      </c>
      <c r="G20" s="203">
        <v>99.99930582601407</v>
      </c>
      <c r="H20" s="204">
        <f>'[3]GRP_DIV'!$L$23</f>
        <v>91.83844163040193</v>
      </c>
      <c r="I20" s="202">
        <f>'[3]GRP_DIV'!$N$23</f>
        <v>92.17403963996033</v>
      </c>
      <c r="J20" s="202">
        <f>'[1]div_SECTION'!P18</f>
        <v>91.86959615391449</v>
      </c>
      <c r="K20" s="202">
        <f>'[3]GRP_DIV'!$R$23</f>
        <v>91.16190836404438</v>
      </c>
      <c r="L20" s="257">
        <f>AVERAGE(H20:K20)</f>
        <v>91.76099644708029</v>
      </c>
      <c r="M20" s="204">
        <f>'[1]div_SECTION'!T18</f>
        <v>95.3635022250581</v>
      </c>
      <c r="N20" s="205">
        <f>'[4]div_SECTION'!$V$18</f>
        <v>99.01223627765506</v>
      </c>
      <c r="O20" s="486">
        <v>100.14668139133953</v>
      </c>
      <c r="P20" s="486">
        <v>97.79544272579655</v>
      </c>
      <c r="Q20" s="494">
        <v>98.0794656549623</v>
      </c>
      <c r="R20" s="489">
        <v>92.60961814349102</v>
      </c>
      <c r="S20" s="487">
        <v>89.58364421728562</v>
      </c>
      <c r="T20" s="487">
        <v>87.68360812109154</v>
      </c>
      <c r="U20" s="487">
        <v>90.22804339799285</v>
      </c>
      <c r="V20" s="497">
        <v>90.02622846996526</v>
      </c>
      <c r="W20" s="486">
        <v>89.290704955646</v>
      </c>
      <c r="X20" s="487">
        <v>88.43924062289408</v>
      </c>
      <c r="Y20" s="487">
        <v>87.76834856029535</v>
      </c>
      <c r="Z20" s="590"/>
    </row>
    <row r="21" spans="1:26" ht="26.25" customHeight="1">
      <c r="A21" s="65">
        <v>6</v>
      </c>
      <c r="B21" s="190" t="s">
        <v>16</v>
      </c>
      <c r="C21" s="94">
        <f>Table4!D12</f>
        <v>759</v>
      </c>
      <c r="D21" s="186">
        <f>Table4!E12</f>
        <v>96.86056705845652</v>
      </c>
      <c r="E21" s="186">
        <f>Table4!F12</f>
        <v>95.72739691921511</v>
      </c>
      <c r="F21" s="186">
        <f>Table4!G12</f>
        <v>108.2446622204565</v>
      </c>
      <c r="G21" s="187">
        <v>99.99930582601407</v>
      </c>
      <c r="H21" s="188">
        <f>Table4!I12</f>
        <v>105.41831800451942</v>
      </c>
      <c r="I21" s="186">
        <f>Table4!J12</f>
        <v>105.4552652040966</v>
      </c>
      <c r="J21" s="186">
        <f>Table4!K12</f>
        <v>113.31452229025919</v>
      </c>
      <c r="K21" s="186">
        <f>Table4!L12</f>
        <v>123.214859624336</v>
      </c>
      <c r="L21" s="257">
        <f>Table4!M12</f>
        <v>111.8507412808028</v>
      </c>
      <c r="M21" s="188">
        <f>Table4!N12</f>
        <v>127.5314174529384</v>
      </c>
      <c r="N21" s="189">
        <f>Table4!O12</f>
        <v>134.6646462804095</v>
      </c>
      <c r="O21" s="493">
        <v>127.09302588004817</v>
      </c>
      <c r="P21" s="493">
        <v>122.98766673504258</v>
      </c>
      <c r="Q21" s="494">
        <v>128.06918908710966</v>
      </c>
      <c r="R21" s="495">
        <v>133.46868784929396</v>
      </c>
      <c r="S21" s="496">
        <v>127.75102564292881</v>
      </c>
      <c r="T21" s="496">
        <v>130.6106922662598</v>
      </c>
      <c r="U21" s="496">
        <v>124.96536095246753</v>
      </c>
      <c r="V21" s="497">
        <v>129.19894167773754</v>
      </c>
      <c r="W21" s="493">
        <v>131.8159227563993</v>
      </c>
      <c r="X21" s="496">
        <v>129.51301134179474</v>
      </c>
      <c r="Y21" s="496">
        <v>125.28573201818104</v>
      </c>
      <c r="Z21" s="590"/>
    </row>
    <row r="22" spans="1:26" ht="26.25" customHeight="1">
      <c r="A22" s="144"/>
      <c r="B22" s="62" t="s">
        <v>75</v>
      </c>
      <c r="C22" s="88">
        <f>'[3]GRP_DIV'!$B$25</f>
        <v>438</v>
      </c>
      <c r="D22" s="202">
        <f>'[3]GRP_DIV'!$E$25</f>
        <v>96.23085728044657</v>
      </c>
      <c r="E22" s="202">
        <f>'[3]GRP_DIV'!$G$25</f>
        <v>94.37103279755878</v>
      </c>
      <c r="F22" s="202">
        <f>'[3]GRP_DIV'!$I$25</f>
        <v>111.22363963908502</v>
      </c>
      <c r="G22" s="203">
        <v>99.99930582601407</v>
      </c>
      <c r="H22" s="204">
        <f>'[3]GRP_DIV'!$L$25</f>
        <v>107.46451317653597</v>
      </c>
      <c r="I22" s="202">
        <f>'[3]GRP_DIV'!$N$25</f>
        <v>107.47320755097365</v>
      </c>
      <c r="J22" s="202">
        <f>'[3]GRP_DIV'!$P$25</f>
        <v>119.06458295996886</v>
      </c>
      <c r="K22" s="202">
        <f>'[3]GRP_DIV'!$R$25</f>
        <v>134.6554009478446</v>
      </c>
      <c r="L22" s="257">
        <f>AVERAGE(H22:K22)</f>
        <v>117.16442615883078</v>
      </c>
      <c r="M22" s="204">
        <f>'[1]div_SECTION'!T20</f>
        <v>137.6357259870069</v>
      </c>
      <c r="N22" s="205">
        <f>'[4]div_SECTION'!$V$20</f>
        <v>146.16653886299335</v>
      </c>
      <c r="O22" s="486">
        <v>130.7479750319337</v>
      </c>
      <c r="P22" s="486">
        <v>126.4590494254654</v>
      </c>
      <c r="Q22" s="494">
        <v>135.25232232684985</v>
      </c>
      <c r="R22" s="489">
        <v>148.38428866099406</v>
      </c>
      <c r="S22" s="487">
        <v>139.47788484289873</v>
      </c>
      <c r="T22" s="487">
        <v>140.81217141673068</v>
      </c>
      <c r="U22" s="487">
        <v>126.81620505052055</v>
      </c>
      <c r="V22" s="497">
        <v>138.872637492786</v>
      </c>
      <c r="W22" s="486">
        <v>138.13501013188872</v>
      </c>
      <c r="X22" s="487">
        <v>131.88358489582666</v>
      </c>
      <c r="Y22" s="487">
        <v>120.0418659374495</v>
      </c>
      <c r="Z22" s="590"/>
    </row>
    <row r="23" spans="1:26" ht="18.75" customHeight="1">
      <c r="A23" s="144"/>
      <c r="B23" s="62" t="s">
        <v>76</v>
      </c>
      <c r="C23" s="88">
        <f>'[3]GRP_DIV'!$B$28</f>
        <v>178</v>
      </c>
      <c r="D23" s="202">
        <f>'[3]GRP_DIV'!$E$28</f>
        <v>98.89856557377048</v>
      </c>
      <c r="E23" s="202">
        <f>'[3]GRP_DIV'!$G$28</f>
        <v>98.92418032786885</v>
      </c>
      <c r="F23" s="202">
        <f>'[3]GRP_DIV'!$I$28</f>
        <v>99.94877049180329</v>
      </c>
      <c r="G23" s="203">
        <v>99.99930582601407</v>
      </c>
      <c r="H23" s="204">
        <f>'[3]GRP_DIV'!$L$28</f>
        <v>99.51331967213115</v>
      </c>
      <c r="I23" s="202">
        <f>'[3]GRP_DIV'!$N$28</f>
        <v>99.33401639344264</v>
      </c>
      <c r="J23" s="202">
        <f>'[3]GRP_DIV'!$P$28</f>
        <v>104.61065573770495</v>
      </c>
      <c r="K23" s="202">
        <f>'[3]GRP_DIV'!$R$28</f>
        <v>109.11885245901641</v>
      </c>
      <c r="L23" s="257">
        <f>AVERAGE(H23:K23)</f>
        <v>103.14421106557378</v>
      </c>
      <c r="M23" s="204">
        <f>'[1]div_SECTION'!T21</f>
        <v>116.26536885245902</v>
      </c>
      <c r="N23" s="205">
        <f>'[4]div_SECTION'!$V$21</f>
        <v>120.13319672131146</v>
      </c>
      <c r="O23" s="486">
        <v>120.51741803278688</v>
      </c>
      <c r="P23" s="486">
        <v>118.54508196721312</v>
      </c>
      <c r="Q23" s="494">
        <v>118.86526639344262</v>
      </c>
      <c r="R23" s="489">
        <v>115.75307377049181</v>
      </c>
      <c r="S23" s="487">
        <v>116.16290983606558</v>
      </c>
      <c r="T23" s="487">
        <v>126.89549180327869</v>
      </c>
      <c r="U23" s="487">
        <v>134.8360655737705</v>
      </c>
      <c r="V23" s="497">
        <v>123.41188524590164</v>
      </c>
      <c r="W23" s="486">
        <v>137.09016393442624</v>
      </c>
      <c r="X23" s="487">
        <v>142.67418032786887</v>
      </c>
      <c r="Y23" s="487">
        <v>153.56045081967213</v>
      </c>
      <c r="Z23" s="590"/>
    </row>
    <row r="24" spans="1:26" ht="20.25" customHeight="1">
      <c r="A24" s="151"/>
      <c r="B24" s="207" t="s">
        <v>77</v>
      </c>
      <c r="C24" s="98">
        <f>'[3]GRP_DIV'!$B$30</f>
        <v>143</v>
      </c>
      <c r="D24" s="208">
        <f>'[3]GRP_DIV'!$E$30</f>
        <v>96.25251913567669</v>
      </c>
      <c r="E24" s="208">
        <f>'[3]GRP_DIV'!$G$30</f>
        <v>95.90264194400606</v>
      </c>
      <c r="F24" s="208">
        <f>'[3]GRP_DIV'!$I$30</f>
        <v>109.44659661444945</v>
      </c>
      <c r="G24" s="209">
        <v>99.99930582601407</v>
      </c>
      <c r="H24" s="210">
        <f>'[3]GRP_DIV'!$L$30</f>
        <v>106.50122861865832</v>
      </c>
      <c r="I24" s="208">
        <f>'[3]GRP_DIV'!$N$30</f>
        <v>106.89389136049002</v>
      </c>
      <c r="J24" s="208">
        <f>'[3]GRP_DIV'!$P$30</f>
        <v>106.53663189181044</v>
      </c>
      <c r="K24" s="208">
        <f>'[3]GRP_DIV'!$R$30</f>
        <v>105.71928043363748</v>
      </c>
      <c r="L24" s="337">
        <f>AVERAGE(H24:K24)</f>
        <v>106.41275807614906</v>
      </c>
      <c r="M24" s="210">
        <f>'[1]div_SECTION'!T22</f>
        <v>110.60602943170292</v>
      </c>
      <c r="N24" s="211">
        <f>'[4]div_SECTION'!$V$22</f>
        <v>117.52317124787606</v>
      </c>
      <c r="O24" s="502">
        <v>124.0831690149199</v>
      </c>
      <c r="P24" s="502">
        <v>117.8849707229338</v>
      </c>
      <c r="Q24" s="503">
        <v>117.52433510435817</v>
      </c>
      <c r="R24" s="504">
        <v>109.83474484581252</v>
      </c>
      <c r="S24" s="505">
        <v>106.25676189492061</v>
      </c>
      <c r="T24" s="505">
        <v>103.98871894111565</v>
      </c>
      <c r="U24" s="505">
        <v>107.00973062002595</v>
      </c>
      <c r="V24" s="506">
        <v>106.77248907546868</v>
      </c>
      <c r="W24" s="502">
        <v>105.89581646162189</v>
      </c>
      <c r="X24" s="505">
        <v>105.86965962020615</v>
      </c>
      <c r="Y24" s="505">
        <v>106.15225926779651</v>
      </c>
      <c r="Z24" s="590"/>
    </row>
    <row r="25" spans="1:26" ht="18" customHeight="1">
      <c r="A25" s="104" t="s">
        <v>17</v>
      </c>
      <c r="B25" s="101"/>
      <c r="C25" s="102"/>
      <c r="D25" s="175"/>
      <c r="E25" s="175"/>
      <c r="F25" s="175"/>
      <c r="G25" s="175"/>
      <c r="H25" s="175"/>
      <c r="I25" s="175"/>
      <c r="J25" s="175"/>
      <c r="K25" s="175"/>
      <c r="L25" s="333"/>
      <c r="M25" s="175"/>
      <c r="N25" s="175"/>
      <c r="O25" s="175"/>
      <c r="P25" s="175"/>
      <c r="Q25" s="333"/>
      <c r="R25" s="175"/>
      <c r="S25" s="175"/>
      <c r="T25" s="175"/>
      <c r="U25" s="175"/>
      <c r="V25" s="333"/>
      <c r="W25" s="333"/>
      <c r="X25" s="333"/>
      <c r="Y25" s="333"/>
      <c r="Z25" s="590"/>
    </row>
    <row r="26" spans="1:26" ht="16.5" customHeight="1">
      <c r="A26" s="36" t="s">
        <v>96</v>
      </c>
      <c r="B26" s="101"/>
      <c r="C26" s="102"/>
      <c r="D26" s="175"/>
      <c r="E26" s="175"/>
      <c r="F26" s="175"/>
      <c r="G26" s="175"/>
      <c r="H26" s="175"/>
      <c r="I26" s="175"/>
      <c r="J26" s="175"/>
      <c r="K26" s="175"/>
      <c r="L26" s="333"/>
      <c r="M26" s="175"/>
      <c r="N26" s="175"/>
      <c r="O26" s="175"/>
      <c r="P26" s="175"/>
      <c r="Q26" s="333"/>
      <c r="R26" s="175"/>
      <c r="S26" s="175"/>
      <c r="T26" s="175"/>
      <c r="U26" s="175"/>
      <c r="V26" s="333"/>
      <c r="W26" s="333"/>
      <c r="X26" s="333"/>
      <c r="Y26" s="333"/>
      <c r="Z26" s="590"/>
    </row>
    <row r="27" spans="1:26" ht="20.25" customHeight="1">
      <c r="A27" s="101"/>
      <c r="B27" s="101"/>
      <c r="C27" s="102"/>
      <c r="D27" s="175"/>
      <c r="E27" s="175"/>
      <c r="F27" s="175"/>
      <c r="G27" s="175"/>
      <c r="H27" s="175"/>
      <c r="I27" s="175"/>
      <c r="J27" s="175"/>
      <c r="K27" s="175"/>
      <c r="L27" s="333"/>
      <c r="M27" s="175"/>
      <c r="N27" s="175"/>
      <c r="O27" s="175"/>
      <c r="P27" s="175"/>
      <c r="Q27" s="333"/>
      <c r="R27" s="175"/>
      <c r="S27" s="175"/>
      <c r="T27" s="175"/>
      <c r="U27" s="175"/>
      <c r="V27" s="333"/>
      <c r="W27" s="333"/>
      <c r="X27" s="333"/>
      <c r="Y27" s="333"/>
      <c r="Z27" s="106"/>
    </row>
    <row r="28" ht="20.25" customHeight="1">
      <c r="H28" s="175"/>
    </row>
  </sheetData>
  <sheetProtection/>
  <mergeCells count="6">
    <mergeCell ref="Z1:Z26"/>
    <mergeCell ref="C5:C6"/>
    <mergeCell ref="H5:L5"/>
    <mergeCell ref="M5:Q5"/>
    <mergeCell ref="R5:V5"/>
    <mergeCell ref="W5:Y5"/>
  </mergeCells>
  <printOptions/>
  <pageMargins left="0.25" right="0" top="0.58" bottom="0.32" header="0.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pane xSplit="2" ySplit="5" topLeftCell="C11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U12" sqref="U12"/>
    </sheetView>
  </sheetViews>
  <sheetFormatPr defaultColWidth="9.33203125" defaultRowHeight="12.75"/>
  <cols>
    <col min="1" max="1" width="6.83203125" style="369" customWidth="1"/>
    <col min="2" max="2" width="32.5" style="369" customWidth="1"/>
    <col min="3" max="3" width="8" style="369" bestFit="1" customWidth="1"/>
    <col min="4" max="7" width="8.33203125" style="369" hidden="1" customWidth="1"/>
    <col min="8" max="8" width="9.66015625" style="369" hidden="1" customWidth="1"/>
    <col min="9" max="10" width="10.16015625" style="369" hidden="1" customWidth="1"/>
    <col min="11" max="11" width="8.83203125" style="369" hidden="1" customWidth="1"/>
    <col min="12" max="12" width="7.5" style="369" hidden="1" customWidth="1"/>
    <col min="13" max="13" width="8.66015625" style="445" hidden="1" customWidth="1"/>
    <col min="14" max="15" width="9" style="369" hidden="1" customWidth="1"/>
    <col min="16" max="17" width="9" style="369" customWidth="1"/>
    <col min="18" max="18" width="9" style="445" customWidth="1"/>
    <col min="19" max="22" width="9" style="369" customWidth="1"/>
    <col min="23" max="26" width="9" style="445" customWidth="1"/>
    <col min="27" max="27" width="9" style="369" customWidth="1"/>
    <col min="28" max="16384" width="9.33203125" style="369" customWidth="1"/>
  </cols>
  <sheetData>
    <row r="1" spans="1:27" ht="21.75" customHeight="1">
      <c r="A1" s="365" t="s">
        <v>118</v>
      </c>
      <c r="B1" s="366"/>
      <c r="C1" s="367"/>
      <c r="D1" s="367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593">
        <v>10</v>
      </c>
    </row>
    <row r="2" spans="1:27" ht="21.75" customHeight="1">
      <c r="A2" s="365"/>
      <c r="B2" s="366"/>
      <c r="C2" s="367"/>
      <c r="D2" s="367"/>
      <c r="E2" s="368"/>
      <c r="F2" s="368"/>
      <c r="G2" s="368"/>
      <c r="H2" s="368"/>
      <c r="J2" s="368"/>
      <c r="K2" s="368"/>
      <c r="L2" s="368"/>
      <c r="M2" s="370"/>
      <c r="O2" s="371"/>
      <c r="Q2" s="368"/>
      <c r="R2" s="368"/>
      <c r="S2" s="368"/>
      <c r="U2" s="368"/>
      <c r="W2" s="371" t="s">
        <v>68</v>
      </c>
      <c r="X2" s="368"/>
      <c r="Y2" s="368"/>
      <c r="Z2" s="368"/>
      <c r="AA2" s="594"/>
    </row>
    <row r="3" spans="1:27" ht="8.25" customHeight="1">
      <c r="A3" s="372"/>
      <c r="B3" s="373"/>
      <c r="C3" s="374"/>
      <c r="D3" s="374"/>
      <c r="E3" s="375"/>
      <c r="F3" s="375"/>
      <c r="G3" s="375"/>
      <c r="H3" s="375"/>
      <c r="I3" s="375"/>
      <c r="J3" s="375"/>
      <c r="K3" s="375"/>
      <c r="L3" s="375"/>
      <c r="M3" s="376"/>
      <c r="N3" s="375"/>
      <c r="O3" s="375"/>
      <c r="P3" s="375"/>
      <c r="Q3" s="375"/>
      <c r="R3" s="376"/>
      <c r="S3" s="375"/>
      <c r="T3" s="375"/>
      <c r="U3" s="375"/>
      <c r="V3" s="375"/>
      <c r="W3" s="376"/>
      <c r="X3" s="376"/>
      <c r="Y3" s="376"/>
      <c r="Z3" s="376"/>
      <c r="AA3" s="594"/>
    </row>
    <row r="4" spans="1:27" ht="18" customHeight="1">
      <c r="A4" s="377" t="s">
        <v>8</v>
      </c>
      <c r="B4" s="378"/>
      <c r="C4" s="595" t="s">
        <v>4</v>
      </c>
      <c r="D4" s="597">
        <v>2007</v>
      </c>
      <c r="E4" s="598"/>
      <c r="F4" s="598"/>
      <c r="G4" s="598"/>
      <c r="H4" s="598"/>
      <c r="I4" s="599">
        <v>2008</v>
      </c>
      <c r="J4" s="600"/>
      <c r="K4" s="600"/>
      <c r="L4" s="600"/>
      <c r="M4" s="601"/>
      <c r="N4" s="602">
        <v>2009</v>
      </c>
      <c r="O4" s="600"/>
      <c r="P4" s="600"/>
      <c r="Q4" s="600"/>
      <c r="R4" s="601"/>
      <c r="S4" s="602">
        <v>2010</v>
      </c>
      <c r="T4" s="600"/>
      <c r="U4" s="600"/>
      <c r="V4" s="600"/>
      <c r="W4" s="601"/>
      <c r="X4" s="603">
        <v>2011</v>
      </c>
      <c r="Y4" s="604"/>
      <c r="Z4" s="605"/>
      <c r="AA4" s="594"/>
    </row>
    <row r="5" spans="1:27" ht="25.5" customHeight="1">
      <c r="A5" s="379" t="s">
        <v>9</v>
      </c>
      <c r="B5" s="380" t="s">
        <v>10</v>
      </c>
      <c r="C5" s="596"/>
      <c r="D5" s="381" t="s">
        <v>0</v>
      </c>
      <c r="E5" s="382" t="s">
        <v>1</v>
      </c>
      <c r="F5" s="382" t="s">
        <v>2</v>
      </c>
      <c r="G5" s="382" t="s">
        <v>3</v>
      </c>
      <c r="H5" s="383" t="s">
        <v>11</v>
      </c>
      <c r="I5" s="384" t="s">
        <v>0</v>
      </c>
      <c r="J5" s="384" t="s">
        <v>1</v>
      </c>
      <c r="K5" s="384" t="s">
        <v>2</v>
      </c>
      <c r="L5" s="384" t="s">
        <v>3</v>
      </c>
      <c r="M5" s="385" t="s">
        <v>11</v>
      </c>
      <c r="N5" s="386" t="s">
        <v>0</v>
      </c>
      <c r="O5" s="384" t="s">
        <v>1</v>
      </c>
      <c r="P5" s="384" t="s">
        <v>2</v>
      </c>
      <c r="Q5" s="384" t="s">
        <v>3</v>
      </c>
      <c r="R5" s="535" t="s">
        <v>126</v>
      </c>
      <c r="S5" s="384" t="s">
        <v>40</v>
      </c>
      <c r="T5" s="384" t="s">
        <v>101</v>
      </c>
      <c r="U5" s="384" t="s">
        <v>2</v>
      </c>
      <c r="V5" s="384" t="s">
        <v>3</v>
      </c>
      <c r="W5" s="535" t="s">
        <v>126</v>
      </c>
      <c r="X5" s="384" t="s">
        <v>0</v>
      </c>
      <c r="Y5" s="80" t="s">
        <v>1</v>
      </c>
      <c r="Z5" s="80" t="s">
        <v>124</v>
      </c>
      <c r="AA5" s="594"/>
    </row>
    <row r="6" spans="1:27" ht="26.25" customHeight="1">
      <c r="A6" s="387">
        <v>8</v>
      </c>
      <c r="B6" s="388" t="s">
        <v>18</v>
      </c>
      <c r="C6" s="389">
        <f>'[7]div_SECTION'!$B$23</f>
        <v>5517</v>
      </c>
      <c r="D6" s="390">
        <v>104.80130647453262</v>
      </c>
      <c r="E6" s="390">
        <f>'[7]div_SECTION'!$E$23</f>
        <v>100.58680317909321</v>
      </c>
      <c r="F6" s="390">
        <f>'[7]div_SECTION'!$G$23</f>
        <v>97.66772316256163</v>
      </c>
      <c r="G6" s="391">
        <f>'[7]div_SECTION'!$I$23</f>
        <v>96.8988955094191</v>
      </c>
      <c r="H6" s="392">
        <v>100</v>
      </c>
      <c r="I6" s="393">
        <f>'[7]div_SECTION'!$L$23</f>
        <v>90.73252893629036</v>
      </c>
      <c r="J6" s="390">
        <f>'[7]div_SECTION'!$N$23</f>
        <v>89.0829994272129</v>
      </c>
      <c r="K6" s="390">
        <f>'[7]div_SECTION'!$P$23</f>
        <v>91.17530465421082</v>
      </c>
      <c r="L6" s="391">
        <f>'[7]div_SECTION'!$R$23</f>
        <v>92.20592198665338</v>
      </c>
      <c r="M6" s="392">
        <f aca="true" t="shared" si="0" ref="M6:M16">AVERAGE(I6:L6)</f>
        <v>90.79918875109186</v>
      </c>
      <c r="N6" s="394">
        <v>94.24558208709652</v>
      </c>
      <c r="O6" s="393">
        <v>97.36918334644167</v>
      </c>
      <c r="P6" s="507">
        <v>96.57116371789046</v>
      </c>
      <c r="Q6" s="507">
        <v>93.26944593057335</v>
      </c>
      <c r="R6" s="508">
        <v>95.3638437705005</v>
      </c>
      <c r="S6" s="507">
        <v>91.86819433493079</v>
      </c>
      <c r="T6" s="509">
        <v>92.99763225571351</v>
      </c>
      <c r="U6" s="510">
        <v>88.9424250794312</v>
      </c>
      <c r="V6" s="510">
        <v>93.34315135927987</v>
      </c>
      <c r="W6" s="511">
        <v>91.78785075733884</v>
      </c>
      <c r="X6" s="512">
        <v>93.81386138108806</v>
      </c>
      <c r="Y6" s="510">
        <v>93.1648686769324</v>
      </c>
      <c r="Z6" s="510">
        <v>93.71606468000864</v>
      </c>
      <c r="AA6" s="594"/>
    </row>
    <row r="7" spans="1:27" ht="20.25" customHeight="1">
      <c r="A7" s="395"/>
      <c r="B7" s="396" t="s">
        <v>19</v>
      </c>
      <c r="C7" s="397">
        <f>'[7]div_SECTION'!$B$24</f>
        <v>5389</v>
      </c>
      <c r="D7" s="398">
        <v>104.80130647453262</v>
      </c>
      <c r="E7" s="398">
        <f>'[7]div_SECTION'!$E$24</f>
        <v>100.54824974316395</v>
      </c>
      <c r="F7" s="398">
        <f>'[7]div_SECTION'!$G$24</f>
        <v>97.62113748361675</v>
      </c>
      <c r="G7" s="399">
        <f>'[7]GRP_DIV'!I24</f>
        <v>97.90260738391615</v>
      </c>
      <c r="H7" s="400">
        <f aca="true" t="shared" si="1" ref="H7:H16">AVERAGE(D7:G7)</f>
        <v>100.21832527130738</v>
      </c>
      <c r="I7" s="401">
        <f>'[7]div_SECTION'!$L$24</f>
        <v>90.57449206569537</v>
      </c>
      <c r="J7" s="402">
        <f>'[7]GRP_DIV'!N24</f>
        <v>92.17403963996033</v>
      </c>
      <c r="K7" s="398">
        <f>'[7]div_SECTION'!$P$24</f>
        <v>90.83968569998078</v>
      </c>
      <c r="L7" s="403">
        <f>'[7]div_SECTION'!$R$24</f>
        <v>91.60416388673849</v>
      </c>
      <c r="M7" s="404">
        <f t="shared" si="0"/>
        <v>91.29809532309373</v>
      </c>
      <c r="N7" s="405">
        <v>93.43042743779831</v>
      </c>
      <c r="O7" s="401">
        <v>96.54884491224843</v>
      </c>
      <c r="P7" s="513">
        <v>95.72516239595174</v>
      </c>
      <c r="Q7" s="513">
        <v>92.43007099519453</v>
      </c>
      <c r="R7" s="514">
        <v>94.53362643529825</v>
      </c>
      <c r="S7" s="513">
        <v>91.07351290577876</v>
      </c>
      <c r="T7" s="515">
        <v>92.2173299295976</v>
      </c>
      <c r="U7" s="515">
        <v>87.7377410141904</v>
      </c>
      <c r="V7" s="515">
        <v>92.1670338065824</v>
      </c>
      <c r="W7" s="516">
        <v>90.79890441403728</v>
      </c>
      <c r="X7" s="517">
        <v>92.57076802752961</v>
      </c>
      <c r="Y7" s="515">
        <v>91.17111982666015</v>
      </c>
      <c r="Z7" s="515">
        <v>91.51389161556102</v>
      </c>
      <c r="AA7" s="594"/>
    </row>
    <row r="8" spans="1:27" s="415" customFormat="1" ht="41.25" customHeight="1">
      <c r="A8" s="406"/>
      <c r="B8" s="407" t="s">
        <v>20</v>
      </c>
      <c r="C8" s="408">
        <f>'[7]GRP_DIV'!B33</f>
        <v>1488</v>
      </c>
      <c r="D8" s="409">
        <v>103.47113435461515</v>
      </c>
      <c r="E8" s="409">
        <f>'[7]GRP_DIV'!E33</f>
        <v>98.50418872704739</v>
      </c>
      <c r="F8" s="409">
        <f>'[7]GRP_DIV'!G33</f>
        <v>98.58990555619572</v>
      </c>
      <c r="G8" s="410">
        <f>'[7]GRP_DIV'!I33</f>
        <v>99.4408154574619</v>
      </c>
      <c r="H8" s="411">
        <f t="shared" si="1"/>
        <v>100.00151102383003</v>
      </c>
      <c r="I8" s="412">
        <f>'[7]GRP_DIV'!L33</f>
        <v>91.88547540443933</v>
      </c>
      <c r="J8" s="409">
        <f>'[7]GRP_DIV'!N33</f>
        <v>90.5295173488816</v>
      </c>
      <c r="K8" s="409">
        <f>'[7]GRP_DIV'!P33</f>
        <v>94.0439723999528</v>
      </c>
      <c r="L8" s="410">
        <f>'[7]GRP_DIV'!R33</f>
        <v>98.7094465083405</v>
      </c>
      <c r="M8" s="413">
        <f t="shared" si="0"/>
        <v>93.79210291540355</v>
      </c>
      <c r="N8" s="414">
        <v>98.58574306480722</v>
      </c>
      <c r="O8" s="412">
        <v>99.77507243099868</v>
      </c>
      <c r="P8" s="518">
        <v>98.32753950345938</v>
      </c>
      <c r="Q8" s="518">
        <v>93.4366163221627</v>
      </c>
      <c r="R8" s="519">
        <v>97.53124283035699</v>
      </c>
      <c r="S8" s="518">
        <v>92.21629091588866</v>
      </c>
      <c r="T8" s="518">
        <v>94.04808688580026</v>
      </c>
      <c r="U8" s="520">
        <v>92.7413279773283</v>
      </c>
      <c r="V8" s="520">
        <v>96.5464932381793</v>
      </c>
      <c r="W8" s="521">
        <v>93.88804975429912</v>
      </c>
      <c r="X8" s="522">
        <v>97.62911222404118</v>
      </c>
      <c r="Y8" s="520">
        <v>98.76360119001174</v>
      </c>
      <c r="Z8" s="520">
        <v>99.08945338587212</v>
      </c>
      <c r="AA8" s="594"/>
    </row>
    <row r="9" spans="1:27" s="415" customFormat="1" ht="40.5" customHeight="1">
      <c r="A9" s="406"/>
      <c r="B9" s="416" t="s">
        <v>21</v>
      </c>
      <c r="C9" s="408">
        <f>'[7]GRP_DIV'!$B$34</f>
        <v>256</v>
      </c>
      <c r="D9" s="409">
        <v>103.91156086520937</v>
      </c>
      <c r="E9" s="409">
        <f>'[7]GRP_DIV'!E34</f>
        <v>100.83018668654843</v>
      </c>
      <c r="F9" s="409">
        <f>'[7]GRP_DIV'!G34</f>
        <v>99.04836658154525</v>
      </c>
      <c r="G9" s="410">
        <f>'[7]GRP_DIV'!I34</f>
        <v>96.20988586669691</v>
      </c>
      <c r="H9" s="411">
        <f t="shared" si="1"/>
        <v>100</v>
      </c>
      <c r="I9" s="412">
        <f>'[7]GRP_DIV'!L34</f>
        <v>89.7134468507962</v>
      </c>
      <c r="J9" s="409">
        <f>'[7]GRP_DIV'!N34</f>
        <v>88.0879360447694</v>
      </c>
      <c r="K9" s="409">
        <f>'[7]GRP_DIV'!P34</f>
        <v>90.35561910346786</v>
      </c>
      <c r="L9" s="410">
        <f>'[7]GRP_DIV'!R34</f>
        <v>101.3329345251833</v>
      </c>
      <c r="M9" s="413">
        <f t="shared" si="0"/>
        <v>92.3724841310542</v>
      </c>
      <c r="N9" s="414">
        <v>112.33242692755414</v>
      </c>
      <c r="O9" s="412">
        <v>110.69225464293359</v>
      </c>
      <c r="P9" s="518">
        <v>113.05642362602441</v>
      </c>
      <c r="Q9" s="518">
        <v>130.0956918151718</v>
      </c>
      <c r="R9" s="519">
        <v>116.54419925292098</v>
      </c>
      <c r="S9" s="518">
        <v>131.60327651923308</v>
      </c>
      <c r="T9" s="518">
        <v>138.56477059386907</v>
      </c>
      <c r="U9" s="520">
        <v>136.318273031689</v>
      </c>
      <c r="V9" s="520">
        <v>137.21763020999208</v>
      </c>
      <c r="W9" s="521">
        <v>135.92598758869582</v>
      </c>
      <c r="X9" s="522">
        <v>136.21974401607739</v>
      </c>
      <c r="Y9" s="520">
        <v>132.8901137007037</v>
      </c>
      <c r="Z9" s="520">
        <v>133.39156404940454</v>
      </c>
      <c r="AA9" s="594"/>
    </row>
    <row r="10" spans="1:27" s="415" customFormat="1" ht="36" customHeight="1">
      <c r="A10" s="406"/>
      <c r="B10" s="416" t="s">
        <v>22</v>
      </c>
      <c r="C10" s="408">
        <f>'[7]GRP_DIV'!$B$35</f>
        <v>546</v>
      </c>
      <c r="D10" s="409">
        <v>100.28045384959057</v>
      </c>
      <c r="E10" s="409">
        <f>'[7]GRP_DIV'!E35</f>
        <v>97.37588716380367</v>
      </c>
      <c r="F10" s="409">
        <f>'[7]GRP_DIV'!G35</f>
        <v>102.0915279322313</v>
      </c>
      <c r="G10" s="410">
        <f>'[7]GRP_DIV'!I35</f>
        <v>100.20478407561748</v>
      </c>
      <c r="H10" s="411">
        <f t="shared" si="1"/>
        <v>99.98816325531075</v>
      </c>
      <c r="I10" s="412">
        <f>'[7]GRP_DIV'!L35</f>
        <v>91.91412230064347</v>
      </c>
      <c r="J10" s="409">
        <f>'[7]GRP_DIV'!N35</f>
        <v>90.18897866134</v>
      </c>
      <c r="K10" s="409">
        <f>'[7]GRP_DIV'!P35</f>
        <v>90.00172630747073</v>
      </c>
      <c r="L10" s="410">
        <f>'[7]GRP_DIV'!R35</f>
        <v>78.33429194632872</v>
      </c>
      <c r="M10" s="413">
        <f t="shared" si="0"/>
        <v>87.60977980394573</v>
      </c>
      <c r="N10" s="414">
        <v>79.90356274265163</v>
      </c>
      <c r="O10" s="412">
        <v>83.21892742790034</v>
      </c>
      <c r="P10" s="518">
        <v>84.3211537311773</v>
      </c>
      <c r="Q10" s="518">
        <v>82.10515832798805</v>
      </c>
      <c r="R10" s="519">
        <v>82.38720055742934</v>
      </c>
      <c r="S10" s="518">
        <v>80.06111011224426</v>
      </c>
      <c r="T10" s="518">
        <v>77.41920682882677</v>
      </c>
      <c r="U10" s="520">
        <v>76.64567585240275</v>
      </c>
      <c r="V10" s="520">
        <v>77.61689189900555</v>
      </c>
      <c r="W10" s="521">
        <v>77.93572117311983</v>
      </c>
      <c r="X10" s="522">
        <v>77.66340257676545</v>
      </c>
      <c r="Y10" s="520">
        <v>76.84454734082674</v>
      </c>
      <c r="Z10" s="520">
        <v>76.95916163149731</v>
      </c>
      <c r="AA10" s="594"/>
    </row>
    <row r="11" spans="1:27" s="415" customFormat="1" ht="44.25" customHeight="1">
      <c r="A11" s="417"/>
      <c r="B11" s="416" t="s">
        <v>23</v>
      </c>
      <c r="C11" s="408">
        <f>'[7]GRP_DIV'!$B$36</f>
        <v>49</v>
      </c>
      <c r="D11" s="409">
        <v>103.46062981905035</v>
      </c>
      <c r="E11" s="409">
        <f>'[7]GRP_DIV'!E36</f>
        <v>100.55816609984684</v>
      </c>
      <c r="F11" s="409">
        <f>'[7]GRP_DIV'!G36</f>
        <v>99.01087774864354</v>
      </c>
      <c r="G11" s="410">
        <f>'[7]GRP_DIV'!I36</f>
        <v>96.97032633245931</v>
      </c>
      <c r="H11" s="411">
        <f t="shared" si="1"/>
        <v>100</v>
      </c>
      <c r="I11" s="412">
        <f>'[7]GRP_DIV'!L36</f>
        <v>90.7448272281212</v>
      </c>
      <c r="J11" s="409">
        <f>'[7]GRP_DIV'!N36</f>
        <v>91.33155066330903</v>
      </c>
      <c r="K11" s="409">
        <f>'[7]GRP_DIV'!P36</f>
        <v>91.62231625950831</v>
      </c>
      <c r="L11" s="410">
        <f>'[7]GRP_DIV'!R36</f>
        <v>86.09257768893275</v>
      </c>
      <c r="M11" s="413">
        <f t="shared" si="0"/>
        <v>89.94781795996782</v>
      </c>
      <c r="N11" s="414">
        <v>90.06983566551573</v>
      </c>
      <c r="O11" s="412">
        <v>93.50710039201434</v>
      </c>
      <c r="P11" s="518">
        <v>94.57670240660455</v>
      </c>
      <c r="Q11" s="518">
        <v>92.35442249279579</v>
      </c>
      <c r="R11" s="519">
        <v>92.6270152392326</v>
      </c>
      <c r="S11" s="518">
        <v>87.45813754251151</v>
      </c>
      <c r="T11" s="518">
        <v>84.60759625120073</v>
      </c>
      <c r="U11" s="520">
        <v>82.80588800332305</v>
      </c>
      <c r="V11" s="520">
        <v>85.20989641475637</v>
      </c>
      <c r="W11" s="521">
        <v>85.02037955294792</v>
      </c>
      <c r="X11" s="522">
        <v>84.32202289779072</v>
      </c>
      <c r="Y11" s="520">
        <v>83.75606843375998</v>
      </c>
      <c r="Z11" s="520">
        <v>82.90973285910852</v>
      </c>
      <c r="AA11" s="594"/>
    </row>
    <row r="12" spans="1:27" s="415" customFormat="1" ht="36.75" customHeight="1">
      <c r="A12" s="406"/>
      <c r="B12" s="416" t="s">
        <v>24</v>
      </c>
      <c r="C12" s="408">
        <f>'[7]GRP_DIV'!$B$37</f>
        <v>3050</v>
      </c>
      <c r="D12" s="409">
        <v>106.35578177937228</v>
      </c>
      <c r="E12" s="409">
        <f>'[7]GRP_DIV'!E37</f>
        <v>102.08956482556665</v>
      </c>
      <c r="F12" s="409">
        <f>'[7]GRP_DIV'!G37</f>
        <v>96.20611191017511</v>
      </c>
      <c r="G12" s="410">
        <f>'[7]GRP_DIV'!I37</f>
        <v>94.99277305298502</v>
      </c>
      <c r="H12" s="411">
        <f t="shared" si="1"/>
        <v>99.91105789202477</v>
      </c>
      <c r="I12" s="412">
        <f>'[7]GRP_DIV'!L37</f>
        <v>89.7646231593749</v>
      </c>
      <c r="J12" s="409">
        <f>'[7]GRP_DIV'!N37</f>
        <v>87.69326691095793</v>
      </c>
      <c r="K12" s="409">
        <f>'[7]GRP_DIV'!P37</f>
        <v>89.45447893606031</v>
      </c>
      <c r="L12" s="410">
        <f>'[7]GRP_DIV'!R37</f>
        <v>89.78521043715504</v>
      </c>
      <c r="M12" s="413">
        <f t="shared" si="0"/>
        <v>89.17439486088705</v>
      </c>
      <c r="N12" s="414">
        <v>91.80430140436394</v>
      </c>
      <c r="O12" s="412">
        <v>95.88366844232024</v>
      </c>
      <c r="P12" s="518">
        <v>95.06080936630417</v>
      </c>
      <c r="Q12" s="518">
        <v>90.62711057436482</v>
      </c>
      <c r="R12" s="519">
        <v>93.34397244683828</v>
      </c>
      <c r="S12" s="518">
        <v>89.14362836610076</v>
      </c>
      <c r="T12" s="518">
        <v>90.20537615988587</v>
      </c>
      <c r="U12" s="520">
        <v>83.28396225295755</v>
      </c>
      <c r="V12" s="520">
        <v>88.96562033125367</v>
      </c>
      <c r="W12" s="521">
        <v>87.89964677754946</v>
      </c>
      <c r="X12" s="522">
        <v>89.24049131605322</v>
      </c>
      <c r="Y12" s="520">
        <v>86.64914323488796</v>
      </c>
      <c r="Z12" s="520">
        <v>87.04679859689811</v>
      </c>
      <c r="AA12" s="594"/>
    </row>
    <row r="13" spans="1:27" s="415" customFormat="1" ht="39.75" customHeight="1">
      <c r="A13" s="406"/>
      <c r="B13" s="418" t="s">
        <v>78</v>
      </c>
      <c r="C13" s="419">
        <f>'[7]GRP_DIV'!$B$38</f>
        <v>99</v>
      </c>
      <c r="D13" s="420">
        <v>95.40185920287544</v>
      </c>
      <c r="E13" s="420">
        <f>'[7]GRP_DIV'!E38</f>
        <v>101.72456006466955</v>
      </c>
      <c r="F13" s="420">
        <f>'[7]GRP_DIV'!G38</f>
        <v>101.08854757271183</v>
      </c>
      <c r="G13" s="421">
        <f>'[7]GRP_DIV'!I38</f>
        <v>101.78402221070894</v>
      </c>
      <c r="H13" s="411">
        <f t="shared" si="1"/>
        <v>99.99974726274144</v>
      </c>
      <c r="I13" s="422">
        <f>'[7]GRP_DIV'!L38</f>
        <v>99.9127871724038</v>
      </c>
      <c r="J13" s="420">
        <f>'[7]GRP_DIV'!N38</f>
        <v>106.35693047757178</v>
      </c>
      <c r="K13" s="420">
        <f>'[7]GRP_DIV'!P38</f>
        <v>110.60904044508285</v>
      </c>
      <c r="L13" s="423">
        <f>'[7]GRP_DIV'!R38</f>
        <v>124.31602514322698</v>
      </c>
      <c r="M13" s="424">
        <f t="shared" si="0"/>
        <v>110.29869580957134</v>
      </c>
      <c r="N13" s="425">
        <v>137.11105201452</v>
      </c>
      <c r="O13" s="422">
        <v>141.3111416938663</v>
      </c>
      <c r="P13" s="523">
        <v>141.38970105437343</v>
      </c>
      <c r="Q13" s="523">
        <v>138.54530236585617</v>
      </c>
      <c r="R13" s="519">
        <v>139.58929928215397</v>
      </c>
      <c r="S13" s="523">
        <v>135.1261706640815</v>
      </c>
      <c r="T13" s="523">
        <v>135.79198531453093</v>
      </c>
      <c r="U13" s="524">
        <v>152.94653232004123</v>
      </c>
      <c r="V13" s="524">
        <v>157.3357492211552</v>
      </c>
      <c r="W13" s="521">
        <v>145.30010937995223</v>
      </c>
      <c r="X13" s="525">
        <v>161.87979524286138</v>
      </c>
      <c r="Y13" s="524">
        <v>202.10300892071413</v>
      </c>
      <c r="Z13" s="524">
        <v>214.51629522146797</v>
      </c>
      <c r="AA13" s="594"/>
    </row>
    <row r="14" spans="1:27" s="415" customFormat="1" ht="20.25" customHeight="1">
      <c r="A14" s="406"/>
      <c r="B14" s="426" t="s">
        <v>79</v>
      </c>
      <c r="C14" s="408">
        <f>'[7]GRP_DIV'!$B$39</f>
        <v>29</v>
      </c>
      <c r="D14" s="409">
        <v>102.22012143536949</v>
      </c>
      <c r="E14" s="409">
        <f>'[7]GRP_DIV'!E39</f>
        <v>100.8</v>
      </c>
      <c r="F14" s="409">
        <f>'[7]GRP_DIV'!G39</f>
        <v>98.56069906915751</v>
      </c>
      <c r="G14" s="410">
        <f>'[7]GRP_DIV'!I39</f>
        <v>98.41572832463211</v>
      </c>
      <c r="H14" s="411">
        <f t="shared" si="1"/>
        <v>99.99913720728978</v>
      </c>
      <c r="I14" s="412">
        <f>'[7]GRP_DIV'!L39</f>
        <v>93.09156080734692</v>
      </c>
      <c r="J14" s="409">
        <f>'[7]GRP_DIV'!N39</f>
        <v>88.57959633497988</v>
      </c>
      <c r="K14" s="409">
        <f>'[7]GRP_DIV'!P39</f>
        <v>91.54635396384637</v>
      </c>
      <c r="L14" s="410">
        <f>'[7]GRP_DIV'!R39</f>
        <v>95.63230052676676</v>
      </c>
      <c r="M14" s="413">
        <f t="shared" si="0"/>
        <v>92.212452908235</v>
      </c>
      <c r="N14" s="414">
        <v>102.10720128804901</v>
      </c>
      <c r="O14" s="412">
        <v>104.33040860418825</v>
      </c>
      <c r="P14" s="518">
        <v>103.40283587871191</v>
      </c>
      <c r="Q14" s="518">
        <v>99.82463110753199</v>
      </c>
      <c r="R14" s="519">
        <v>102.41626921962029</v>
      </c>
      <c r="S14" s="518">
        <v>97.01635235699533</v>
      </c>
      <c r="T14" s="518">
        <v>97.94886521209548</v>
      </c>
      <c r="U14" s="520">
        <v>95.9017472108531</v>
      </c>
      <c r="V14" s="520">
        <v>94.98331909731122</v>
      </c>
      <c r="W14" s="521">
        <v>96.46257096931379</v>
      </c>
      <c r="X14" s="522">
        <v>94.49131675972427</v>
      </c>
      <c r="Y14" s="520">
        <v>91.42899942941534</v>
      </c>
      <c r="Z14" s="520">
        <v>91.00916461826401</v>
      </c>
      <c r="AA14" s="594"/>
    </row>
    <row r="15" spans="1:27" s="415" customFormat="1" ht="20.25" customHeight="1">
      <c r="A15" s="406"/>
      <c r="B15" s="427" t="s">
        <v>25</v>
      </c>
      <c r="C15" s="408">
        <f>'[7]GRP_DIV'!$B$40</f>
        <v>70</v>
      </c>
      <c r="D15" s="409">
        <v>92.57715056369935</v>
      </c>
      <c r="E15" s="409">
        <f>'[7]GRP_DIV'!E40</f>
        <v>102.10759209146121</v>
      </c>
      <c r="F15" s="409">
        <f>'[7]GRP_DIV'!G40</f>
        <v>102.13579909561292</v>
      </c>
      <c r="G15" s="410">
        <f>'[7]GRP_DIV'!I40</f>
        <v>103.1794582492265</v>
      </c>
      <c r="H15" s="411">
        <f t="shared" si="1"/>
        <v>100</v>
      </c>
      <c r="I15" s="412">
        <f>'[7]GRP_DIV'!L40</f>
        <v>102.73872380935592</v>
      </c>
      <c r="J15" s="409">
        <f>'[7]GRP_DIV'!N40</f>
        <v>113.72182605093128</v>
      </c>
      <c r="K15" s="409">
        <f>'[7]GRP_DIV'!P40</f>
        <v>118.50643913016653</v>
      </c>
      <c r="L15" s="410">
        <f>'[7]GRP_DIV'!R40</f>
        <v>136.19928248433192</v>
      </c>
      <c r="M15" s="413">
        <f t="shared" si="0"/>
        <v>117.7915678686964</v>
      </c>
      <c r="N15" s="414">
        <v>151.61264731548653</v>
      </c>
      <c r="O15" s="412">
        <v>156.6317311167329</v>
      </c>
      <c r="P15" s="518">
        <v>157.12711662714747</v>
      </c>
      <c r="Q15" s="518">
        <v>154.58672331573334</v>
      </c>
      <c r="R15" s="519">
        <v>154.98955459377507</v>
      </c>
      <c r="S15" s="518">
        <v>150.9145239627315</v>
      </c>
      <c r="T15" s="518">
        <v>151.46984935696847</v>
      </c>
      <c r="U15" s="520">
        <v>176.5793718652763</v>
      </c>
      <c r="V15" s="520">
        <v>183.16747027246203</v>
      </c>
      <c r="W15" s="521">
        <v>165.53280386435958</v>
      </c>
      <c r="X15" s="522">
        <v>189.79787918587533</v>
      </c>
      <c r="Y15" s="520">
        <v>247.9536699956808</v>
      </c>
      <c r="Z15" s="520">
        <v>265.6835350427953</v>
      </c>
      <c r="AA15" s="594"/>
    </row>
    <row r="16" spans="1:27" s="415" customFormat="1" ht="30.75" customHeight="1">
      <c r="A16" s="406"/>
      <c r="B16" s="418" t="s">
        <v>80</v>
      </c>
      <c r="C16" s="419">
        <f>'[7]GRP_DIV'!$B$41</f>
        <v>29</v>
      </c>
      <c r="D16" s="420">
        <v>107.49983984767894</v>
      </c>
      <c r="E16" s="420">
        <f>'[7]GRP_DIV'!E41</f>
        <v>103.86702850842649</v>
      </c>
      <c r="F16" s="420">
        <f>'[7]GRP_DIV'!G41</f>
        <v>94.64664065321428</v>
      </c>
      <c r="G16" s="421">
        <f>'[7]GRP_DIV'!I41</f>
        <v>93.98649092569984</v>
      </c>
      <c r="H16" s="411">
        <f t="shared" si="1"/>
        <v>99.99999998375489</v>
      </c>
      <c r="I16" s="422">
        <f>'[7]GRP_DIV'!L41</f>
        <v>88.76063687633092</v>
      </c>
      <c r="J16" s="420">
        <f>'[7]GRP_DIV'!N41</f>
        <v>86.21537482902546</v>
      </c>
      <c r="K16" s="420">
        <f>'[7]GRP_DIV'!P41</f>
        <v>87.19981158694706</v>
      </c>
      <c r="L16" s="423">
        <f>'[7]GRP_DIV'!R41</f>
        <v>94.41192846736168</v>
      </c>
      <c r="M16" s="424">
        <f t="shared" si="0"/>
        <v>89.14693793991628</v>
      </c>
      <c r="N16" s="425">
        <v>99.38995733720382</v>
      </c>
      <c r="O16" s="422">
        <v>99.80194008686973</v>
      </c>
      <c r="P16" s="523">
        <v>100.78033363567808</v>
      </c>
      <c r="Q16" s="523">
        <v>94.68605764310757</v>
      </c>
      <c r="R16" s="519">
        <v>98.6645721757148</v>
      </c>
      <c r="S16" s="523">
        <v>91.86814485611657</v>
      </c>
      <c r="T16" s="523">
        <v>91.9082626907384</v>
      </c>
      <c r="U16" s="524">
        <v>94.30917717467774</v>
      </c>
      <c r="V16" s="524">
        <v>93.44074802000411</v>
      </c>
      <c r="W16" s="521">
        <v>92.8815831853842</v>
      </c>
      <c r="X16" s="525">
        <v>92.45188310560546</v>
      </c>
      <c r="Y16" s="524">
        <v>91.76613315909871</v>
      </c>
      <c r="Z16" s="524">
        <v>90.55357573875816</v>
      </c>
      <c r="AA16" s="594"/>
    </row>
    <row r="17" spans="1:27" ht="5.25" customHeight="1">
      <c r="A17" s="428"/>
      <c r="B17" s="429"/>
      <c r="C17" s="430"/>
      <c r="D17" s="431"/>
      <c r="E17" s="432"/>
      <c r="F17" s="432"/>
      <c r="G17" s="432"/>
      <c r="H17" s="433"/>
      <c r="I17" s="432"/>
      <c r="J17" s="432"/>
      <c r="K17" s="432"/>
      <c r="L17" s="434"/>
      <c r="M17" s="435"/>
      <c r="N17" s="436"/>
      <c r="O17" s="437"/>
      <c r="P17" s="437"/>
      <c r="Q17" s="437"/>
      <c r="R17" s="435"/>
      <c r="S17" s="437"/>
      <c r="T17" s="432"/>
      <c r="U17" s="432"/>
      <c r="V17" s="432"/>
      <c r="W17" s="438"/>
      <c r="X17" s="439"/>
      <c r="Y17" s="451"/>
      <c r="Z17" s="451"/>
      <c r="AA17" s="594"/>
    </row>
    <row r="18" spans="1:27" ht="20.25" customHeight="1">
      <c r="A18" s="440" t="s">
        <v>17</v>
      </c>
      <c r="B18" s="441"/>
      <c r="C18" s="442"/>
      <c r="D18" s="442"/>
      <c r="E18" s="443"/>
      <c r="F18" s="443"/>
      <c r="G18" s="443"/>
      <c r="H18" s="443"/>
      <c r="I18" s="443"/>
      <c r="J18" s="443"/>
      <c r="K18" s="443"/>
      <c r="L18" s="443"/>
      <c r="M18" s="444"/>
      <c r="N18" s="443"/>
      <c r="O18" s="443"/>
      <c r="P18" s="443"/>
      <c r="Q18" s="443"/>
      <c r="R18" s="444"/>
      <c r="S18" s="443"/>
      <c r="T18" s="443"/>
      <c r="U18" s="443"/>
      <c r="V18" s="443"/>
      <c r="W18" s="444"/>
      <c r="X18" s="444"/>
      <c r="Y18" s="444"/>
      <c r="Z18" s="444"/>
      <c r="AA18" s="594"/>
    </row>
    <row r="19" spans="1:27" ht="20.25" customHeight="1">
      <c r="A19" s="369" t="s">
        <v>96</v>
      </c>
      <c r="B19" s="441"/>
      <c r="C19" s="442"/>
      <c r="D19" s="442"/>
      <c r="E19" s="443"/>
      <c r="F19" s="443"/>
      <c r="G19" s="443"/>
      <c r="H19" s="443"/>
      <c r="I19" s="443"/>
      <c r="J19" s="443"/>
      <c r="K19" s="443"/>
      <c r="L19" s="443"/>
      <c r="M19" s="444"/>
      <c r="N19" s="443"/>
      <c r="O19" s="443"/>
      <c r="P19" s="443"/>
      <c r="Q19" s="443"/>
      <c r="R19" s="444"/>
      <c r="S19" s="443"/>
      <c r="T19" s="443"/>
      <c r="U19" s="443"/>
      <c r="V19" s="443"/>
      <c r="W19" s="444"/>
      <c r="X19" s="444"/>
      <c r="Y19" s="444"/>
      <c r="Z19" s="444"/>
      <c r="AA19" s="594"/>
    </row>
    <row r="20" ht="20.25" customHeight="1">
      <c r="AA20" s="594"/>
    </row>
    <row r="21" ht="12.75" customHeight="1">
      <c r="AA21" s="446"/>
    </row>
    <row r="22" ht="12.75">
      <c r="AA22" s="446"/>
    </row>
    <row r="23" ht="12.75" customHeight="1">
      <c r="AA23" s="446"/>
    </row>
    <row r="24" ht="12.75">
      <c r="AA24" s="446"/>
    </row>
    <row r="25" ht="12.75" customHeight="1">
      <c r="AA25" s="446"/>
    </row>
  </sheetData>
  <sheetProtection/>
  <mergeCells count="7">
    <mergeCell ref="AA1:AA20"/>
    <mergeCell ref="C4:C5"/>
    <mergeCell ref="D4:H4"/>
    <mergeCell ref="I4:M4"/>
    <mergeCell ref="N4:R4"/>
    <mergeCell ref="S4:W4"/>
    <mergeCell ref="X4:Z4"/>
  </mergeCells>
  <printOptions/>
  <pageMargins left="0.25" right="0.5" top="0.5" bottom="0.5" header="0.44" footer="0.3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87"/>
  <sheetViews>
    <sheetView zoomScalePageLayoutView="0" workbookViewId="0" topLeftCell="A6">
      <selection activeCell="W9" sqref="W9"/>
    </sheetView>
  </sheetViews>
  <sheetFormatPr defaultColWidth="9.33203125" defaultRowHeight="12.75"/>
  <cols>
    <col min="1" max="1" width="7.66015625" style="0" customWidth="1"/>
    <col min="2" max="2" width="4.16015625" style="0" customWidth="1"/>
    <col min="3" max="3" width="30.5" style="0" customWidth="1"/>
    <col min="4" max="4" width="8.16015625" style="0" customWidth="1"/>
    <col min="5" max="5" width="9.66015625" style="0" hidden="1" customWidth="1"/>
    <col min="6" max="6" width="9.16015625" style="0" hidden="1" customWidth="1"/>
    <col min="7" max="7" width="1.0078125" style="0" hidden="1" customWidth="1"/>
    <col min="8" max="9" width="10.33203125" style="0" hidden="1" customWidth="1"/>
    <col min="10" max="14" width="10.66015625" style="0" hidden="1" customWidth="1"/>
    <col min="15" max="18" width="10" style="0" hidden="1" customWidth="1"/>
    <col min="19" max="20" width="11.5" style="0" hidden="1" customWidth="1"/>
    <col min="21" max="22" width="10.83203125" style="0" hidden="1" customWidth="1"/>
    <col min="23" max="23" width="11.5" style="0" customWidth="1"/>
    <col min="24" max="24" width="10.83203125" style="0" hidden="1" customWidth="1"/>
    <col min="25" max="25" width="11.5" style="0" customWidth="1"/>
    <col min="26" max="26" width="11.5" style="0" hidden="1" customWidth="1"/>
    <col min="27" max="27" width="11.5" style="0" customWidth="1"/>
    <col min="28" max="28" width="11.5" style="0" hidden="1" customWidth="1"/>
    <col min="29" max="34" width="11.5" style="0" customWidth="1"/>
    <col min="35" max="35" width="9.83203125" style="0" customWidth="1"/>
  </cols>
  <sheetData>
    <row r="1" spans="1:35" ht="21.75" customHeight="1">
      <c r="A1" s="1" t="s">
        <v>119</v>
      </c>
      <c r="B1" s="2"/>
      <c r="C1" s="2"/>
      <c r="D1" s="3"/>
      <c r="AI1" s="606">
        <v>11</v>
      </c>
    </row>
    <row r="2" spans="1:35" ht="21.75" customHeight="1">
      <c r="A2" s="1"/>
      <c r="B2" s="2"/>
      <c r="C2" s="289"/>
      <c r="D2" s="3"/>
      <c r="E2" s="26"/>
      <c r="G2" s="26"/>
      <c r="H2" s="26"/>
      <c r="I2" s="26"/>
      <c r="J2" s="26"/>
      <c r="K2" s="26"/>
      <c r="Q2" s="26" t="s">
        <v>68</v>
      </c>
      <c r="R2" s="26"/>
      <c r="S2" s="54"/>
      <c r="T2" s="54"/>
      <c r="V2" s="54" t="s">
        <v>68</v>
      </c>
      <c r="W2" s="54"/>
      <c r="AF2" s="371" t="s">
        <v>68</v>
      </c>
      <c r="AI2" s="606"/>
    </row>
    <row r="3" spans="1:35" ht="2.25" customHeight="1">
      <c r="A3" s="15"/>
      <c r="B3" s="16"/>
      <c r="C3" s="16"/>
      <c r="D3" s="1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07"/>
    </row>
    <row r="4" spans="1:35" ht="27" customHeight="1">
      <c r="A4" s="18"/>
      <c r="B4" s="19"/>
      <c r="C4" s="19"/>
      <c r="D4" s="14"/>
      <c r="E4" s="52" t="s">
        <v>35</v>
      </c>
      <c r="F4" s="53"/>
      <c r="G4" s="53"/>
      <c r="H4" s="610" t="s">
        <v>35</v>
      </c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2"/>
      <c r="AI4" s="607"/>
    </row>
    <row r="5" spans="1:35" ht="27" customHeight="1">
      <c r="A5" s="45" t="s">
        <v>32</v>
      </c>
      <c r="B5" s="20"/>
      <c r="C5" s="21" t="s">
        <v>10</v>
      </c>
      <c r="D5" s="22" t="s">
        <v>4</v>
      </c>
      <c r="E5" s="27" t="s">
        <v>58</v>
      </c>
      <c r="F5" s="28" t="s">
        <v>59</v>
      </c>
      <c r="G5" s="27" t="s">
        <v>60</v>
      </c>
      <c r="H5" s="55" t="s">
        <v>61</v>
      </c>
      <c r="I5" s="55" t="s">
        <v>62</v>
      </c>
      <c r="J5" s="55" t="s">
        <v>63</v>
      </c>
      <c r="K5" s="274" t="s">
        <v>64</v>
      </c>
      <c r="L5" s="275" t="s">
        <v>81</v>
      </c>
      <c r="M5" s="275" t="s">
        <v>89</v>
      </c>
      <c r="N5" s="297" t="s">
        <v>90</v>
      </c>
      <c r="O5" s="296" t="s">
        <v>58</v>
      </c>
      <c r="P5" s="294" t="s">
        <v>59</v>
      </c>
      <c r="Q5" s="303" t="s">
        <v>60</v>
      </c>
      <c r="R5" s="304" t="s">
        <v>97</v>
      </c>
      <c r="S5" s="297" t="s">
        <v>98</v>
      </c>
      <c r="T5" s="297" t="s">
        <v>102</v>
      </c>
      <c r="U5" s="296" t="s">
        <v>62</v>
      </c>
      <c r="V5" s="296" t="s">
        <v>63</v>
      </c>
      <c r="W5" s="297" t="s">
        <v>103</v>
      </c>
      <c r="X5" s="296" t="s">
        <v>64</v>
      </c>
      <c r="Y5" s="297" t="s">
        <v>105</v>
      </c>
      <c r="Z5" s="363" t="s">
        <v>81</v>
      </c>
      <c r="AA5" s="297" t="s">
        <v>109</v>
      </c>
      <c r="AB5" s="363" t="s">
        <v>89</v>
      </c>
      <c r="AC5" s="452" t="s">
        <v>110</v>
      </c>
      <c r="AD5" s="296" t="s">
        <v>90</v>
      </c>
      <c r="AE5" s="296" t="s">
        <v>97</v>
      </c>
      <c r="AF5" s="297" t="s">
        <v>98</v>
      </c>
      <c r="AG5" s="363" t="s">
        <v>102</v>
      </c>
      <c r="AH5" s="296" t="s">
        <v>103</v>
      </c>
      <c r="AI5" s="607"/>
    </row>
    <row r="6" spans="1:35" ht="13.5" customHeight="1">
      <c r="A6" s="14"/>
      <c r="B6" s="23"/>
      <c r="C6" s="20"/>
      <c r="D6" s="22"/>
      <c r="E6" s="29" t="s">
        <v>27</v>
      </c>
      <c r="F6" s="30" t="s">
        <v>27</v>
      </c>
      <c r="G6" s="29" t="s">
        <v>27</v>
      </c>
      <c r="H6" s="55" t="s">
        <v>27</v>
      </c>
      <c r="I6" s="55" t="s">
        <v>27</v>
      </c>
      <c r="J6" s="55" t="s">
        <v>27</v>
      </c>
      <c r="K6" s="55" t="s">
        <v>27</v>
      </c>
      <c r="L6" s="56" t="s">
        <v>27</v>
      </c>
      <c r="M6" s="56" t="s">
        <v>27</v>
      </c>
      <c r="N6" s="294" t="s">
        <v>27</v>
      </c>
      <c r="O6" s="305" t="s">
        <v>27</v>
      </c>
      <c r="P6" s="298" t="s">
        <v>27</v>
      </c>
      <c r="Q6" s="303" t="s">
        <v>27</v>
      </c>
      <c r="R6" s="303" t="s">
        <v>27</v>
      </c>
      <c r="S6" s="294" t="s">
        <v>27</v>
      </c>
      <c r="T6" s="294" t="s">
        <v>27</v>
      </c>
      <c r="U6" s="296" t="s">
        <v>27</v>
      </c>
      <c r="V6" s="296" t="s">
        <v>27</v>
      </c>
      <c r="W6" s="294" t="s">
        <v>27</v>
      </c>
      <c r="X6" s="296" t="s">
        <v>27</v>
      </c>
      <c r="Y6" s="294" t="s">
        <v>27</v>
      </c>
      <c r="Z6" s="296" t="s">
        <v>27</v>
      </c>
      <c r="AA6" s="294" t="s">
        <v>27</v>
      </c>
      <c r="AB6" s="296" t="s">
        <v>27</v>
      </c>
      <c r="AC6" s="298" t="s">
        <v>27</v>
      </c>
      <c r="AD6" s="296" t="s">
        <v>27</v>
      </c>
      <c r="AE6" s="296" t="s">
        <v>27</v>
      </c>
      <c r="AF6" s="294" t="s">
        <v>27</v>
      </c>
      <c r="AG6" s="296" t="s">
        <v>27</v>
      </c>
      <c r="AH6" s="296" t="s">
        <v>27</v>
      </c>
      <c r="AI6" s="607"/>
    </row>
    <row r="7" spans="1:35" ht="13.5" customHeight="1">
      <c r="A7" s="7"/>
      <c r="B7" s="8"/>
      <c r="C7" s="9"/>
      <c r="D7" s="10"/>
      <c r="E7" s="31" t="s">
        <v>59</v>
      </c>
      <c r="F7" s="32" t="s">
        <v>60</v>
      </c>
      <c r="G7" s="31" t="s">
        <v>61</v>
      </c>
      <c r="H7" s="57" t="s">
        <v>62</v>
      </c>
      <c r="I7" s="57" t="s">
        <v>63</v>
      </c>
      <c r="J7" s="57" t="s">
        <v>64</v>
      </c>
      <c r="K7" s="57" t="s">
        <v>81</v>
      </c>
      <c r="L7" s="58" t="s">
        <v>89</v>
      </c>
      <c r="M7" s="58" t="s">
        <v>90</v>
      </c>
      <c r="N7" s="299" t="s">
        <v>97</v>
      </c>
      <c r="O7" s="302" t="s">
        <v>62</v>
      </c>
      <c r="P7" s="299" t="s">
        <v>63</v>
      </c>
      <c r="Q7" s="306" t="s">
        <v>64</v>
      </c>
      <c r="R7" s="306" t="s">
        <v>98</v>
      </c>
      <c r="S7" s="299" t="s">
        <v>102</v>
      </c>
      <c r="T7" s="299" t="s">
        <v>103</v>
      </c>
      <c r="U7" s="302" t="s">
        <v>89</v>
      </c>
      <c r="V7" s="302" t="s">
        <v>90</v>
      </c>
      <c r="W7" s="299" t="s">
        <v>105</v>
      </c>
      <c r="X7" s="302" t="s">
        <v>97</v>
      </c>
      <c r="Y7" s="299" t="s">
        <v>109</v>
      </c>
      <c r="Z7" s="302" t="s">
        <v>98</v>
      </c>
      <c r="AA7" s="299" t="s">
        <v>110</v>
      </c>
      <c r="AB7" s="302" t="s">
        <v>102</v>
      </c>
      <c r="AC7" s="301" t="s">
        <v>125</v>
      </c>
      <c r="AD7" s="302" t="s">
        <v>103</v>
      </c>
      <c r="AE7" s="302" t="s">
        <v>105</v>
      </c>
      <c r="AF7" s="299" t="s">
        <v>109</v>
      </c>
      <c r="AG7" s="302" t="s">
        <v>110</v>
      </c>
      <c r="AH7" s="302" t="s">
        <v>125</v>
      </c>
      <c r="AI7" s="607"/>
    </row>
    <row r="8" spans="1:35" ht="13.5" customHeight="1">
      <c r="A8" s="44"/>
      <c r="B8" s="20"/>
      <c r="C8" s="20"/>
      <c r="D8" s="22"/>
      <c r="E8" s="51"/>
      <c r="F8" s="48"/>
      <c r="G8" s="47"/>
      <c r="H8" s="47"/>
      <c r="I8" s="49"/>
      <c r="J8" s="49"/>
      <c r="K8" s="49"/>
      <c r="L8" s="47"/>
      <c r="M8" s="47"/>
      <c r="N8" s="49"/>
      <c r="O8" s="260"/>
      <c r="P8" s="51"/>
      <c r="Q8" s="48"/>
      <c r="R8" s="47"/>
      <c r="S8" s="49"/>
      <c r="T8" s="49"/>
      <c r="U8" s="50"/>
      <c r="V8" s="50"/>
      <c r="W8" s="49"/>
      <c r="X8" s="50"/>
      <c r="Y8" s="51"/>
      <c r="Z8" s="362"/>
      <c r="AA8" s="59"/>
      <c r="AB8" s="362"/>
      <c r="AC8" s="464"/>
      <c r="AD8" s="463"/>
      <c r="AE8" s="59"/>
      <c r="AF8" s="59"/>
      <c r="AG8" s="274"/>
      <c r="AH8" s="274"/>
      <c r="AI8" s="607"/>
    </row>
    <row r="9" spans="1:35" ht="36.75" customHeight="1">
      <c r="A9" s="14"/>
      <c r="B9" s="20"/>
      <c r="C9" s="46" t="s">
        <v>26</v>
      </c>
      <c r="D9" s="316">
        <v>10000</v>
      </c>
      <c r="E9" s="243">
        <f>(Table4!F7/Table4!E7)*100-100</f>
        <v>-0.5062722946874771</v>
      </c>
      <c r="F9" s="243">
        <f>(Table4!G7/Table4!F7)*100-100</f>
        <v>1.0907149975144819</v>
      </c>
      <c r="G9" s="243">
        <f>(Table4!I7/Table4!G7)*100-100</f>
        <v>-3.4699718675844906</v>
      </c>
      <c r="H9" s="243">
        <f>(Table4!J7/Table4!I7)*100-100</f>
        <v>-0.5427013887007348</v>
      </c>
      <c r="I9" s="244">
        <f>(Table4!K7/Table4!J7)*100-100</f>
        <v>1.0109467777503482</v>
      </c>
      <c r="J9" s="244">
        <f>(Table4!L7/Table4!K7)*100-100</f>
        <v>2.356714863676501</v>
      </c>
      <c r="K9" s="244">
        <f>(Table4!N7/Table4!L7)*100-100</f>
        <v>-1.6030387200454896</v>
      </c>
      <c r="L9" s="243">
        <f>(Table4!O7/Table4!N7)*100-100</f>
        <v>1.082759031014291</v>
      </c>
      <c r="M9" s="243">
        <f>(Table4!P7/Table4!O7)*100-100</f>
        <v>-1.750483533482921</v>
      </c>
      <c r="N9" s="244">
        <f>(Table4!Q7/Table4!P7)*100-100</f>
        <v>-3.467158000194601</v>
      </c>
      <c r="O9" s="244">
        <f>(Table4!R7/Table4!Q7)*100-100</f>
        <v>3.334246413560109</v>
      </c>
      <c r="P9" s="244">
        <f>(Table4!S7/Table4!R7)*100-100</f>
        <v>-2.8162517885748457</v>
      </c>
      <c r="Q9" s="244">
        <f>(Table4!AA7/Table4!S7)*100-100</f>
        <v>-100</v>
      </c>
      <c r="R9" s="243">
        <f>+(Table4!S7/Table4!Q7)*100-100</f>
        <v>0.4240938507278571</v>
      </c>
      <c r="S9" s="244">
        <f>(Table4!T7/Table4!S7)*100-100</f>
        <v>0.2431092570861466</v>
      </c>
      <c r="T9" s="244">
        <f>(Table4!U7/Table4!T7)*100-100</f>
        <v>-2.3928079051659807</v>
      </c>
      <c r="U9" s="245">
        <f>(Table4!O7/Table4!J7)*100-100</f>
        <v>2.83561616007853</v>
      </c>
      <c r="V9" s="245">
        <f>(Table4!P7/Table4!K7)*100-100</f>
        <v>0.02430316284858236</v>
      </c>
      <c r="W9" s="526">
        <v>2.6388104954233427</v>
      </c>
      <c r="X9" s="527">
        <v>-5.666860584381567</v>
      </c>
      <c r="Y9" s="526">
        <v>0.4505822258652046</v>
      </c>
      <c r="Z9" s="527">
        <v>-3.7234491525118614</v>
      </c>
      <c r="AA9" s="526">
        <v>0.3663175623796633</v>
      </c>
      <c r="AB9" s="527">
        <v>-4.523175880675993</v>
      </c>
      <c r="AC9" s="528">
        <v>-0.22746520360651346</v>
      </c>
      <c r="AD9" s="527">
        <v>-5.1473732637098095</v>
      </c>
      <c r="AE9" s="526">
        <v>0.852316982430068</v>
      </c>
      <c r="AF9" s="526">
        <v>0.878918307901543</v>
      </c>
      <c r="AG9" s="526">
        <v>1.0029080829261972</v>
      </c>
      <c r="AH9" s="526">
        <v>3.2435822090823194</v>
      </c>
      <c r="AI9" s="607"/>
    </row>
    <row r="10" spans="1:35" ht="39.75" customHeight="1">
      <c r="A10" s="246">
        <v>0</v>
      </c>
      <c r="B10" s="580" t="s">
        <v>12</v>
      </c>
      <c r="C10" s="581"/>
      <c r="D10" s="317">
        <v>3445</v>
      </c>
      <c r="E10" s="248">
        <f>(Table4!F8/Table4!E8)*100-100</f>
        <v>3.087511987457134</v>
      </c>
      <c r="F10" s="248">
        <f>(Table4!G8/Table4!F8)*100-100</f>
        <v>1.9317710468903897</v>
      </c>
      <c r="G10" s="248">
        <f>(Table4!I8/Table4!G8)*100-100</f>
        <v>0.9418396697782043</v>
      </c>
      <c r="H10" s="248">
        <f>(Table4!J8/Table4!I8)*100-100</f>
        <v>0.7433868417409144</v>
      </c>
      <c r="I10" s="249">
        <f>(Table4!K8/Table4!J8)*100-100</f>
        <v>-2.4299692102089097</v>
      </c>
      <c r="J10" s="249">
        <f>(Table4!L8/Table4!K8)*100-100</f>
        <v>2.489570992122509</v>
      </c>
      <c r="K10" s="249">
        <f>(Table4!N8/Table4!L8)*100-100</f>
        <v>-8.36729484663961</v>
      </c>
      <c r="L10" s="248">
        <f>(Table4!O8/Table4!N8)*100-100</f>
        <v>-3.6883390094111235</v>
      </c>
      <c r="M10" s="248">
        <f>(Table4!P8/Table4!O8)*100-100</f>
        <v>-2.0441270321221197</v>
      </c>
      <c r="N10" s="249">
        <f>(Table4!Q8/Table4!P8)*100-100</f>
        <v>-3.8141220284417585</v>
      </c>
      <c r="O10" s="249">
        <f>(Table4!R8/Table4!Q8)*100-100</f>
        <v>5.0749226226178905</v>
      </c>
      <c r="P10" s="249">
        <f>(Table4!S8/Table4!R8)*100-100</f>
        <v>-3.0662456592855563</v>
      </c>
      <c r="Q10" s="249">
        <f>(Table4!AA8/Table4!S8)*100-100</f>
        <v>-100</v>
      </c>
      <c r="R10" s="249">
        <f>+(Table4!S8/Table4!Q8)*100-100</f>
        <v>1.8530673687042025</v>
      </c>
      <c r="S10" s="249">
        <f>(Table4!T8/Table4!S8)*100-100</f>
        <v>0.281659577280962</v>
      </c>
      <c r="T10" s="249">
        <f>(Table4!U8/Table4!T8)*100-100</f>
        <v>-0.8678404766121588</v>
      </c>
      <c r="U10" s="250">
        <f>(Table4!O8/Table4!J8)*100-100</f>
        <v>-11.747808661363337</v>
      </c>
      <c r="V10" s="250">
        <f>(Table4!P8/Table4!K8)*100-100</f>
        <v>-11.398814021806487</v>
      </c>
      <c r="W10" s="529">
        <v>1.3549030006849279</v>
      </c>
      <c r="X10" s="530">
        <v>-16.84829217122116</v>
      </c>
      <c r="Y10" s="529">
        <v>-0.8882769010692044</v>
      </c>
      <c r="Z10" s="530">
        <v>-7.573868029619845</v>
      </c>
      <c r="AA10" s="529">
        <v>2.6745386401767206</v>
      </c>
      <c r="AB10" s="530">
        <v>-3.7640322369251322</v>
      </c>
      <c r="AC10" s="531">
        <v>-0.6949711952445625</v>
      </c>
      <c r="AD10" s="530">
        <v>-2.608398872570177</v>
      </c>
      <c r="AE10" s="529">
        <v>2.6254216681464726</v>
      </c>
      <c r="AF10" s="529">
        <v>-0.1367102822310784</v>
      </c>
      <c r="AG10" s="529">
        <v>2.246185813873012</v>
      </c>
      <c r="AH10" s="529">
        <v>2.4244854166376655</v>
      </c>
      <c r="AI10" s="607"/>
    </row>
    <row r="11" spans="1:35" ht="39.75" customHeight="1">
      <c r="A11" s="246">
        <v>2</v>
      </c>
      <c r="B11" s="580" t="s">
        <v>15</v>
      </c>
      <c r="C11" s="581"/>
      <c r="D11" s="247">
        <v>37</v>
      </c>
      <c r="E11" s="248">
        <f>(Table4!F9/Table4!E9)*100-100</f>
        <v>35.86775954529921</v>
      </c>
      <c r="F11" s="248">
        <f>(Table4!G9/Table4!F9)*100-100</f>
        <v>-16.619889480242435</v>
      </c>
      <c r="G11" s="248">
        <f>(Table4!I9/Table4!G9)*100-100</f>
        <v>-12.784544302845347</v>
      </c>
      <c r="H11" s="248">
        <f>(Table4!J9/Table4!I9)*100-100</f>
        <v>32.75786328064777</v>
      </c>
      <c r="I11" s="249">
        <f>(Table4!K9/Table4!J9)*100-100</f>
        <v>26.853076445136878</v>
      </c>
      <c r="J11" s="249">
        <f>(Table4!L9/Table4!K9)*100-100</f>
        <v>17.28119627962805</v>
      </c>
      <c r="K11" s="249">
        <f>(Table4!N9/Table4!L9)*100-100</f>
        <v>-19.70043422858035</v>
      </c>
      <c r="L11" s="248">
        <f>(Table4!O9/Table4!N9)*100-100</f>
        <v>-16.597335499860762</v>
      </c>
      <c r="M11" s="248">
        <f>(Table4!P9/Table4!O9)*100-100</f>
        <v>20.148528979472616</v>
      </c>
      <c r="N11" s="249">
        <f>(Table4!Q9/Table4!P9)*100-100</f>
        <v>4.872310162639806</v>
      </c>
      <c r="O11" s="249">
        <f>(Table4!R9/Table4!Q9)*100-100</f>
        <v>-7.531363935616227</v>
      </c>
      <c r="P11" s="249">
        <f>(Table4!S9/Table4!R9)*100-100</f>
        <v>-10.155856233288745</v>
      </c>
      <c r="Q11" s="249">
        <f>(Table4!AA9/Table4!S9)*100-100</f>
        <v>-100</v>
      </c>
      <c r="R11" s="249">
        <f>+(Table4!S9/Table4!Q9)*100-100</f>
        <v>-16.92234567519803</v>
      </c>
      <c r="S11" s="249">
        <f>(Table4!T9/Table4!S9)*100-100</f>
        <v>0.7858667027361292</v>
      </c>
      <c r="T11" s="249">
        <f>(Table4!U9/Table4!T9)*100-100</f>
        <v>9.691421023044882</v>
      </c>
      <c r="U11" s="250">
        <f>(Table4!O9/Table4!J9)*100-100</f>
        <v>-0.3625707825051734</v>
      </c>
      <c r="V11" s="250">
        <f>(Table4!P9/Table4!K9)*100-100</f>
        <v>-5.6286935464601555</v>
      </c>
      <c r="W11" s="529">
        <v>-10.305206901177172</v>
      </c>
      <c r="X11" s="530">
        <v>-15.613608704567085</v>
      </c>
      <c r="Y11" s="529">
        <v>-13.155884639265096</v>
      </c>
      <c r="Z11" s="530">
        <v>-12.694130056495467</v>
      </c>
      <c r="AA11" s="529">
        <v>7.10618508705025</v>
      </c>
      <c r="AB11" s="530">
        <v>5.502597827408451</v>
      </c>
      <c r="AC11" s="531">
        <v>7.544010924431689</v>
      </c>
      <c r="AD11" s="530">
        <v>-3.679803859367752</v>
      </c>
      <c r="AE11" s="529">
        <v>-17.61962666147322</v>
      </c>
      <c r="AF11" s="529">
        <v>-13.884777996968538</v>
      </c>
      <c r="AG11" s="529">
        <v>-8.484461081498921</v>
      </c>
      <c r="AH11" s="529">
        <v>-10.276045059723899</v>
      </c>
      <c r="AI11" s="607"/>
    </row>
    <row r="12" spans="1:35" ht="39.75" customHeight="1">
      <c r="A12" s="246">
        <v>4</v>
      </c>
      <c r="B12" s="580" t="s">
        <v>53</v>
      </c>
      <c r="C12" s="581" t="s">
        <v>53</v>
      </c>
      <c r="D12" s="247">
        <v>9</v>
      </c>
      <c r="E12" s="248">
        <f>(Table4!F10/Table4!E10)*100-100</f>
        <v>8.131548192647557</v>
      </c>
      <c r="F12" s="248">
        <f>(Table4!G10/Table4!F10)*100-100</f>
        <v>-3.257551337719704</v>
      </c>
      <c r="G12" s="248">
        <f>(Table4!I10/Table4!G10)*100-100</f>
        <v>-6.06842280629543</v>
      </c>
      <c r="H12" s="248">
        <f>(Table4!J10/Table4!I10)*100-100</f>
        <v>0</v>
      </c>
      <c r="I12" s="249">
        <f>(Table4!K10/Table4!J10)*100-100</f>
        <v>0</v>
      </c>
      <c r="J12" s="249">
        <f>(Table4!L10/Table4!K10)*100-100</f>
        <v>0</v>
      </c>
      <c r="K12" s="249">
        <f>(Table4!N10/Table4!L10)*100-100</f>
        <v>9.008879113394855</v>
      </c>
      <c r="L12" s="248">
        <f>(Table4!O10/Table4!N10)*100-100</f>
        <v>13.72412251217024</v>
      </c>
      <c r="M12" s="248">
        <f>(Table4!P10/Table4!O10)*100-100</f>
        <v>-2.247218244358251</v>
      </c>
      <c r="N12" s="249">
        <f>(Table4!Q10/Table4!P10)*100-100</f>
        <v>-37.600082648897136</v>
      </c>
      <c r="O12" s="249">
        <f>(Table4!R10/Table4!Q10)*100-100</f>
        <v>42.08846578366445</v>
      </c>
      <c r="P12" s="249">
        <f>(Table4!S10/Table4!R10)*100-100</f>
        <v>-25.664839746714392</v>
      </c>
      <c r="Q12" s="249">
        <f>(Table4!AA10/Table4!S10)*100-100</f>
        <v>-100</v>
      </c>
      <c r="R12" s="249">
        <f>+(Table4!S10/Table4!Q10)*100-100</f>
        <v>5.62168874172184</v>
      </c>
      <c r="S12" s="249">
        <f>(Table4!T10/Table4!S10)*100-100</f>
        <v>4.551078576597618</v>
      </c>
      <c r="T12" s="249">
        <f>(Table4!U10/Table4!T10)*100-100</f>
        <v>0</v>
      </c>
      <c r="U12" s="250">
        <f>(Table4!O10/Table4!J10)*100-100</f>
        <v>23.969391232060715</v>
      </c>
      <c r="V12" s="250">
        <f>(Table4!P10/Table4!K10)*100-100</f>
        <v>21.183528454873993</v>
      </c>
      <c r="W12" s="529">
        <v>0</v>
      </c>
      <c r="X12" s="530">
        <v>-24.38157840100841</v>
      </c>
      <c r="Y12" s="529">
        <v>0</v>
      </c>
      <c r="Z12" s="530">
        <v>-26.73124011337933</v>
      </c>
      <c r="AA12" s="529">
        <v>40.454625302322654</v>
      </c>
      <c r="AB12" s="530">
        <v>-32.64113450252239</v>
      </c>
      <c r="AC12" s="531">
        <v>0</v>
      </c>
      <c r="AD12" s="530">
        <v>-31.092635638893185</v>
      </c>
      <c r="AE12" s="529">
        <v>10.428614790286986</v>
      </c>
      <c r="AF12" s="529">
        <v>4.551078576597618</v>
      </c>
      <c r="AG12" s="529">
        <v>40.454625302322654</v>
      </c>
      <c r="AH12" s="529">
        <v>40.454625302322654</v>
      </c>
      <c r="AI12" s="607"/>
    </row>
    <row r="13" spans="1:35" ht="39.75" customHeight="1">
      <c r="A13" s="246">
        <v>5</v>
      </c>
      <c r="B13" s="580" t="s">
        <v>44</v>
      </c>
      <c r="C13" s="581"/>
      <c r="D13" s="247">
        <v>233</v>
      </c>
      <c r="E13" s="248">
        <f>(Table4!F11/Table4!E11)*100-100</f>
        <v>1.047256852055554</v>
      </c>
      <c r="F13" s="248">
        <f>(Table4!G11/Table4!F11)*100-100</f>
        <v>-1.8262695450964515</v>
      </c>
      <c r="G13" s="248">
        <f>(Table4!I11/Table4!G11)*100-100</f>
        <v>-5.784362127285846</v>
      </c>
      <c r="H13" s="248">
        <f>(Table4!J11/Table4!I11)*100-100</f>
        <v>0.474951067298619</v>
      </c>
      <c r="I13" s="249">
        <f>(Table4!K11/Table4!J11)*100-100</f>
        <v>-0.8717175340026841</v>
      </c>
      <c r="J13" s="249">
        <f>(Table4!L11/Table4!K11)*100-100</f>
        <v>-0.346223374428277</v>
      </c>
      <c r="K13" s="249">
        <f>(Table4!N11/Table4!L11)*100-100</f>
        <v>4.522618006433632</v>
      </c>
      <c r="L13" s="248">
        <f>(Table4!O11/Table4!N11)*100-100</f>
        <v>3.8188796045008644</v>
      </c>
      <c r="M13" s="248">
        <f>(Table4!P11/Table4!O11)*100-100</f>
        <v>-6.212431869254942</v>
      </c>
      <c r="N13" s="249">
        <f>(Table4!Q11/Table4!P11)*100-100</f>
        <v>-1.1063236760125505</v>
      </c>
      <c r="O13" s="249">
        <f>(Table4!R11/Table4!Q11)*100-100</f>
        <v>3.196561603980456</v>
      </c>
      <c r="P13" s="249">
        <f>(Table4!S11/Table4!R11)*100-100</f>
        <v>-7.2787673302234595</v>
      </c>
      <c r="Q13" s="249">
        <f>(Table4!AA11/Table4!S11)*100-100</f>
        <v>-100</v>
      </c>
      <c r="R13" s="249">
        <f>+(Table4!S11/Table4!Q11)*100-100</f>
        <v>-4.314876007964003</v>
      </c>
      <c r="S13" s="249">
        <f>(Table4!T11/Table4!S11)*100-100</f>
        <v>-2.5691629281898116</v>
      </c>
      <c r="T13" s="249">
        <f>(Table4!U11/Table4!T11)*100-100</f>
        <v>-0.6110349467666794</v>
      </c>
      <c r="U13" s="250">
        <f>(Table4!O11/Table4!J11)*100-100</f>
        <v>7.195847037379252</v>
      </c>
      <c r="V13" s="250">
        <f>(Table4!P11/Table4!K11)*100-100</f>
        <v>1.420478164742761</v>
      </c>
      <c r="W13" s="529">
        <v>3.329096940312141</v>
      </c>
      <c r="X13" s="530">
        <v>0.6469025045900025</v>
      </c>
      <c r="Y13" s="529">
        <v>-1.041572709735135</v>
      </c>
      <c r="Z13" s="530">
        <v>-7.8628958090843355</v>
      </c>
      <c r="AA13" s="529">
        <v>0.33081944772888505</v>
      </c>
      <c r="AB13" s="530">
        <v>-13.53215117624596</v>
      </c>
      <c r="AC13" s="531">
        <v>-0.6362537636895382</v>
      </c>
      <c r="AD13" s="530">
        <v>-8.367919370807115</v>
      </c>
      <c r="AE13" s="529">
        <v>-4.258184202221145</v>
      </c>
      <c r="AF13" s="529">
        <v>-0.9829415275565623</v>
      </c>
      <c r="AG13" s="529">
        <v>1.9642539714799483</v>
      </c>
      <c r="AH13" s="529">
        <v>1.9383817043504337</v>
      </c>
      <c r="AI13" s="607"/>
    </row>
    <row r="14" spans="1:35" ht="39.75" customHeight="1">
      <c r="A14" s="246">
        <v>6</v>
      </c>
      <c r="B14" s="580" t="s">
        <v>16</v>
      </c>
      <c r="C14" s="581"/>
      <c r="D14" s="247">
        <v>759</v>
      </c>
      <c r="E14" s="248">
        <f>(Table4!F12/Table4!E12)*100-100</f>
        <v>-1.169898312238388</v>
      </c>
      <c r="F14" s="248">
        <f>(Table4!G12/Table4!F12)*100-100</f>
        <v>13.07594868771453</v>
      </c>
      <c r="G14" s="248">
        <f>(Table4!I12/Table4!G12)*100-100</f>
        <v>-2.611070290173572</v>
      </c>
      <c r="H14" s="248">
        <f>(Table4!J12/Table4!I12)*100-100</f>
        <v>0.03504817784664738</v>
      </c>
      <c r="I14" s="249">
        <f>(Table4!K12/Table4!J12)*100-100</f>
        <v>7.452692922398782</v>
      </c>
      <c r="J14" s="249">
        <f>(Table4!L12/Table4!K12)*100-100</f>
        <v>8.737041937763948</v>
      </c>
      <c r="K14" s="249">
        <f>(Table4!N12/Table4!L12)*100-100</f>
        <v>3.5032769925339693</v>
      </c>
      <c r="L14" s="248">
        <f>(Table4!O12/Table4!N12)*100-100</f>
        <v>5.593311020873259</v>
      </c>
      <c r="M14" s="248">
        <f>(Table4!P12/Table4!O12)*100-100</f>
        <v>-5.622574751056106</v>
      </c>
      <c r="N14" s="249">
        <f>(Table4!Q12/Table4!P12)*100-100</f>
        <v>-3.2302001754842706</v>
      </c>
      <c r="O14" s="249">
        <f>(Table4!R12/Table4!Q12)*100-100</f>
        <v>4.13173327616208</v>
      </c>
      <c r="P14" s="249">
        <f>(Table4!S12/Table4!R12)*100-100</f>
        <v>4.216079449454213</v>
      </c>
      <c r="Q14" s="249">
        <f>(Table4!AA12/Table4!S12)*100-100</f>
        <v>-100</v>
      </c>
      <c r="R14" s="249">
        <f>+(Table4!S12/Table4!Q12)*100-100</f>
        <v>8.52200988317884</v>
      </c>
      <c r="S14" s="249">
        <f>(Table4!T12/Table4!S12)*100-100</f>
        <v>-4.2838978179071034</v>
      </c>
      <c r="T14" s="249">
        <f>(Table4!U12/Table4!T12)*100-100</f>
        <v>2.2384686220241434</v>
      </c>
      <c r="U14" s="250">
        <f>(Table4!O12/Table4!J12)*100-100</f>
        <v>27.69836197346949</v>
      </c>
      <c r="V14" s="250">
        <f>(Table4!P12/Table4!K12)*100-100</f>
        <v>12.159521402291972</v>
      </c>
      <c r="W14" s="529">
        <v>-4.32225816725925</v>
      </c>
      <c r="X14" s="530">
        <v>-0.18438757304606668</v>
      </c>
      <c r="Y14" s="529">
        <v>5.4819685645028216</v>
      </c>
      <c r="Z14" s="530">
        <v>4.655535486811729</v>
      </c>
      <c r="AA14" s="529">
        <v>-1.747066186275859</v>
      </c>
      <c r="AB14" s="530">
        <v>-5.13395373503198</v>
      </c>
      <c r="AC14" s="531">
        <v>-3.2639804138733126</v>
      </c>
      <c r="AD14" s="530">
        <v>2.7677886822300053</v>
      </c>
      <c r="AE14" s="529">
        <v>1.6080427167429576</v>
      </c>
      <c r="AF14" s="529">
        <v>-1.2383167314575587</v>
      </c>
      <c r="AG14" s="529">
        <v>1.379234092249689</v>
      </c>
      <c r="AH14" s="529">
        <v>-4.076971154263106</v>
      </c>
      <c r="AI14" s="607"/>
    </row>
    <row r="15" spans="1:35" s="33" customFormat="1" ht="50.25" customHeight="1">
      <c r="A15" s="251">
        <v>8</v>
      </c>
      <c r="B15" s="608" t="s">
        <v>18</v>
      </c>
      <c r="C15" s="609"/>
      <c r="D15" s="318">
        <v>5517</v>
      </c>
      <c r="E15" s="252">
        <f>(Table4!F13/Table4!E13)*100-100</f>
        <v>-2.902050690818953</v>
      </c>
      <c r="F15" s="252">
        <f>(Table4!G13/Table4!F13)*100-100</f>
        <v>-0.7871870340039067</v>
      </c>
      <c r="G15" s="252">
        <f>(Table4!I13/Table4!G13)*100-100</f>
        <v>-6.363711929543442</v>
      </c>
      <c r="H15" s="252">
        <f>(Table4!J13/Table4!I13)*100-100</f>
        <v>-1.8180133722886893</v>
      </c>
      <c r="I15" s="253">
        <f>(Table4!K13/Table4!J13)*100-100</f>
        <v>2.3487143904572747</v>
      </c>
      <c r="J15" s="253">
        <f>(Table4!L13/Table4!K13)*100-100</f>
        <v>1.1303689484244188</v>
      </c>
      <c r="K15" s="253">
        <f>(Table4!N13/Table4!L13)*100-100</f>
        <v>2.212070609454315</v>
      </c>
      <c r="L15" s="252">
        <f>(Table4!O13/Table4!N13)*100-100</f>
        <v>3.3143211492486557</v>
      </c>
      <c r="M15" s="252">
        <f>(Table4!P13/Table4!O13)*100-100</f>
        <v>-0.8195813101480383</v>
      </c>
      <c r="N15" s="253">
        <f>(Table4!Q13/Table4!P13)*100-100</f>
        <v>-3.418947913853742</v>
      </c>
      <c r="O15" s="253">
        <f>(Table4!R13/Table4!Q13)*100-100</f>
        <v>2.245534771897482</v>
      </c>
      <c r="P15" s="253">
        <f>(Table4!S13/Table4!R13)*100-100</f>
        <v>-3.665592007786742</v>
      </c>
      <c r="Q15" s="253">
        <f>(Table4!AA13/Table4!S13)*100-100</f>
        <v>-100</v>
      </c>
      <c r="R15" s="253">
        <f>+(Table4!S13/Table4!Q13)*100-100</f>
        <v>-1.502369379020024</v>
      </c>
      <c r="S15" s="253">
        <f>(Table4!T13/Table4!S13)*100-100</f>
        <v>1.2294112548517688</v>
      </c>
      <c r="T15" s="253">
        <f>(Table4!U13/Table4!T13)*100-100</f>
        <v>-4.360548841858474</v>
      </c>
      <c r="U15" s="259">
        <f>(Table4!O13/Table4!J13)*100-100</f>
        <v>9.30164450288764</v>
      </c>
      <c r="V15" s="253">
        <f>(Table4!P13/Table4!K13)*100-100</f>
        <v>5.918114651926686</v>
      </c>
      <c r="W15" s="532">
        <v>4.947837070912485</v>
      </c>
      <c r="X15" s="533">
        <v>1.1534226012879287</v>
      </c>
      <c r="Y15" s="532">
        <v>0.5042791195214846</v>
      </c>
      <c r="Z15" s="533">
        <v>-2.522545566081476</v>
      </c>
      <c r="AA15" s="532">
        <v>-0.6917876469441353</v>
      </c>
      <c r="AB15" s="533">
        <v>-4.489665970776485</v>
      </c>
      <c r="AC15" s="534">
        <v>0.5916350346476946</v>
      </c>
      <c r="AD15" s="533">
        <v>-7.899603095541835</v>
      </c>
      <c r="AE15" s="532">
        <v>0.07902419487018619</v>
      </c>
      <c r="AF15" s="532">
        <v>2.117889722599543</v>
      </c>
      <c r="AG15" s="532">
        <v>0.17982868720682177</v>
      </c>
      <c r="AH15" s="532">
        <v>5.367112034908288</v>
      </c>
      <c r="AI15" s="607"/>
    </row>
    <row r="16" spans="1:35" ht="7.5" customHeight="1">
      <c r="A16" s="4"/>
      <c r="B16" s="4"/>
      <c r="C16" s="4"/>
      <c r="D16" s="11"/>
      <c r="E16" s="24"/>
      <c r="F16" s="3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607"/>
    </row>
    <row r="17" spans="1:35" ht="20.25" customHeight="1">
      <c r="A17" s="12" t="s">
        <v>17</v>
      </c>
      <c r="B17" s="4"/>
      <c r="C17" s="4"/>
      <c r="D17" s="11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607"/>
    </row>
    <row r="18" spans="1:35" ht="20.25" customHeight="1">
      <c r="A18" s="13"/>
      <c r="B18" s="4"/>
      <c r="C18" s="4"/>
      <c r="D18" s="1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607"/>
    </row>
    <row r="19" spans="1:35" ht="20.25" customHeight="1">
      <c r="A19" s="4"/>
      <c r="B19" s="4"/>
      <c r="C19" s="4"/>
      <c r="D19" s="1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</row>
    <row r="20" spans="5:34" ht="20.25" customHeight="1"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5:34" ht="12.75"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5:34" ht="12.75"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5:34" ht="12.75"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5:34" ht="12.75"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5:34" ht="12.75"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5:34" ht="12.75"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5:34" ht="12.75"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5:34" ht="12.75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5:34" ht="12.75"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5:34" ht="12.75"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5:34" ht="12.75"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5:34" ht="12.75"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5:34" ht="12.75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5:34" ht="12.75"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5:34" ht="12.75"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5:34" ht="12.75"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5:34" ht="12.75"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5:34" ht="12.7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5:34" ht="12.7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5:34" ht="12.7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5:34" ht="12.7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5:34" ht="12.7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5:34" ht="12.7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5:34" ht="12.7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5:34" ht="12.7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5:34" ht="12.7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5:34" ht="12.7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5:34" ht="12.7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5:34" ht="12.75"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5:34" ht="12.75"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5:34" ht="12.7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5:34" ht="12.75"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5:34" ht="12.75"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5:34" ht="12.7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5:34" ht="12.7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spans="5:34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</row>
    <row r="57" spans="5:34" ht="12.7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8" spans="5:34" ht="12.7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</row>
    <row r="59" spans="5:34" ht="12.75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</row>
    <row r="60" spans="5:34" ht="12.75"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5:34" ht="12.75"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</row>
    <row r="62" spans="5:34" ht="12.75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5:34" ht="12.75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5:34" ht="12.75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</row>
    <row r="65" spans="5:34" ht="12.75"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</row>
    <row r="66" spans="5:34" ht="12.75"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5:34" ht="12.75"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</row>
    <row r="68" spans="5:34" ht="12.75"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</row>
    <row r="69" spans="5:34" ht="12.75"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</row>
    <row r="70" spans="5:34" ht="12.75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</row>
    <row r="71" spans="5:34" ht="12.75"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</row>
    <row r="72" spans="5:34" ht="12.75"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5:34" ht="12.75"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</row>
    <row r="74" spans="5:34" ht="12.75"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</row>
    <row r="75" spans="5:34" ht="12.75"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</row>
    <row r="76" spans="5:34" ht="12.75"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</row>
    <row r="77" spans="5:34" ht="12.75"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</row>
    <row r="78" spans="5:34" ht="12.75"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</row>
    <row r="79" spans="5:34" ht="12.75"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</row>
    <row r="80" spans="5:34" ht="12.75"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</row>
    <row r="81" spans="5:34" ht="12.75"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5:34" ht="12.75"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spans="5:34" ht="12.75"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</row>
    <row r="84" spans="5:34" ht="12.75"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5:34" ht="12.75"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5:34" ht="12.75"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</row>
    <row r="87" spans="5:34" ht="12.75"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</sheetData>
  <sheetProtection/>
  <mergeCells count="8">
    <mergeCell ref="AI1:AI18"/>
    <mergeCell ref="B11:C11"/>
    <mergeCell ref="B12:C12"/>
    <mergeCell ref="B13:C13"/>
    <mergeCell ref="B14:C14"/>
    <mergeCell ref="B15:C15"/>
    <mergeCell ref="B10:C10"/>
    <mergeCell ref="H4:AH4"/>
  </mergeCells>
  <printOptions/>
  <pageMargins left="0.5" right="0" top="0.5" bottom="0.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8" sqref="T8"/>
    </sheetView>
  </sheetViews>
  <sheetFormatPr defaultColWidth="9.33203125" defaultRowHeight="12.75"/>
  <cols>
    <col min="1" max="1" width="7.33203125" style="0" customWidth="1"/>
    <col min="2" max="2" width="41" style="0" customWidth="1"/>
    <col min="3" max="3" width="9.5" style="0" customWidth="1"/>
    <col min="4" max="6" width="9" style="0" hidden="1" customWidth="1"/>
    <col min="7" max="8" width="9.83203125" style="0" hidden="1" customWidth="1"/>
    <col min="9" max="19" width="11.33203125" style="0" hidden="1" customWidth="1"/>
    <col min="20" max="20" width="11.33203125" style="0" customWidth="1"/>
    <col min="21" max="21" width="11.33203125" style="0" hidden="1" customWidth="1"/>
    <col min="22" max="22" width="11.33203125" style="0" customWidth="1"/>
    <col min="23" max="23" width="11.33203125" style="0" hidden="1" customWidth="1"/>
    <col min="24" max="24" width="11.33203125" style="0" customWidth="1"/>
    <col min="25" max="25" width="11.33203125" style="0" hidden="1" customWidth="1"/>
    <col min="26" max="31" width="11.33203125" style="0" customWidth="1"/>
    <col min="32" max="32" width="7.5" style="0" customWidth="1"/>
  </cols>
  <sheetData>
    <row r="1" spans="1:32" ht="21.75" customHeight="1">
      <c r="A1" s="1" t="s">
        <v>120</v>
      </c>
      <c r="B1" s="2"/>
      <c r="C1" s="3"/>
      <c r="AF1" s="606">
        <v>12</v>
      </c>
    </row>
    <row r="2" spans="1:32" ht="21.75" customHeight="1">
      <c r="A2" s="1"/>
      <c r="B2" s="288"/>
      <c r="C2" s="3"/>
      <c r="D2" s="26"/>
      <c r="F2" s="26"/>
      <c r="G2" s="26"/>
      <c r="H2" s="26"/>
      <c r="I2" s="26"/>
      <c r="J2" s="26"/>
      <c r="K2" s="26"/>
      <c r="L2" s="26"/>
      <c r="S2" s="26" t="s">
        <v>68</v>
      </c>
      <c r="T2" s="26"/>
      <c r="AC2" s="371" t="s">
        <v>68</v>
      </c>
      <c r="AF2" s="606"/>
    </row>
    <row r="3" spans="1:32" ht="2.25" customHeight="1">
      <c r="A3" s="15"/>
      <c r="B3" s="16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07"/>
    </row>
    <row r="4" spans="1:32" s="36" customFormat="1" ht="18.75" customHeight="1">
      <c r="A4" s="63"/>
      <c r="B4" s="614" t="s">
        <v>10</v>
      </c>
      <c r="C4" s="578" t="s">
        <v>4</v>
      </c>
      <c r="D4" s="61"/>
      <c r="E4" s="61"/>
      <c r="F4" s="61"/>
      <c r="G4" s="545" t="s">
        <v>35</v>
      </c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46"/>
      <c r="AF4" s="607"/>
    </row>
    <row r="5" spans="1:32" s="36" customFormat="1" ht="27" customHeight="1">
      <c r="A5" s="65" t="s">
        <v>32</v>
      </c>
      <c r="B5" s="615"/>
      <c r="C5" s="613"/>
      <c r="D5" s="67" t="s">
        <v>58</v>
      </c>
      <c r="E5" s="67" t="s">
        <v>59</v>
      </c>
      <c r="F5" s="68" t="s">
        <v>60</v>
      </c>
      <c r="G5" s="69" t="s">
        <v>61</v>
      </c>
      <c r="H5" s="69" t="s">
        <v>62</v>
      </c>
      <c r="I5" s="69" t="s">
        <v>63</v>
      </c>
      <c r="J5" s="70" t="s">
        <v>64</v>
      </c>
      <c r="K5" s="70" t="s">
        <v>81</v>
      </c>
      <c r="L5" s="70" t="s">
        <v>89</v>
      </c>
      <c r="M5" s="304" t="s">
        <v>90</v>
      </c>
      <c r="N5" s="297" t="s">
        <v>97</v>
      </c>
      <c r="O5" s="295" t="s">
        <v>61</v>
      </c>
      <c r="P5" s="297" t="s">
        <v>98</v>
      </c>
      <c r="Q5" s="297" t="s">
        <v>102</v>
      </c>
      <c r="R5" s="296" t="s">
        <v>62</v>
      </c>
      <c r="S5" s="296" t="s">
        <v>63</v>
      </c>
      <c r="T5" s="297" t="s">
        <v>103</v>
      </c>
      <c r="U5" s="296" t="s">
        <v>64</v>
      </c>
      <c r="V5" s="297" t="s">
        <v>105</v>
      </c>
      <c r="W5" s="296" t="s">
        <v>81</v>
      </c>
      <c r="X5" s="465" t="s">
        <v>109</v>
      </c>
      <c r="Y5" s="296" t="s">
        <v>89</v>
      </c>
      <c r="Z5" s="452" t="s">
        <v>110</v>
      </c>
      <c r="AA5" s="296" t="s">
        <v>90</v>
      </c>
      <c r="AB5" s="296" t="s">
        <v>97</v>
      </c>
      <c r="AC5" s="297" t="s">
        <v>98</v>
      </c>
      <c r="AD5" s="297" t="s">
        <v>102</v>
      </c>
      <c r="AE5" s="296" t="s">
        <v>103</v>
      </c>
      <c r="AF5" s="607"/>
    </row>
    <row r="6" spans="1:32" s="36" customFormat="1" ht="13.5" customHeight="1">
      <c r="A6" s="71"/>
      <c r="B6" s="615"/>
      <c r="C6" s="613"/>
      <c r="D6" s="67" t="s">
        <v>27</v>
      </c>
      <c r="E6" s="67" t="s">
        <v>27</v>
      </c>
      <c r="F6" s="68" t="s">
        <v>27</v>
      </c>
      <c r="G6" s="69" t="s">
        <v>27</v>
      </c>
      <c r="H6" s="69" t="s">
        <v>27</v>
      </c>
      <c r="I6" s="69" t="s">
        <v>27</v>
      </c>
      <c r="J6" s="73" t="s">
        <v>27</v>
      </c>
      <c r="K6" s="73" t="s">
        <v>27</v>
      </c>
      <c r="L6" s="73" t="s">
        <v>27</v>
      </c>
      <c r="M6" s="303" t="s">
        <v>27</v>
      </c>
      <c r="N6" s="294" t="s">
        <v>27</v>
      </c>
      <c r="O6" s="295" t="s">
        <v>27</v>
      </c>
      <c r="P6" s="294" t="s">
        <v>27</v>
      </c>
      <c r="Q6" s="294" t="s">
        <v>27</v>
      </c>
      <c r="R6" s="296" t="s">
        <v>27</v>
      </c>
      <c r="S6" s="296" t="s">
        <v>27</v>
      </c>
      <c r="T6" s="294" t="s">
        <v>27</v>
      </c>
      <c r="U6" s="296" t="s">
        <v>27</v>
      </c>
      <c r="V6" s="294" t="s">
        <v>27</v>
      </c>
      <c r="W6" s="296" t="s">
        <v>27</v>
      </c>
      <c r="X6" s="294" t="s">
        <v>27</v>
      </c>
      <c r="Y6" s="296" t="s">
        <v>27</v>
      </c>
      <c r="Z6" s="298" t="s">
        <v>27</v>
      </c>
      <c r="AA6" s="296" t="s">
        <v>27</v>
      </c>
      <c r="AB6" s="296" t="s">
        <v>27</v>
      </c>
      <c r="AC6" s="294" t="s">
        <v>27</v>
      </c>
      <c r="AD6" s="294" t="s">
        <v>27</v>
      </c>
      <c r="AE6" s="296" t="s">
        <v>27</v>
      </c>
      <c r="AF6" s="607"/>
    </row>
    <row r="7" spans="1:32" s="36" customFormat="1" ht="13.5" customHeight="1">
      <c r="A7" s="74"/>
      <c r="B7" s="616"/>
      <c r="C7" s="579"/>
      <c r="D7" s="76" t="s">
        <v>59</v>
      </c>
      <c r="E7" s="76" t="s">
        <v>60</v>
      </c>
      <c r="F7" s="77" t="s">
        <v>61</v>
      </c>
      <c r="G7" s="78" t="s">
        <v>62</v>
      </c>
      <c r="H7" s="78" t="s">
        <v>63</v>
      </c>
      <c r="I7" s="78" t="s">
        <v>64</v>
      </c>
      <c r="J7" s="79" t="s">
        <v>81</v>
      </c>
      <c r="K7" s="79" t="s">
        <v>89</v>
      </c>
      <c r="L7" s="79" t="s">
        <v>90</v>
      </c>
      <c r="M7" s="306" t="s">
        <v>97</v>
      </c>
      <c r="N7" s="299" t="s">
        <v>98</v>
      </c>
      <c r="O7" s="300" t="s">
        <v>81</v>
      </c>
      <c r="P7" s="294" t="s">
        <v>102</v>
      </c>
      <c r="Q7" s="294" t="s">
        <v>103</v>
      </c>
      <c r="R7" s="302" t="s">
        <v>89</v>
      </c>
      <c r="S7" s="302" t="s">
        <v>90</v>
      </c>
      <c r="T7" s="299" t="s">
        <v>105</v>
      </c>
      <c r="U7" s="302" t="s">
        <v>97</v>
      </c>
      <c r="V7" s="299" t="s">
        <v>109</v>
      </c>
      <c r="W7" s="302" t="s">
        <v>98</v>
      </c>
      <c r="X7" s="299" t="s">
        <v>110</v>
      </c>
      <c r="Y7" s="302" t="s">
        <v>102</v>
      </c>
      <c r="Z7" s="301" t="s">
        <v>125</v>
      </c>
      <c r="AA7" s="302" t="s">
        <v>103</v>
      </c>
      <c r="AB7" s="302" t="s">
        <v>105</v>
      </c>
      <c r="AC7" s="299" t="s">
        <v>109</v>
      </c>
      <c r="AD7" s="299" t="s">
        <v>110</v>
      </c>
      <c r="AE7" s="302" t="s">
        <v>125</v>
      </c>
      <c r="AF7" s="607"/>
    </row>
    <row r="8" spans="1:32" s="36" customFormat="1" ht="27" customHeight="1">
      <c r="A8" s="71"/>
      <c r="B8" s="66" t="s">
        <v>26</v>
      </c>
      <c r="C8" s="81">
        <v>10000</v>
      </c>
      <c r="D8" s="82">
        <f>('Table-5'!E7/'Table-5'!D7)*100-100</f>
        <v>-0.5062722946874771</v>
      </c>
      <c r="E8" s="82">
        <f>('Table-5'!F7/'Table-5'!E7)*100-100</f>
        <v>1.0907149975144819</v>
      </c>
      <c r="F8" s="82">
        <f>('Table-5'!H7/'Table-5'!F7)*100-100</f>
        <v>-3.4699718675844906</v>
      </c>
      <c r="G8" s="82">
        <f>('Table-5'!I7/'Table-5'!H7)*100-100</f>
        <v>-0.5427013887007348</v>
      </c>
      <c r="H8" s="82">
        <f>('Table-5'!J7/'Table-5'!I7)*100-100</f>
        <v>1.0109467777503482</v>
      </c>
      <c r="I8" s="82">
        <f>('Table-5'!K7/'Table-5'!J7)*100-100</f>
        <v>2.356714863676501</v>
      </c>
      <c r="J8" s="82">
        <f>('Table-5'!M7/'Table-5'!K7)*100-100</f>
        <v>-1.6030387200454896</v>
      </c>
      <c r="K8" s="82">
        <f>('Table-5'!N7/'Table-5'!M7)*100-100</f>
        <v>1.082759031014291</v>
      </c>
      <c r="L8" s="240">
        <f>('Table-5'!O7/'Table-5'!N7)*100-100</f>
        <v>-1.750483533482921</v>
      </c>
      <c r="M8" s="240">
        <f>('Table-5'!P7/'Table-5'!O7)*100-100</f>
        <v>-3.467158000194601</v>
      </c>
      <c r="N8" s="284">
        <f>('Table-5'!R7/'Table-5'!P7)*100-100</f>
        <v>0.4240938507278571</v>
      </c>
      <c r="O8" s="283">
        <f>('Table-5'!S7/'Table-5'!Q7)*100-100</f>
        <v>-2.5799891002895947</v>
      </c>
      <c r="P8" s="284">
        <f>('Table-5'!S7/'Table-5'!R7)*100-100</f>
        <v>0.2431092570861466</v>
      </c>
      <c r="Q8" s="284">
        <f>('Table-5'!T7/'Table-5'!S7)*100-100</f>
        <v>-2.3928079051659807</v>
      </c>
      <c r="R8" s="83">
        <f>('Table-5'!N7/'Table-5'!I7)*100-100</f>
        <v>2.83561616007853</v>
      </c>
      <c r="S8" s="83">
        <f>('Table-5'!O7/'Table-5'!J7)*100-100</f>
        <v>0.02430316284858236</v>
      </c>
      <c r="T8" s="284">
        <v>2.6388104954233427</v>
      </c>
      <c r="U8" s="83">
        <v>-5.666860584381567</v>
      </c>
      <c r="V8" s="284">
        <v>0.4505822258652046</v>
      </c>
      <c r="W8" s="83">
        <v>-3.7234491525118614</v>
      </c>
      <c r="X8" s="284">
        <v>0.3663175623796633</v>
      </c>
      <c r="Y8" s="83">
        <v>-4.523175880675993</v>
      </c>
      <c r="Z8" s="290">
        <v>-0.22746520360651346</v>
      </c>
      <c r="AA8" s="85">
        <v>-5.1473732637098095</v>
      </c>
      <c r="AB8" s="285">
        <v>0.852316982430068</v>
      </c>
      <c r="AC8" s="285">
        <v>0.878918307901543</v>
      </c>
      <c r="AD8" s="285">
        <v>1.0029080829261972</v>
      </c>
      <c r="AE8" s="285">
        <v>3.2435822090823194</v>
      </c>
      <c r="AF8" s="607"/>
    </row>
    <row r="9" spans="1:32" s="36" customFormat="1" ht="26.25" customHeight="1">
      <c r="A9" s="65">
        <v>0</v>
      </c>
      <c r="B9" s="84" t="s">
        <v>12</v>
      </c>
      <c r="C9" s="81">
        <v>3445</v>
      </c>
      <c r="D9" s="82">
        <f>('Table-5'!E8/'Table-5'!D8)*100-100</f>
        <v>3.087511987457134</v>
      </c>
      <c r="E9" s="82">
        <f>('Table-5'!F8/'Table-5'!E8)*100-100</f>
        <v>1.9317710468903897</v>
      </c>
      <c r="F9" s="82">
        <f>('Table-5'!H8/'Table-5'!F8)*100-100</f>
        <v>0.9418396697782043</v>
      </c>
      <c r="G9" s="82">
        <f>('Table-5'!I8/'Table-5'!H8)*100-100</f>
        <v>0.7433868417409144</v>
      </c>
      <c r="H9" s="82">
        <f>('Table-5'!J8/'Table-5'!I8)*100-100</f>
        <v>-2.4299692102089097</v>
      </c>
      <c r="I9" s="82">
        <f>('Table-5'!K8/'Table-5'!J8)*100-100</f>
        <v>2.489570992122509</v>
      </c>
      <c r="J9" s="82">
        <f>('Table-5'!M8/'Table-5'!K8)*100-100</f>
        <v>-8.36729484663961</v>
      </c>
      <c r="K9" s="82">
        <f>('Table-5'!N8/'Table-5'!M8)*100-100</f>
        <v>-3.6883390094111235</v>
      </c>
      <c r="L9" s="82">
        <f>('Table-5'!O8/'Table-5'!N8)*100-100</f>
        <v>-2.0441270321221197</v>
      </c>
      <c r="M9" s="82">
        <f>('Table-5'!P8/'Table-5'!O8)*100-100</f>
        <v>-3.8141220284417585</v>
      </c>
      <c r="N9" s="285">
        <f>('Table-5'!R8/'Table-5'!P8)*100-100</f>
        <v>1.8530673687042025</v>
      </c>
      <c r="O9" s="280">
        <f>('Table-5'!M8/'Table-5'!H8)*100-100</f>
        <v>-7.6869346845925435</v>
      </c>
      <c r="P9" s="285">
        <f>('Table-5'!S8/'Table-5'!R8)*100-100</f>
        <v>0.281659577280962</v>
      </c>
      <c r="Q9" s="285">
        <f>('Table-5'!T8/'Table-5'!S8)*100-100</f>
        <v>-0.8678404766121588</v>
      </c>
      <c r="R9" s="85">
        <f>('Table-5'!N8/'Table-5'!I8)*100-100</f>
        <v>-11.747808661363337</v>
      </c>
      <c r="S9" s="85">
        <f>('Table-5'!O8/'Table-5'!J8)*100-100</f>
        <v>-11.398814021806487</v>
      </c>
      <c r="T9" s="285">
        <v>1.3549030006849279</v>
      </c>
      <c r="U9" s="85">
        <v>-16.84829217122116</v>
      </c>
      <c r="V9" s="285">
        <v>-0.8882769010692044</v>
      </c>
      <c r="W9" s="85">
        <v>-7.573868029619845</v>
      </c>
      <c r="X9" s="285">
        <v>2.6745386401767206</v>
      </c>
      <c r="Y9" s="85">
        <v>-3.7640322369251322</v>
      </c>
      <c r="Z9" s="290">
        <v>-0.6949711952445625</v>
      </c>
      <c r="AA9" s="85">
        <v>-2.608398872570177</v>
      </c>
      <c r="AB9" s="285">
        <v>2.6254216681464726</v>
      </c>
      <c r="AC9" s="285">
        <v>-0.1367102822310784</v>
      </c>
      <c r="AD9" s="285">
        <v>2.246185813873012</v>
      </c>
      <c r="AE9" s="285">
        <v>2.4244854166376655</v>
      </c>
      <c r="AF9" s="607"/>
    </row>
    <row r="10" spans="1:32" s="36" customFormat="1" ht="20.25" customHeight="1">
      <c r="A10" s="86"/>
      <c r="B10" s="87" t="s">
        <v>71</v>
      </c>
      <c r="C10" s="88">
        <v>163</v>
      </c>
      <c r="D10" s="89">
        <f>('Table-5'!E9/'Table-5'!D9)*100-100</f>
        <v>1.698331270601173</v>
      </c>
      <c r="E10" s="89">
        <f>('Table-5'!F9/'Table-5'!E9)*100-100</f>
        <v>1.2097946789525906</v>
      </c>
      <c r="F10" s="89">
        <f>('Table-5'!H9/'Table-5'!F9)*100-100</f>
        <v>2.815677166952085</v>
      </c>
      <c r="G10" s="89">
        <f>('Table-5'!I9/'Table-5'!H9)*100-100</f>
        <v>-3.9892089012700893</v>
      </c>
      <c r="H10" s="89">
        <f>('Table-5'!J9/'Table-5'!I9)*100-100</f>
        <v>1.4221644118327674</v>
      </c>
      <c r="I10" s="89">
        <f>('Table-5'!K9/'Table-5'!J9)*100-100</f>
        <v>2.6562563290066947</v>
      </c>
      <c r="J10" s="89">
        <f>('Table-5'!M9/'Table-5'!K9)*100-100</f>
        <v>5.723947393929933</v>
      </c>
      <c r="K10" s="89">
        <f>('Table-5'!N9/'Table-5'!M9)*100-100</f>
        <v>2.909211856060409</v>
      </c>
      <c r="L10" s="89">
        <f>('Table-5'!O9/'Table-5'!N9)*100-100</f>
        <v>-1.0541612346203237</v>
      </c>
      <c r="M10" s="89">
        <f>('Table-5'!P9/'Table-5'!O9)*100-100</f>
        <v>-5.3862294769931935</v>
      </c>
      <c r="N10" s="286">
        <f>('Table-5'!R9/'Table-5'!P9)*100-100</f>
        <v>-15.604488615671102</v>
      </c>
      <c r="O10" s="281">
        <f>('Table-5'!M9/'Table-5'!H9)*100-100</f>
        <v>5.684601668405833</v>
      </c>
      <c r="P10" s="286">
        <f>('Table-5'!S9/'Table-5'!R9)*100-100</f>
        <v>2.822882116019258</v>
      </c>
      <c r="Q10" s="286">
        <f>('Table-5'!T9/'Table-5'!S9)*100-100</f>
        <v>-1.634534651680525</v>
      </c>
      <c r="R10" s="90">
        <f>('Table-5'!N9/'Table-5'!I9)*100-100</f>
        <v>13.27809029126108</v>
      </c>
      <c r="S10" s="90">
        <f>('Table-5'!O9/'Table-5'!J9)*100-100</f>
        <v>10.51229011537022</v>
      </c>
      <c r="T10" s="286">
        <v>-1.2208258214768648</v>
      </c>
      <c r="U10" s="90">
        <v>1.8543324182487027</v>
      </c>
      <c r="V10" s="286">
        <v>-1.000155971889285</v>
      </c>
      <c r="W10" s="90">
        <v>-18.693458927347393</v>
      </c>
      <c r="X10" s="286">
        <v>-4.836294933587695</v>
      </c>
      <c r="Y10" s="90">
        <v>-18.7616663543391</v>
      </c>
      <c r="Z10" s="291">
        <v>0.19447535464300358</v>
      </c>
      <c r="AA10" s="90">
        <v>-19.238175219012106</v>
      </c>
      <c r="AB10" s="286">
        <v>-15.682608219522393</v>
      </c>
      <c r="AC10" s="286">
        <v>-1.0917938856830176</v>
      </c>
      <c r="AD10" s="286">
        <v>-8.459370505776093</v>
      </c>
      <c r="AE10" s="286">
        <v>-6.757261673807349</v>
      </c>
      <c r="AF10" s="607"/>
    </row>
    <row r="11" spans="1:32" s="36" customFormat="1" ht="26.25" customHeight="1">
      <c r="A11" s="86"/>
      <c r="B11" s="62" t="s">
        <v>69</v>
      </c>
      <c r="C11" s="88">
        <v>1262</v>
      </c>
      <c r="D11" s="89">
        <f>('Table-5'!E10/'Table-5'!D10)*100-100</f>
        <v>6.339615664237087</v>
      </c>
      <c r="E11" s="89">
        <f>('Table-5'!F10/'Table-5'!E10)*100-100</f>
        <v>4.717141376591826</v>
      </c>
      <c r="F11" s="89">
        <f>('Table-5'!H10/'Table-5'!F10)*100-100</f>
        <v>1.0203342352285745</v>
      </c>
      <c r="G11" s="89">
        <f>('Table-5'!I10/'Table-5'!H10)*100-100</f>
        <v>2.218158893676673</v>
      </c>
      <c r="H11" s="89">
        <f>('Table-5'!J10/'Table-5'!I10)*100-100</f>
        <v>11.11537817316885</v>
      </c>
      <c r="I11" s="89">
        <f>('Table-5'!K10/'Table-5'!J10)*100-100</f>
        <v>5.059071886298312</v>
      </c>
      <c r="J11" s="89">
        <f>('Table-5'!M10/'Table-5'!K10)*100-100</f>
        <v>-19.00530292791838</v>
      </c>
      <c r="K11" s="89">
        <f>('Table-5'!N10/'Table-5'!M10)*100-100</f>
        <v>-9.460353564665354</v>
      </c>
      <c r="L11" s="89">
        <f>('Table-5'!O10/'Table-5'!N10)*100-100</f>
        <v>-3.8724757564145165</v>
      </c>
      <c r="M11" s="89">
        <f>('Table-5'!P10/'Table-5'!O10)*100-100</f>
        <v>-9.08658072102368</v>
      </c>
      <c r="N11" s="286">
        <f>('Table-5'!R10/'Table-5'!P10)*100-100</f>
        <v>8.513259105705686</v>
      </c>
      <c r="O11" s="281">
        <f>('Table-5'!M10/'Table-5'!H10)*100-100</f>
        <v>-3.352111929017454</v>
      </c>
      <c r="P11" s="286">
        <f>('Table-5'!S10/'Table-5'!R10)*100-100</f>
        <v>0.27767807193852434</v>
      </c>
      <c r="Q11" s="286">
        <f>('Table-5'!T10/'Table-5'!S10)*100-100</f>
        <v>4.962082933952573</v>
      </c>
      <c r="R11" s="90">
        <f>('Table-5'!N10/'Table-5'!I10)*100-100</f>
        <v>-14.394216161039935</v>
      </c>
      <c r="S11" s="90">
        <f>('Table-5'!O10/'Table-5'!J10)*100-100</f>
        <v>-25.9411955692929</v>
      </c>
      <c r="T11" s="286">
        <v>2.7841009371882137</v>
      </c>
      <c r="U11" s="90">
        <v>-35.91282487441538</v>
      </c>
      <c r="V11" s="286">
        <v>-5.000902087912763</v>
      </c>
      <c r="W11" s="90">
        <v>-14.138721531777819</v>
      </c>
      <c r="X11" s="286">
        <v>7.761327384483494</v>
      </c>
      <c r="Y11" s="90">
        <v>-4.903873826910996</v>
      </c>
      <c r="Z11" s="291">
        <v>-1.7389777461270626</v>
      </c>
      <c r="AA11" s="90">
        <v>3.8358946682582484</v>
      </c>
      <c r="AB11" s="286">
        <v>17.39388049783264</v>
      </c>
      <c r="AC11" s="286">
        <v>2.773733270970169</v>
      </c>
      <c r="AD11" s="286">
        <v>10.443661345982164</v>
      </c>
      <c r="AE11" s="286">
        <v>3.3926420090727163</v>
      </c>
      <c r="AF11" s="607"/>
    </row>
    <row r="12" spans="1:32" s="36" customFormat="1" ht="20.25" customHeight="1">
      <c r="A12" s="86"/>
      <c r="B12" s="87" t="s">
        <v>13</v>
      </c>
      <c r="C12" s="88">
        <v>55</v>
      </c>
      <c r="D12" s="89">
        <f>('Table-5'!E11/'Table-5'!D11)*100-100</f>
        <v>1.6168252878842537</v>
      </c>
      <c r="E12" s="89">
        <f>('Table-5'!F11/'Table-5'!E11)*100-100</f>
        <v>10.603798752853109</v>
      </c>
      <c r="F12" s="89">
        <f>('Table-5'!H11/'Table-5'!F11)*100-100</f>
        <v>27.471231605462478</v>
      </c>
      <c r="G12" s="89">
        <f>('Table-5'!I11/'Table-5'!H11)*100-100</f>
        <v>0.5761190227507882</v>
      </c>
      <c r="H12" s="89">
        <f>('Table-5'!J11/'Table-5'!I11)*100-100</f>
        <v>0.4549527257100152</v>
      </c>
      <c r="I12" s="89">
        <f>('Table-5'!K11/'Table-5'!J11)*100-100</f>
        <v>-1.4710445320468324</v>
      </c>
      <c r="J12" s="89">
        <f>('Table-5'!M11/'Table-5'!K11)*100-100</f>
        <v>-4.740834084282824</v>
      </c>
      <c r="K12" s="89">
        <f>('Table-5'!N11/'Table-5'!M11)*100-100</f>
        <v>-3.7446957957817375</v>
      </c>
      <c r="L12" s="89">
        <f>('Table-5'!O11/'Table-5'!N11)*100-100</f>
        <v>-0.6578112503985523</v>
      </c>
      <c r="M12" s="89">
        <f>('Table-5'!P11/'Table-5'!O11)*100-100</f>
        <v>-4.9381818162983535</v>
      </c>
      <c r="N12" s="286">
        <f>('Table-5'!R11/'Table-5'!P11)*100-100</f>
        <v>-9.670269459358224</v>
      </c>
      <c r="O12" s="281">
        <f>('Table-5'!M11/'Table-5'!H11)*100-100</f>
        <v>-5.171936866097113</v>
      </c>
      <c r="P12" s="286">
        <f>('Table-5'!S11/'Table-5'!R11)*100-100</f>
        <v>-0.7286449994242616</v>
      </c>
      <c r="Q12" s="286">
        <f>('Table-5'!T11/'Table-5'!S11)*100-100</f>
        <v>0.7347452522920008</v>
      </c>
      <c r="R12" s="90">
        <f>('Table-5'!N11/'Table-5'!I11)*100-100</f>
        <v>-9.245811503365843</v>
      </c>
      <c r="S12" s="90">
        <f>('Table-5'!O11/'Table-5'!J11)*100-100</f>
        <v>-10.251117751588026</v>
      </c>
      <c r="T12" s="286">
        <v>6.599306838076345</v>
      </c>
      <c r="U12" s="90">
        <v>-13.409292872652586</v>
      </c>
      <c r="V12" s="286">
        <v>2.2478421106838056</v>
      </c>
      <c r="W12" s="90">
        <v>-17.89015611308868</v>
      </c>
      <c r="X12" s="286">
        <v>-2.3123458566658144</v>
      </c>
      <c r="Y12" s="90">
        <v>-15.317337273739412</v>
      </c>
      <c r="Z12" s="291">
        <v>-0.4507570522433184</v>
      </c>
      <c r="AA12" s="90">
        <v>-14.130274716240848</v>
      </c>
      <c r="AB12" s="286">
        <v>-3.708414497860346</v>
      </c>
      <c r="AC12" s="286">
        <v>8.99630467269445</v>
      </c>
      <c r="AD12" s="286">
        <v>7.257459251018645</v>
      </c>
      <c r="AE12" s="286">
        <v>5.995194033568325</v>
      </c>
      <c r="AF12" s="607"/>
    </row>
    <row r="13" spans="1:32" s="36" customFormat="1" ht="20.25" customHeight="1">
      <c r="A13" s="86"/>
      <c r="B13" s="87" t="s">
        <v>70</v>
      </c>
      <c r="C13" s="88">
        <v>1904</v>
      </c>
      <c r="D13" s="89">
        <f>('Table-5'!E12/'Table-5'!D12)*100-100</f>
        <v>1.2780323125150659</v>
      </c>
      <c r="E13" s="89">
        <f>('Table-5'!F12/'Table-5'!E12)*100-100</f>
        <v>0</v>
      </c>
      <c r="F13" s="89">
        <f>('Table-5'!H12/'Table-5'!F12)*100-100</f>
        <v>0</v>
      </c>
      <c r="G13" s="89">
        <f>('Table-5'!I12/'Table-5'!H12)*100-100</f>
        <v>0</v>
      </c>
      <c r="H13" s="89">
        <f>('Table-5'!J12/'Table-5'!I12)*100-100</f>
        <v>-12.857142857142847</v>
      </c>
      <c r="I13" s="89">
        <f>('Table-5'!K12/'Table-5'!J12)*100-100</f>
        <v>0</v>
      </c>
      <c r="J13" s="89">
        <f>('Table-5'!M12/'Table-5'!K12)*100-100</f>
        <v>0</v>
      </c>
      <c r="K13" s="89">
        <f>('Table-5'!N12/'Table-5'!M12)*100-100</f>
        <v>0</v>
      </c>
      <c r="L13" s="89">
        <f>('Table-5'!O12/'Table-5'!N12)*100-100</f>
        <v>-0.9508196721311606</v>
      </c>
      <c r="M13" s="89">
        <f>('Table-5'!P12/'Table-5'!O12)*100-100</f>
        <v>0</v>
      </c>
      <c r="N13" s="286">
        <f>('Table-5'!R12/'Table-5'!P12)*100-100</f>
        <v>0</v>
      </c>
      <c r="O13" s="281">
        <f>('Table-5'!M12/'Table-5'!H12)*100-100</f>
        <v>-12.857142857142847</v>
      </c>
      <c r="P13" s="286">
        <f>('Table-5'!S12/'Table-5'!R12)*100-100</f>
        <v>0</v>
      </c>
      <c r="Q13" s="286">
        <f>('Table-5'!T12/'Table-5'!S12)*100-100</f>
        <v>-5.108683658832618</v>
      </c>
      <c r="R13" s="90">
        <f>('Table-5'!N12/'Table-5'!I12)*100-100</f>
        <v>-12.857142857142847</v>
      </c>
      <c r="S13" s="90">
        <f>('Table-5'!O12/'Table-5'!J12)*100-100</f>
        <v>-0.9508196721311606</v>
      </c>
      <c r="T13" s="286">
        <v>0</v>
      </c>
      <c r="U13" s="90">
        <v>-0.9508196721311606</v>
      </c>
      <c r="V13" s="286">
        <v>2.1569767441860392</v>
      </c>
      <c r="W13" s="90">
        <v>-0.9508196721311606</v>
      </c>
      <c r="X13" s="286">
        <v>0</v>
      </c>
      <c r="Y13" s="90">
        <v>-0.9508196721311606</v>
      </c>
      <c r="Z13" s="291">
        <v>0</v>
      </c>
      <c r="AA13" s="90">
        <v>-5.108683658832618</v>
      </c>
      <c r="AB13" s="286">
        <v>-5.108683658832618</v>
      </c>
      <c r="AC13" s="286">
        <v>-3.0619000331016224</v>
      </c>
      <c r="AD13" s="286">
        <v>-3.0619000331016224</v>
      </c>
      <c r="AE13" s="286">
        <v>2.1569767441860392</v>
      </c>
      <c r="AF13" s="607"/>
    </row>
    <row r="14" spans="1:32" s="36" customFormat="1" ht="20.25" customHeight="1">
      <c r="A14" s="86"/>
      <c r="B14" s="87" t="s">
        <v>14</v>
      </c>
      <c r="C14" s="88">
        <v>61</v>
      </c>
      <c r="D14" s="89">
        <f>('Table-5'!E13/'Table-5'!D13)*100-100</f>
        <v>-0.35789104273926853</v>
      </c>
      <c r="E14" s="89">
        <f>('Table-5'!F13/'Table-5'!E13)*100-100</f>
        <v>-1.8994776878554944</v>
      </c>
      <c r="F14" s="89">
        <f>('Table-5'!H13/'Table-5'!F13)*100-100</f>
        <v>-2.326475085721782</v>
      </c>
      <c r="G14" s="89">
        <f>('Table-5'!I13/'Table-5'!H13)*100-100</f>
        <v>4.695755327932758</v>
      </c>
      <c r="H14" s="89">
        <f>('Table-5'!J13/'Table-5'!I13)*100-100</f>
        <v>1.704560419949729</v>
      </c>
      <c r="I14" s="89">
        <f>('Table-5'!K13/'Table-5'!J13)*100-100</f>
        <v>9.711685127993448</v>
      </c>
      <c r="J14" s="89">
        <f>('Table-5'!M13/'Table-5'!K13)*100-100</f>
        <v>1.0012284279131194</v>
      </c>
      <c r="K14" s="89">
        <f>('Table-5'!N13/'Table-5'!M13)*100-100</f>
        <v>0</v>
      </c>
      <c r="L14" s="89">
        <f>('Table-5'!O13/'Table-5'!N13)*100-100</f>
        <v>-0.9781489349163621</v>
      </c>
      <c r="M14" s="89">
        <f>('Table-5'!P13/'Table-5'!O13)*100-100</f>
        <v>-2.3351701931095903</v>
      </c>
      <c r="N14" s="286">
        <f>('Table-5'!R13/'Table-5'!P13)*100-100</f>
        <v>0.5777519613786382</v>
      </c>
      <c r="O14" s="281">
        <f>('Table-5'!M13/'Table-5'!H13)*100-100</f>
        <v>17.99104381559937</v>
      </c>
      <c r="P14" s="286">
        <f>('Table-5'!S13/'Table-5'!R13)*100-100</f>
        <v>2.5945370713657923</v>
      </c>
      <c r="Q14" s="286">
        <f>('Table-5'!T13/'Table-5'!S13)*100-100</f>
        <v>5.183472041465123</v>
      </c>
      <c r="R14" s="90">
        <f>('Table-5'!N13/'Table-5'!I13)*100-100</f>
        <v>12.698975661451158</v>
      </c>
      <c r="S14" s="90">
        <f>('Table-5'!O13/'Table-5'!J13)*100-100</f>
        <v>9.72626140908713</v>
      </c>
      <c r="T14" s="286">
        <v>8.093460023401718</v>
      </c>
      <c r="U14" s="90">
        <v>-2.322194455743343</v>
      </c>
      <c r="V14" s="286">
        <v>0</v>
      </c>
      <c r="W14" s="90">
        <v>-2.7317365236425246</v>
      </c>
      <c r="X14" s="286">
        <v>0</v>
      </c>
      <c r="Y14" s="90">
        <v>-0.2080753690746775</v>
      </c>
      <c r="Z14" s="291">
        <v>0</v>
      </c>
      <c r="AA14" s="90">
        <v>6.001463328351292</v>
      </c>
      <c r="AB14" s="286">
        <v>17.320277538607257</v>
      </c>
      <c r="AC14" s="286">
        <v>16.646350958070386</v>
      </c>
      <c r="AD14" s="286">
        <v>13.696454302367016</v>
      </c>
      <c r="AE14" s="286">
        <v>8.093460023401718</v>
      </c>
      <c r="AF14" s="607"/>
    </row>
    <row r="15" spans="1:32" s="36" customFormat="1" ht="20.25" customHeight="1">
      <c r="A15" s="65">
        <v>2</v>
      </c>
      <c r="B15" s="91" t="s">
        <v>15</v>
      </c>
      <c r="C15" s="81">
        <v>37</v>
      </c>
      <c r="D15" s="82">
        <f>('Table-5'!E14/'Table-5'!D14)*100-100</f>
        <v>35.86775954529921</v>
      </c>
      <c r="E15" s="82">
        <f>('Table-5'!F14/'Table-5'!E14)*100-100</f>
        <v>-16.619889480242435</v>
      </c>
      <c r="F15" s="82">
        <f>('Table-5'!H14/'Table-5'!F14)*100-100</f>
        <v>-12.784544302845347</v>
      </c>
      <c r="G15" s="82">
        <f>('Table-5'!I14/'Table-5'!H14)*100-100</f>
        <v>32.75786328064777</v>
      </c>
      <c r="H15" s="82">
        <f>('Table-5'!J14/'Table-5'!I14)*100-100</f>
        <v>26.853076445136878</v>
      </c>
      <c r="I15" s="82">
        <f>('Table-5'!K14/'Table-5'!J14)*100-100</f>
        <v>17.28119627962805</v>
      </c>
      <c r="J15" s="82">
        <f>('Table-5'!M14/'Table-5'!K14)*100-100</f>
        <v>-19.70043422858035</v>
      </c>
      <c r="K15" s="82">
        <f>('Table-5'!N14/'Table-5'!M14)*100-100</f>
        <v>-16.597335499860762</v>
      </c>
      <c r="L15" s="82">
        <f>('Table-5'!O14/'Table-5'!N14)*100-100</f>
        <v>20.148528979472616</v>
      </c>
      <c r="M15" s="82">
        <f>('Table-5'!P14/'Table-5'!O14)*100-100</f>
        <v>4.872310162639806</v>
      </c>
      <c r="N15" s="285">
        <f>('Table-5'!R14/'Table-5'!P14)*100-100</f>
        <v>-16.92234567519803</v>
      </c>
      <c r="O15" s="280">
        <f>('Table-5'!M14/'Table-5'!H14)*100-100</f>
        <v>58.59987549521654</v>
      </c>
      <c r="P15" s="285">
        <f>('Table-5'!S14/'Table-5'!R14)*100-100</f>
        <v>0.7858667027361292</v>
      </c>
      <c r="Q15" s="285">
        <f>('Table-5'!T14/'Table-5'!S14)*100-100</f>
        <v>9.691421023044882</v>
      </c>
      <c r="R15" s="85">
        <f>('Table-5'!N14/'Table-5'!I14)*100-100</f>
        <v>-0.3625707825051734</v>
      </c>
      <c r="S15" s="85">
        <f>('Table-5'!O14/'Table-5'!J14)*100-100</f>
        <v>-5.6286935464601555</v>
      </c>
      <c r="T15" s="285">
        <v>-10.305206901177172</v>
      </c>
      <c r="U15" s="85">
        <v>-15.613608704567085</v>
      </c>
      <c r="V15" s="285">
        <v>-13.155884639265096</v>
      </c>
      <c r="W15" s="85">
        <v>-12.694130056495467</v>
      </c>
      <c r="X15" s="285">
        <v>7.10618508705025</v>
      </c>
      <c r="Y15" s="85">
        <v>5.502597827408451</v>
      </c>
      <c r="Z15" s="290">
        <v>7.544010924431689</v>
      </c>
      <c r="AA15" s="85">
        <v>-3.679803859367752</v>
      </c>
      <c r="AB15" s="285">
        <v>-17.61962666147322</v>
      </c>
      <c r="AC15" s="285">
        <v>-13.884777996968538</v>
      </c>
      <c r="AD15" s="285">
        <v>-8.484461081498921</v>
      </c>
      <c r="AE15" s="285">
        <v>-10.276045059723899</v>
      </c>
      <c r="AF15" s="607"/>
    </row>
    <row r="16" spans="1:32" s="36" customFormat="1" ht="25.5" customHeight="1">
      <c r="A16" s="86"/>
      <c r="B16" s="350" t="s">
        <v>107</v>
      </c>
      <c r="C16" s="92">
        <v>37</v>
      </c>
      <c r="D16" s="89">
        <f>('Table-5'!E15/'Table-5'!D15)*100-100</f>
        <v>35.86775954529921</v>
      </c>
      <c r="E16" s="89">
        <f>('Table-5'!F15/'Table-5'!E15)*100-100</f>
        <v>-16.619889480242435</v>
      </c>
      <c r="F16" s="89">
        <f>('Table-5'!H15/'Table-5'!F15)*100-100</f>
        <v>-12.784544302845347</v>
      </c>
      <c r="G16" s="89">
        <f>('Table-5'!I15/'Table-5'!H15)*100-100</f>
        <v>32.75786328064777</v>
      </c>
      <c r="H16" s="89">
        <f>('Table-5'!J15/'Table-5'!I15)*100-100</f>
        <v>26.853076445136878</v>
      </c>
      <c r="I16" s="89">
        <f>('Table-5'!K15/'Table-5'!J15)*100-100</f>
        <v>17.28119627962805</v>
      </c>
      <c r="J16" s="89">
        <f>('Table-5'!M15/'Table-5'!K15)*100-100</f>
        <v>-19.70043422858035</v>
      </c>
      <c r="K16" s="89">
        <f>('Table-5'!N15/'Table-5'!M15)*100-100</f>
        <v>-16.597335499860762</v>
      </c>
      <c r="L16" s="89">
        <f>('Table-5'!O15/'Table-5'!N15)*100-100</f>
        <v>20.148528979472616</v>
      </c>
      <c r="M16" s="89">
        <f>('Table-5'!P15/'Table-5'!O15)*100-100</f>
        <v>4.872310162639806</v>
      </c>
      <c r="N16" s="286">
        <f>('Table-5'!R15/'Table-5'!P15)*100-100</f>
        <v>-16.92234567519803</v>
      </c>
      <c r="O16" s="281">
        <f>('Table-5'!M15/'Table-5'!H15)*100-100</f>
        <v>58.59987549521654</v>
      </c>
      <c r="P16" s="286">
        <f>('Table-5'!S15/'Table-5'!R15)*100-100</f>
        <v>0.7858667027361292</v>
      </c>
      <c r="Q16" s="286">
        <f>('Table-5'!T15/'Table-5'!S15)*100-100</f>
        <v>9.691421023044882</v>
      </c>
      <c r="R16" s="90">
        <f>('Table-5'!N15/'Table-5'!I15)*100-100</f>
        <v>-0.3625707825051734</v>
      </c>
      <c r="S16" s="90">
        <f>('Table-5'!O15/'Table-5'!J15)*100-100</f>
        <v>-5.6286935464601555</v>
      </c>
      <c r="T16" s="286">
        <v>-10.305206901177172</v>
      </c>
      <c r="U16" s="90">
        <v>-15.613608704567085</v>
      </c>
      <c r="V16" s="286">
        <v>-13.155884639265096</v>
      </c>
      <c r="W16" s="90">
        <v>-12.694130056495467</v>
      </c>
      <c r="X16" s="286">
        <v>7.10618508705025</v>
      </c>
      <c r="Y16" s="90">
        <v>5.502597827408451</v>
      </c>
      <c r="Z16" s="291">
        <v>7.544010924431689</v>
      </c>
      <c r="AA16" s="90">
        <v>-3.679803859367752</v>
      </c>
      <c r="AB16" s="286">
        <v>-17.61962666147322</v>
      </c>
      <c r="AC16" s="286">
        <v>-13.884777996968538</v>
      </c>
      <c r="AD16" s="286">
        <v>-8.484461081498921</v>
      </c>
      <c r="AE16" s="286">
        <v>-10.276045059723899</v>
      </c>
      <c r="AF16" s="607"/>
    </row>
    <row r="17" spans="1:32" s="36" customFormat="1" ht="20.25" customHeight="1">
      <c r="A17" s="65">
        <v>4</v>
      </c>
      <c r="B17" s="91" t="s">
        <v>53</v>
      </c>
      <c r="C17" s="81">
        <v>9</v>
      </c>
      <c r="D17" s="82">
        <f>('Table-5'!E16/'Table-5'!D16)*100-100</f>
        <v>8.131548192647557</v>
      </c>
      <c r="E17" s="82">
        <f>('Table-5'!F16/'Table-5'!E16)*100-100</f>
        <v>-3.257551337719704</v>
      </c>
      <c r="F17" s="82">
        <f>('Table-5'!H16/'Table-5'!F16)*100-100</f>
        <v>-6.06842280629543</v>
      </c>
      <c r="G17" s="82">
        <f>('Table-5'!I16/'Table-5'!H16)*100-100</f>
        <v>0</v>
      </c>
      <c r="H17" s="82">
        <f>('Table-5'!J16/'Table-5'!I16)*100-100</f>
        <v>0</v>
      </c>
      <c r="I17" s="82">
        <f>('Table-5'!K16/'Table-5'!J16)*100-100</f>
        <v>0</v>
      </c>
      <c r="J17" s="82">
        <f>('Table-5'!M16/'Table-5'!K16)*100-100</f>
        <v>9.008879113394855</v>
      </c>
      <c r="K17" s="82">
        <f>('Table-5'!N16/'Table-5'!M16)*100-100</f>
        <v>13.72412251217024</v>
      </c>
      <c r="L17" s="82">
        <f>('Table-5'!O16/'Table-5'!N16)*100-100</f>
        <v>-2.247218244358251</v>
      </c>
      <c r="M17" s="82">
        <f>('Table-5'!P16/'Table-5'!O16)*100-100</f>
        <v>-37.600082648897136</v>
      </c>
      <c r="N17" s="285">
        <f>('Table-5'!R16/'Table-5'!P16)*100-100</f>
        <v>5.62168874172184</v>
      </c>
      <c r="O17" s="280">
        <f>('Table-5'!M16/'Table-5'!H16)*100-100</f>
        <v>9.008879113394855</v>
      </c>
      <c r="P17" s="285">
        <f>('Table-5'!S16/'Table-5'!R16)*100-100</f>
        <v>4.551078576597618</v>
      </c>
      <c r="Q17" s="285">
        <f>('Table-5'!T16/'Table-5'!S16)*100-100</f>
        <v>0</v>
      </c>
      <c r="R17" s="85">
        <f>('Table-5'!N16/'Table-5'!I16)*100-100</f>
        <v>23.969391232060715</v>
      </c>
      <c r="S17" s="85">
        <f>('Table-5'!O16/'Table-5'!J16)*100-100</f>
        <v>21.183528454873993</v>
      </c>
      <c r="T17" s="285">
        <v>0</v>
      </c>
      <c r="U17" s="85">
        <v>-24.38157840100841</v>
      </c>
      <c r="V17" s="285">
        <v>0</v>
      </c>
      <c r="W17" s="85">
        <v>-26.73124011337933</v>
      </c>
      <c r="X17" s="285">
        <v>40.454625302322654</v>
      </c>
      <c r="Y17" s="85">
        <v>-32.64113450252239</v>
      </c>
      <c r="Z17" s="290">
        <v>0</v>
      </c>
      <c r="AA17" s="85">
        <v>-31.092635638893185</v>
      </c>
      <c r="AB17" s="285">
        <v>10.428614790286986</v>
      </c>
      <c r="AC17" s="285">
        <v>4.551078576597618</v>
      </c>
      <c r="AD17" s="285">
        <v>40.454625302322654</v>
      </c>
      <c r="AE17" s="285">
        <v>40.454625302322654</v>
      </c>
      <c r="AF17" s="607"/>
    </row>
    <row r="18" spans="1:32" s="36" customFormat="1" ht="25.5" customHeight="1">
      <c r="A18" s="86"/>
      <c r="B18" s="62" t="s">
        <v>72</v>
      </c>
      <c r="C18" s="92">
        <v>9</v>
      </c>
      <c r="D18" s="89">
        <f>('Table-5'!E17/'Table-5'!D17)*100-100</f>
        <v>8.131548192647557</v>
      </c>
      <c r="E18" s="89">
        <f>('Table-5'!F17/'Table-5'!E17)*100-100</f>
        <v>-3.257551337719704</v>
      </c>
      <c r="F18" s="89">
        <f>('Table-5'!H17/'Table-5'!F17)*100-100</f>
        <v>-6.06842280629543</v>
      </c>
      <c r="G18" s="89">
        <f>('Table-5'!I17/'Table-5'!H17)*100-100</f>
        <v>0</v>
      </c>
      <c r="H18" s="89">
        <f>('Table-5'!J17/'Table-5'!I17)*100-100</f>
        <v>0</v>
      </c>
      <c r="I18" s="89">
        <f>('Table-5'!K17/'Table-5'!J17)*100-100</f>
        <v>0</v>
      </c>
      <c r="J18" s="89">
        <f>('Table-5'!M17/'Table-5'!K17)*100-100</f>
        <v>9.008879113394855</v>
      </c>
      <c r="K18" s="89">
        <f>('Table-5'!N17/'Table-5'!M17)*100-100</f>
        <v>13.72412251217024</v>
      </c>
      <c r="L18" s="89">
        <f>('Table-5'!O17/'Table-5'!N17)*100-100</f>
        <v>-2.247218244358251</v>
      </c>
      <c r="M18" s="89">
        <f>('Table-5'!P17/'Table-5'!O17)*100-100</f>
        <v>-37.600082648897136</v>
      </c>
      <c r="N18" s="286">
        <f>('Table-5'!R17/'Table-5'!P17)*100-100</f>
        <v>5.62168874172184</v>
      </c>
      <c r="O18" s="281">
        <f>('Table-5'!M17/'Table-5'!H17)*100-100</f>
        <v>9.008879113394855</v>
      </c>
      <c r="P18" s="286">
        <f>('Table-5'!S17/'Table-5'!R17)*100-100</f>
        <v>4.551078576597618</v>
      </c>
      <c r="Q18" s="286">
        <f>('Table-5'!T17/'Table-5'!S17)*100-100</f>
        <v>0</v>
      </c>
      <c r="R18" s="90">
        <f>('Table-5'!N17/'Table-5'!I17)*100-100</f>
        <v>23.969391232060715</v>
      </c>
      <c r="S18" s="90">
        <f>('Table-5'!O17/'Table-5'!J17)*100-100</f>
        <v>21.183528454873993</v>
      </c>
      <c r="T18" s="286">
        <v>0</v>
      </c>
      <c r="U18" s="90">
        <v>-24.38157840100841</v>
      </c>
      <c r="V18" s="286">
        <v>0</v>
      </c>
      <c r="W18" s="90">
        <v>-26.73124011337933</v>
      </c>
      <c r="X18" s="286">
        <v>40.454625302322654</v>
      </c>
      <c r="Y18" s="90">
        <v>-32.64113450252239</v>
      </c>
      <c r="Z18" s="291">
        <v>0</v>
      </c>
      <c r="AA18" s="90">
        <v>-31.092635638893185</v>
      </c>
      <c r="AB18" s="286">
        <v>10.428614790286986</v>
      </c>
      <c r="AC18" s="286">
        <v>4.551078576597618</v>
      </c>
      <c r="AD18" s="286">
        <v>40.454625302322654</v>
      </c>
      <c r="AE18" s="286">
        <v>40.454625302322654</v>
      </c>
      <c r="AF18" s="607"/>
    </row>
    <row r="19" spans="1:32" s="36" customFormat="1" ht="20.25" customHeight="1">
      <c r="A19" s="65">
        <v>5</v>
      </c>
      <c r="B19" s="93" t="s">
        <v>44</v>
      </c>
      <c r="C19" s="81">
        <v>233</v>
      </c>
      <c r="D19" s="82">
        <f>('Table-5'!E18/'Table-5'!D18)*100-100</f>
        <v>1.047256852055554</v>
      </c>
      <c r="E19" s="82">
        <f>('Table-5'!F18/'Table-5'!E18)*100-100</f>
        <v>-1.8262695450964515</v>
      </c>
      <c r="F19" s="82">
        <f>('Table-5'!H18/'Table-5'!F18)*100-100</f>
        <v>-5.784362127285846</v>
      </c>
      <c r="G19" s="82">
        <f>('Table-5'!I18/'Table-5'!H18)*100-100</f>
        <v>0.474951067298619</v>
      </c>
      <c r="H19" s="82">
        <f>('Table-5'!J18/'Table-5'!I18)*100-100</f>
        <v>-0.8717175340026841</v>
      </c>
      <c r="I19" s="82">
        <f>('Table-5'!K18/'Table-5'!J18)*100-100</f>
        <v>-0.346223374428277</v>
      </c>
      <c r="J19" s="82">
        <f>('Table-5'!M18/'Table-5'!K18)*100-100</f>
        <v>4.522618006433632</v>
      </c>
      <c r="K19" s="82">
        <f>('Table-5'!N18/'Table-5'!M18)*100-100</f>
        <v>3.8188796045008644</v>
      </c>
      <c r="L19" s="82">
        <f>('Table-5'!O18/'Table-5'!N18)*100-100</f>
        <v>-6.212431869254942</v>
      </c>
      <c r="M19" s="82">
        <f>('Table-5'!P18/'Table-5'!O18)*100-100</f>
        <v>-1.1063236760125505</v>
      </c>
      <c r="N19" s="285">
        <f>('Table-5'!R18/'Table-5'!P18)*100-100</f>
        <v>-4.314876007964003</v>
      </c>
      <c r="O19" s="280">
        <f>('Table-5'!M18/'Table-5'!H18)*100-100</f>
        <v>3.7431489024793336</v>
      </c>
      <c r="P19" s="285">
        <f>('Table-5'!S18/'Table-5'!R18)*100-100</f>
        <v>-2.5691629281898116</v>
      </c>
      <c r="Q19" s="285">
        <f>('Table-5'!T18/'Table-5'!S18)*100-100</f>
        <v>-0.6110349467666794</v>
      </c>
      <c r="R19" s="85">
        <f>('Table-5'!N18/'Table-5'!I18)*100-100</f>
        <v>7.195847037379252</v>
      </c>
      <c r="S19" s="85">
        <f>('Table-5'!O18/'Table-5'!J18)*100-100</f>
        <v>1.420478164742761</v>
      </c>
      <c r="T19" s="285">
        <v>3.329096940312141</v>
      </c>
      <c r="U19" s="85">
        <v>0.6469025045900025</v>
      </c>
      <c r="V19" s="285">
        <v>-1.041572709735135</v>
      </c>
      <c r="W19" s="85">
        <v>-7.8628958090843355</v>
      </c>
      <c r="X19" s="285">
        <v>0.33081944772888505</v>
      </c>
      <c r="Y19" s="85">
        <v>-13.53215117624596</v>
      </c>
      <c r="Z19" s="290">
        <v>-0.6362537636895382</v>
      </c>
      <c r="AA19" s="85">
        <v>-8.367919370807115</v>
      </c>
      <c r="AB19" s="285">
        <v>-4.258184202221145</v>
      </c>
      <c r="AC19" s="285">
        <v>-0.9829415275565623</v>
      </c>
      <c r="AD19" s="285">
        <v>1.9642539714799483</v>
      </c>
      <c r="AE19" s="285">
        <v>1.9383817043504337</v>
      </c>
      <c r="AF19" s="607"/>
    </row>
    <row r="20" spans="1:32" s="36" customFormat="1" ht="15.75" customHeight="1">
      <c r="A20" s="86"/>
      <c r="B20" s="62" t="s">
        <v>73</v>
      </c>
      <c r="C20" s="92">
        <v>69</v>
      </c>
      <c r="D20" s="89">
        <f>('Table-5'!E19/'Table-5'!D19)*100-100</f>
        <v>3.8277981820897367</v>
      </c>
      <c r="E20" s="89">
        <f>('Table-5'!F19/'Table-5'!E19)*100-100</f>
        <v>-3.018179999469794</v>
      </c>
      <c r="F20" s="89">
        <f>('Table-5'!H19/'Table-5'!F19)*100-100</f>
        <v>-4.848579022975159</v>
      </c>
      <c r="G20" s="89">
        <f>('Table-5'!I19/'Table-5'!H19)*100-100</f>
        <v>0.7215743777211543</v>
      </c>
      <c r="H20" s="89">
        <f>('Table-5'!J19/'Table-5'!I19)*100-100</f>
        <v>-2.0865200222801406</v>
      </c>
      <c r="I20" s="89">
        <f>('Table-5'!K19/'Table-5'!J19)*100-100</f>
        <v>0.6223892827288608</v>
      </c>
      <c r="J20" s="89">
        <f>('Table-5'!M19/'Table-5'!K19)*100-100</f>
        <v>4.328200611788873</v>
      </c>
      <c r="K20" s="89">
        <f>('Table-5'!N19/'Table-5'!M19)*100-100</f>
        <v>3.802499395515227</v>
      </c>
      <c r="L20" s="89">
        <f>('Table-5'!O19/'Table-5'!N19)*100-100</f>
        <v>-22.833993037150762</v>
      </c>
      <c r="M20" s="89">
        <f>('Table-5'!P19/'Table-5'!O19)*100-100</f>
        <v>2.5695355615309694</v>
      </c>
      <c r="N20" s="286">
        <f>('Table-5'!R19/'Table-5'!P19)*100-100</f>
        <v>-1.5301851968371238</v>
      </c>
      <c r="O20" s="281">
        <f>('Table-5'!M19/'Table-5'!H19)*100-100</f>
        <v>3.528836752749285</v>
      </c>
      <c r="P20" s="286">
        <f>('Table-5'!S19/'Table-5'!R19)*100-100</f>
        <v>-0.6761443111430054</v>
      </c>
      <c r="Q20" s="286">
        <f>('Table-5'!T19/'Table-5'!S19)*100-100</f>
        <v>3.375500255034197</v>
      </c>
      <c r="R20" s="90">
        <f>('Table-5'!N19/'Table-5'!I19)*100-100</f>
        <v>6.6956318032167985</v>
      </c>
      <c r="S20" s="90">
        <f>('Table-5'!O19/'Table-5'!J19)*100-100</f>
        <v>-15.912743898939127</v>
      </c>
      <c r="T20" s="286">
        <v>4.397176646704779</v>
      </c>
      <c r="U20" s="90">
        <v>-14.28556938063376</v>
      </c>
      <c r="V20" s="286">
        <v>-1.048269491496697</v>
      </c>
      <c r="W20" s="90">
        <v>-19.098728248421324</v>
      </c>
      <c r="X20" s="286">
        <v>3.4959341232025025</v>
      </c>
      <c r="Y20" s="90">
        <v>-22.58927976404803</v>
      </c>
      <c r="Z20" s="291">
        <v>-0.34774370675070543</v>
      </c>
      <c r="AA20" s="90">
        <v>3.7033305785368924</v>
      </c>
      <c r="AB20" s="286">
        <v>5.551174254508268</v>
      </c>
      <c r="AC20" s="286">
        <v>6.067746451704451</v>
      </c>
      <c r="AD20" s="286">
        <v>10.52310065117328</v>
      </c>
      <c r="AE20" s="286">
        <v>6.542423739119485</v>
      </c>
      <c r="AF20" s="607"/>
    </row>
    <row r="21" spans="1:32" s="36" customFormat="1" ht="20.25" customHeight="1">
      <c r="A21" s="86"/>
      <c r="B21" s="62" t="s">
        <v>74</v>
      </c>
      <c r="C21" s="92">
        <v>164</v>
      </c>
      <c r="D21" s="89">
        <f>('Table-5'!E20/'Table-5'!D20)*100-100</f>
        <v>-0.14438581237727988</v>
      </c>
      <c r="E21" s="89">
        <f>('Table-5'!F20/'Table-5'!E20)*100-100</f>
        <v>-1.2951387592215156</v>
      </c>
      <c r="F21" s="89">
        <f>('Table-5'!H20/'Table-5'!F20)*100-100</f>
        <v>-6.194079928570389</v>
      </c>
      <c r="G21" s="89">
        <f>('Table-5'!I20/'Table-5'!H20)*100-100</f>
        <v>0.365422151770602</v>
      </c>
      <c r="H21" s="89">
        <f>('Table-5'!J20/'Table-5'!I20)*100-100</f>
        <v>-0.3302920076358049</v>
      </c>
      <c r="I21" s="89">
        <f>('Table-5'!K20/'Table-5'!J20)*100-100</f>
        <v>-0.7703177324133179</v>
      </c>
      <c r="J21" s="89">
        <f>('Table-5'!M20/'Table-5'!K20)*100-100</f>
        <v>4.60893583341317</v>
      </c>
      <c r="K21" s="89">
        <f>('Table-5'!N20/'Table-5'!M20)*100-100</f>
        <v>3.8261326057278637</v>
      </c>
      <c r="L21" s="89">
        <f>('Table-5'!O20/'Table-5'!N20)*100-100</f>
        <v>1.145762540402771</v>
      </c>
      <c r="M21" s="89">
        <f>('Table-5'!P20/'Table-5'!O20)*100-100</f>
        <v>-2.347794887336434</v>
      </c>
      <c r="N21" s="286">
        <f>('Table-5'!R20/'Table-5'!P20)*100-100</f>
        <v>-5.3027262188952875</v>
      </c>
      <c r="O21" s="281">
        <f>('Table-5'!M20/'Table-5'!H20)*100-100</f>
        <v>3.838327972552662</v>
      </c>
      <c r="P21" s="286">
        <f>('Table-5'!S20/'Table-5'!R20)*100-100</f>
        <v>-3.26745103463972</v>
      </c>
      <c r="Q21" s="286">
        <f>('Table-5'!T20/'Table-5'!S20)*100-100</f>
        <v>-2.120963165536722</v>
      </c>
      <c r="R21" s="90">
        <f>('Table-5'!N20/'Table-5'!I20)*100-100</f>
        <v>7.418788049656186</v>
      </c>
      <c r="S21" s="90">
        <f>('Table-5'!O20/'Table-5'!J20)*100-100</f>
        <v>9.009602288397957</v>
      </c>
      <c r="T21" s="286">
        <v>2.9018368785502275</v>
      </c>
      <c r="U21" s="90">
        <v>7.276651488318933</v>
      </c>
      <c r="V21" s="286">
        <v>-1.0388548915022682</v>
      </c>
      <c r="W21" s="90">
        <v>-2.8877757394730708</v>
      </c>
      <c r="X21" s="286">
        <v>-0.9535867514708087</v>
      </c>
      <c r="Y21" s="90">
        <v>-9.52265337582044</v>
      </c>
      <c r="Z21" s="291">
        <v>-0.7585909352833795</v>
      </c>
      <c r="AA21" s="90">
        <v>-12.44481903653552</v>
      </c>
      <c r="AB21" s="286">
        <v>-7.737987698487686</v>
      </c>
      <c r="AC21" s="286">
        <v>-3.5837672742615467</v>
      </c>
      <c r="AD21" s="286">
        <v>-1.2774693465425315</v>
      </c>
      <c r="AE21" s="286">
        <v>0.0966434217519776</v>
      </c>
      <c r="AF21" s="607"/>
    </row>
    <row r="22" spans="1:32" s="36" customFormat="1" ht="26.25" customHeight="1">
      <c r="A22" s="65">
        <v>6</v>
      </c>
      <c r="B22" s="254" t="s">
        <v>16</v>
      </c>
      <c r="C22" s="94">
        <v>759</v>
      </c>
      <c r="D22" s="82">
        <f>('Table-5'!E21/'Table-5'!D21)*100-100</f>
        <v>-1.169898312238388</v>
      </c>
      <c r="E22" s="82">
        <f>('Table-5'!F21/'Table-5'!E21)*100-100</f>
        <v>13.07594868771453</v>
      </c>
      <c r="F22" s="82">
        <f>('Table-5'!H21/'Table-5'!F21)*100-100</f>
        <v>-2.611070290173572</v>
      </c>
      <c r="G22" s="82">
        <f>('Table-5'!I21/'Table-5'!H21)*100-100</f>
        <v>0.03504817784664738</v>
      </c>
      <c r="H22" s="82">
        <f>('Table-5'!J21/'Table-5'!I21)*100-100</f>
        <v>7.452692922398782</v>
      </c>
      <c r="I22" s="82">
        <f>('Table-5'!K21/'Table-5'!J21)*100-100</f>
        <v>8.737041937763948</v>
      </c>
      <c r="J22" s="82">
        <f>('Table-5'!M21/'Table-5'!K21)*100-100</f>
        <v>3.5032769925339693</v>
      </c>
      <c r="K22" s="82">
        <f>('Table-5'!N21/'Table-5'!M21)*100-100</f>
        <v>5.593311020873259</v>
      </c>
      <c r="L22" s="82">
        <f>('Table-5'!O21/'Table-5'!N21)*100-100</f>
        <v>-5.622574751056106</v>
      </c>
      <c r="M22" s="82">
        <f>('Table-5'!P21/'Table-5'!O21)*100-100</f>
        <v>-3.2302001754842706</v>
      </c>
      <c r="N22" s="285">
        <f>('Table-5'!R21/'Table-5'!P21)*100-100</f>
        <v>8.52200988317884</v>
      </c>
      <c r="O22" s="280">
        <f>('Table-5'!M21/'Table-5'!H21)*100-100</f>
        <v>20.976524637275062</v>
      </c>
      <c r="P22" s="285">
        <f>('Table-5'!S21/'Table-5'!R21)*100-100</f>
        <v>-4.2838978179071034</v>
      </c>
      <c r="Q22" s="285">
        <f>('Table-5'!T21/'Table-5'!S21)*100-100</f>
        <v>2.2384686220241434</v>
      </c>
      <c r="R22" s="85">
        <f>('Table-5'!N21/'Table-5'!I21)*100-100</f>
        <v>27.69836197346949</v>
      </c>
      <c r="S22" s="85">
        <f>('Table-5'!O21/'Table-5'!J21)*100-100</f>
        <v>12.159521402291972</v>
      </c>
      <c r="T22" s="285">
        <v>-4.32225816725925</v>
      </c>
      <c r="U22" s="85">
        <v>-0.18438757304606668</v>
      </c>
      <c r="V22" s="285">
        <v>5.4819685645028216</v>
      </c>
      <c r="W22" s="85">
        <v>4.655535486811729</v>
      </c>
      <c r="X22" s="285">
        <v>-1.747066186275859</v>
      </c>
      <c r="Y22" s="85">
        <v>-5.13395373503198</v>
      </c>
      <c r="Z22" s="290">
        <v>-3.2639804138733126</v>
      </c>
      <c r="AA22" s="85">
        <v>2.7677886822300053</v>
      </c>
      <c r="AB22" s="285">
        <v>1.6080427167429576</v>
      </c>
      <c r="AC22" s="285">
        <v>-1.2383167314575587</v>
      </c>
      <c r="AD22" s="285">
        <v>1.379234092249689</v>
      </c>
      <c r="AE22" s="285">
        <v>-4.076971154263106</v>
      </c>
      <c r="AF22" s="607"/>
    </row>
    <row r="23" spans="1:32" s="36" customFormat="1" ht="27" customHeight="1">
      <c r="A23" s="86"/>
      <c r="B23" s="95" t="s">
        <v>75</v>
      </c>
      <c r="C23" s="92">
        <v>438</v>
      </c>
      <c r="D23" s="89">
        <f>('Table-5'!E22/'Table-5'!D22)*100-100</f>
        <v>-1.9326695567801977</v>
      </c>
      <c r="E23" s="89">
        <f>('Table-5'!F22/'Table-5'!E22)*100-100</f>
        <v>17.857817533562255</v>
      </c>
      <c r="F23" s="89">
        <f>('Table-5'!H22/'Table-5'!F22)*100-100</f>
        <v>-3.3797909102302555</v>
      </c>
      <c r="G23" s="89">
        <f>('Table-5'!I22/'Table-5'!H22)*100-100</f>
        <v>0.008090460916520215</v>
      </c>
      <c r="H23" s="89">
        <f>('Table-5'!J22/'Table-5'!I22)*100-100</f>
        <v>10.785362857526621</v>
      </c>
      <c r="I23" s="89">
        <f>('Table-5'!K22/'Table-5'!J22)*100-100</f>
        <v>13.09442119586275</v>
      </c>
      <c r="J23" s="89">
        <f>('Table-5'!M22/'Table-5'!K22)*100-100</f>
        <v>2.2132978092105304</v>
      </c>
      <c r="K23" s="89">
        <f>('Table-5'!N22/'Table-5'!M22)*100-100</f>
        <v>6.1981094042340175</v>
      </c>
      <c r="L23" s="89">
        <f>('Table-5'!O22/'Table-5'!N22)*100-100</f>
        <v>-10.548627579881327</v>
      </c>
      <c r="M23" s="89">
        <f>('Table-5'!P22/'Table-5'!O22)*100-100</f>
        <v>-3.2802998328813686</v>
      </c>
      <c r="N23" s="286">
        <f>('Table-5'!R22/'Table-5'!P22)*100-100</f>
        <v>17.337817526812387</v>
      </c>
      <c r="O23" s="281">
        <f>('Table-5'!M22/'Table-5'!H22)*100-100</f>
        <v>28.075512481880935</v>
      </c>
      <c r="P23" s="286">
        <f>('Table-5'!S22/'Table-5'!R22)*100-100</f>
        <v>-6.002255291625474</v>
      </c>
      <c r="Q23" s="286">
        <f>('Table-5'!T22/'Table-5'!S22)*100-100</f>
        <v>0.956629486699498</v>
      </c>
      <c r="R23" s="90">
        <f>('Table-5'!N22/'Table-5'!I22)*100-100</f>
        <v>36.00276961462026</v>
      </c>
      <c r="S23" s="90">
        <f>('Table-5'!O22/'Table-5'!J22)*100-100</f>
        <v>9.812651068448247</v>
      </c>
      <c r="T23" s="286">
        <v>-9.939457807797993</v>
      </c>
      <c r="U23" s="90">
        <v>-6.086908853773991</v>
      </c>
      <c r="V23" s="286">
        <v>8.925361768126578</v>
      </c>
      <c r="W23" s="90">
        <v>7.809427818909342</v>
      </c>
      <c r="X23" s="286">
        <v>-4.525590746396091</v>
      </c>
      <c r="Y23" s="90">
        <v>-4.576050081040847</v>
      </c>
      <c r="Z23" s="291">
        <v>-8.978918011465026</v>
      </c>
      <c r="AA23" s="90">
        <v>7.697401342039086</v>
      </c>
      <c r="AB23" s="286">
        <v>0.28242789003856217</v>
      </c>
      <c r="AC23" s="286">
        <v>-6.907253201530878</v>
      </c>
      <c r="AD23" s="286">
        <v>-5.444805788118984</v>
      </c>
      <c r="AE23" s="286">
        <v>-14.750362323305055</v>
      </c>
      <c r="AF23" s="607"/>
    </row>
    <row r="24" spans="1:32" s="36" customFormat="1" ht="20.25" customHeight="1">
      <c r="A24" s="86"/>
      <c r="B24" s="95" t="s">
        <v>76</v>
      </c>
      <c r="C24" s="92">
        <v>178</v>
      </c>
      <c r="D24" s="89">
        <f>('Table-5'!E23/'Table-5'!D23)*100-100</f>
        <v>0.025900025900043033</v>
      </c>
      <c r="E24" s="89">
        <f>('Table-5'!F23/'Table-5'!E23)*100-100</f>
        <v>1.0357327809425385</v>
      </c>
      <c r="F24" s="89">
        <f>('Table-5'!H23/'Table-5'!F23)*100-100</f>
        <v>-0.4356740133265191</v>
      </c>
      <c r="G24" s="89">
        <f>('Table-5'!I23/'Table-5'!H23)*100-100</f>
        <v>-0.180180180180173</v>
      </c>
      <c r="H24" s="89">
        <f>('Table-5'!J23/'Table-5'!I23)*100-100</f>
        <v>5.31201650335224</v>
      </c>
      <c r="I24" s="89">
        <f>('Table-5'!K23/'Table-5'!J23)*100-100</f>
        <v>4.309500489715944</v>
      </c>
      <c r="J24" s="89">
        <f>('Table-5'!M23/'Table-5'!K23)*100-100</f>
        <v>6.549295774647874</v>
      </c>
      <c r="K24" s="89">
        <f>('Table-5'!N23/'Table-5'!M23)*100-100</f>
        <v>3.3267239480061477</v>
      </c>
      <c r="L24" s="89">
        <f>('Table-5'!O23/'Table-5'!N23)*100-100</f>
        <v>0.319829424307045</v>
      </c>
      <c r="M24" s="89">
        <f>('Table-5'!P23/'Table-5'!O23)*100-100</f>
        <v>-1.6365568544101876</v>
      </c>
      <c r="N24" s="286">
        <f>('Table-5'!R23/'Table-5'!P23)*100-100</f>
        <v>-2.355229040622291</v>
      </c>
      <c r="O24" s="281">
        <f>('Table-5'!M23/'Table-5'!H23)*100-100</f>
        <v>16.83397683397685</v>
      </c>
      <c r="P24" s="286">
        <f>('Table-5'!S23/'Table-5'!R23)*100-100</f>
        <v>0.35406063288338885</v>
      </c>
      <c r="Q24" s="286">
        <f>('Table-5'!T23/'Table-5'!S23)*100-100</f>
        <v>9.23925027563395</v>
      </c>
      <c r="R24" s="90">
        <f>('Table-5'!N23/'Table-5'!I23)*100-100</f>
        <v>20.938628158844736</v>
      </c>
      <c r="S24" s="90">
        <f>('Table-5'!O23/'Table-5'!J23)*100-100</f>
        <v>15.205680705190943</v>
      </c>
      <c r="T24" s="286">
        <v>6.257569640694399</v>
      </c>
      <c r="U24" s="90">
        <v>8.63849765258216</v>
      </c>
      <c r="V24" s="286">
        <v>1.6717325227963613</v>
      </c>
      <c r="W24" s="90">
        <v>-0.4406256884776383</v>
      </c>
      <c r="X24" s="286">
        <v>4.073243647234676</v>
      </c>
      <c r="Y24" s="90">
        <v>-3.3049040511726986</v>
      </c>
      <c r="Z24" s="291">
        <v>7.630161579892274</v>
      </c>
      <c r="AA24" s="90">
        <v>5.292242295430398</v>
      </c>
      <c r="AB24" s="286">
        <v>13.74243733794296</v>
      </c>
      <c r="AC24" s="286">
        <v>18.433281699491033</v>
      </c>
      <c r="AD24" s="286">
        <v>22.822491730981255</v>
      </c>
      <c r="AE24" s="286">
        <v>21.01332256762211</v>
      </c>
      <c r="AF24" s="607"/>
    </row>
    <row r="25" spans="1:32" s="36" customFormat="1" ht="20.25" customHeight="1">
      <c r="A25" s="96"/>
      <c r="B25" s="97" t="s">
        <v>77</v>
      </c>
      <c r="C25" s="98">
        <v>143</v>
      </c>
      <c r="D25" s="99">
        <f>('Table-5'!E24/'Table-5'!D24)*100-100</f>
        <v>-0.36349925675965267</v>
      </c>
      <c r="E25" s="99">
        <f>('Table-5'!F24/'Table-5'!E24)*100-100</f>
        <v>14.12260850785654</v>
      </c>
      <c r="F25" s="99">
        <f>('Table-5'!H24/'Table-5'!F24)*100-100</f>
        <v>-2.6911462639325805</v>
      </c>
      <c r="G25" s="99">
        <f>('Table-5'!I24/'Table-5'!H24)*100-100</f>
        <v>0.3686931568063585</v>
      </c>
      <c r="H25" s="99">
        <f>('Table-5'!J24/'Table-5'!I24)*100-100</f>
        <v>-0.3342187884944252</v>
      </c>
      <c r="I25" s="99">
        <f>('Table-5'!K24/'Table-5'!J24)*100-100</f>
        <v>-0.7672022699225209</v>
      </c>
      <c r="J25" s="99">
        <f>('Table-5'!M24/'Table-5'!K24)*100-100</f>
        <v>4.622382008296938</v>
      </c>
      <c r="K25" s="99">
        <f>('Table-5'!N24/'Table-5'!M24)*100-100</f>
        <v>6.253856007410818</v>
      </c>
      <c r="L25" s="99">
        <f>('Table-5'!O24/'Table-5'!N24)*100-100</f>
        <v>5.5818760652805395</v>
      </c>
      <c r="M25" s="99">
        <f>('Table-5'!P24/'Table-5'!O24)*100-100</f>
        <v>-4.995196642052903</v>
      </c>
      <c r="N25" s="287">
        <f>('Table-5'!R24/'Table-5'!P24)*100-100</f>
        <v>-6.828882280542615</v>
      </c>
      <c r="O25" s="282">
        <f>('Table-5'!M24/'Table-5'!H24)*100-100</f>
        <v>3.854228600256235</v>
      </c>
      <c r="P25" s="287">
        <f>('Table-5'!S24/'Table-5'!R24)*100-100</f>
        <v>-3.25760573843435</v>
      </c>
      <c r="Q25" s="287">
        <f>('Table-5'!T24/'Table-5'!S24)*100-100</f>
        <v>-2.1344928203702267</v>
      </c>
      <c r="R25" s="100">
        <f>('Table-5'!N24/'Table-5'!I24)*100-100</f>
        <v>9.943767367902964</v>
      </c>
      <c r="S25" s="100">
        <f>('Table-5'!O24/'Table-5'!J24)*100-100</f>
        <v>16.46995668206239</v>
      </c>
      <c r="T25" s="287">
        <v>2.905134046916146</v>
      </c>
      <c r="U25" s="100">
        <v>11.5075417079981</v>
      </c>
      <c r="V25" s="287">
        <v>-1.040946605462807</v>
      </c>
      <c r="W25" s="100">
        <v>-0.6973259865246746</v>
      </c>
      <c r="X25" s="287">
        <v>-0.024700542750167642</v>
      </c>
      <c r="Y25" s="100">
        <v>-9.586543005372704</v>
      </c>
      <c r="Z25" s="292">
        <v>0.2669316673012361</v>
      </c>
      <c r="AA25" s="100">
        <v>-16.194339839425027</v>
      </c>
      <c r="AB25" s="287">
        <v>-9.225298217588772</v>
      </c>
      <c r="AC25" s="287">
        <v>-3.586231651669209</v>
      </c>
      <c r="AD25" s="287">
        <v>-0.3643083675910219</v>
      </c>
      <c r="AE25" s="287">
        <v>2.0805529183468394</v>
      </c>
      <c r="AF25" s="607"/>
    </row>
    <row r="26" spans="1:32" s="36" customFormat="1" ht="7.5" customHeight="1">
      <c r="A26" s="101"/>
      <c r="B26" s="101"/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607"/>
    </row>
    <row r="27" spans="1:32" s="36" customFormat="1" ht="20.25" customHeight="1">
      <c r="A27" s="104" t="s">
        <v>17</v>
      </c>
      <c r="B27" s="101"/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607"/>
    </row>
    <row r="28" spans="1:32" s="36" customFormat="1" ht="20.25" customHeight="1">
      <c r="A28" s="101"/>
      <c r="B28" s="101"/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6"/>
    </row>
    <row r="29" spans="4:31" s="36" customFormat="1" ht="20.25" customHeight="1"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</row>
    <row r="30" spans="4:31" s="36" customFormat="1" ht="12.75"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</row>
    <row r="31" spans="4:31" s="36" customFormat="1" ht="12.75"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</row>
    <row r="32" spans="4:31" s="36" customFormat="1" ht="12.75"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</row>
    <row r="33" spans="4:31" s="36" customFormat="1" ht="12.75"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</row>
    <row r="34" spans="4:31" s="36" customFormat="1" ht="12.75"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</row>
    <row r="35" spans="4:31" s="36" customFormat="1" ht="12.75"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</row>
    <row r="36" spans="4:31" s="36" customFormat="1" ht="12.75"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</row>
    <row r="37" spans="4:31" s="36" customFormat="1" ht="12.75"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</row>
    <row r="38" spans="4:31" s="36" customFormat="1" ht="12.75"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</row>
    <row r="39" spans="4:31" s="36" customFormat="1" ht="12.75"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</row>
    <row r="40" spans="4:31" s="36" customFormat="1" ht="12.75"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</row>
    <row r="41" spans="4:31" s="36" customFormat="1" ht="12.75"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</row>
    <row r="42" spans="4:31" s="36" customFormat="1" ht="12.75"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</row>
    <row r="43" spans="4:31" s="36" customFormat="1" ht="12.75"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</row>
    <row r="44" spans="4:31" s="36" customFormat="1" ht="12.75"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</row>
    <row r="45" spans="4:31" s="36" customFormat="1" ht="12.75"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</row>
    <row r="46" spans="4:31" s="36" customFormat="1" ht="12.75"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</row>
    <row r="47" spans="4:31" s="36" customFormat="1" ht="12.75"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</row>
    <row r="48" spans="4:31" s="36" customFormat="1" ht="12.75"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</row>
    <row r="49" spans="4:31" s="36" customFormat="1" ht="12.75"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</row>
    <row r="50" spans="4:31" s="36" customFormat="1" ht="12.75"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</row>
    <row r="51" spans="4:31" s="36" customFormat="1" ht="12.75"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</row>
    <row r="52" spans="4:31" s="36" customFormat="1" ht="12.75"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</row>
    <row r="53" spans="4:31" s="36" customFormat="1" ht="12.75"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</row>
    <row r="54" spans="4:31" s="36" customFormat="1" ht="12.75"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</row>
    <row r="55" spans="4:31" s="36" customFormat="1" ht="12.75"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</row>
    <row r="56" spans="4:31" s="36" customFormat="1" ht="12.75"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</row>
    <row r="57" spans="4:31" s="36" customFormat="1" ht="12.75"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</row>
    <row r="58" spans="4:31" s="36" customFormat="1" ht="12.75"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</row>
    <row r="59" spans="4:31" s="36" customFormat="1" ht="12.75"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</row>
    <row r="60" spans="4:31" s="36" customFormat="1" ht="12.75"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</row>
    <row r="61" spans="4:31" s="36" customFormat="1" ht="12.75"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</row>
    <row r="62" spans="4:31" s="36" customFormat="1" ht="12.75"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</row>
    <row r="63" spans="4:31" s="36" customFormat="1" ht="12.75"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</row>
    <row r="64" spans="4:31" s="36" customFormat="1" ht="12.75"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</row>
    <row r="65" spans="4:31" s="36" customFormat="1" ht="12.75"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</row>
    <row r="66" spans="4:31" s="36" customFormat="1" ht="12.75"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</row>
    <row r="67" spans="4:31" s="36" customFormat="1" ht="12.75"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</row>
    <row r="68" spans="4:31" s="36" customFormat="1" ht="12.75"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</row>
    <row r="69" spans="4:31" s="36" customFormat="1" ht="12.75"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</row>
    <row r="70" spans="4:31" s="36" customFormat="1" ht="12.75"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</row>
    <row r="71" spans="4:31" s="36" customFormat="1" ht="12.75"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</row>
    <row r="72" spans="4:31" s="36" customFormat="1" ht="12.75"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</row>
    <row r="73" spans="4:31" s="36" customFormat="1" ht="12.75"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</row>
    <row r="74" spans="4:31" s="36" customFormat="1" ht="12.75"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</row>
    <row r="75" spans="4:31" s="36" customFormat="1" ht="12.75"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</row>
    <row r="76" spans="4:31" s="36" customFormat="1" ht="12.75"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</row>
    <row r="77" spans="4:31" s="36" customFormat="1" ht="12.75"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</row>
    <row r="78" spans="4:31" s="36" customFormat="1" ht="12.75"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</row>
    <row r="79" spans="4:31" s="36" customFormat="1" ht="12.75"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</row>
    <row r="80" spans="4:31" ht="12.7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ht="12.7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ht="12.7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ht="12.7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ht="12.7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ht="12.7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ht="12.7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ht="12.7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ht="12.7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ht="12.7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ht="12.7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ht="12.7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ht="12.7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ht="12.7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ht="12.7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ht="12.7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ht="12.7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</sheetData>
  <sheetProtection/>
  <mergeCells count="4">
    <mergeCell ref="AF1:AF27"/>
    <mergeCell ref="C4:C7"/>
    <mergeCell ref="B4:B7"/>
    <mergeCell ref="G4:AE4"/>
  </mergeCells>
  <printOptions/>
  <pageMargins left="0.25" right="0" top="0.5" bottom="0.5" header="0.37" footer="0.31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1"/>
  <sheetViews>
    <sheetView zoomScalePageLayoutView="0" workbookViewId="0" topLeftCell="A1">
      <pane xSplit="2" ySplit="7" topLeftCell="C13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V15" sqref="V15"/>
    </sheetView>
  </sheetViews>
  <sheetFormatPr defaultColWidth="9.33203125" defaultRowHeight="12.75"/>
  <cols>
    <col min="1" max="1" width="8.33203125" style="36" customWidth="1"/>
    <col min="2" max="2" width="43.5" style="36" customWidth="1"/>
    <col min="3" max="3" width="8.16015625" style="36" customWidth="1"/>
    <col min="4" max="5" width="8.5" style="36" hidden="1" customWidth="1"/>
    <col min="6" max="6" width="8.16015625" style="36" hidden="1" customWidth="1"/>
    <col min="7" max="8" width="10.16015625" style="36" hidden="1" customWidth="1"/>
    <col min="9" max="19" width="11.5" style="36" hidden="1" customWidth="1"/>
    <col min="20" max="20" width="11.5" style="36" customWidth="1"/>
    <col min="21" max="21" width="11.5" style="36" hidden="1" customWidth="1"/>
    <col min="22" max="22" width="11.5" style="36" customWidth="1"/>
    <col min="23" max="23" width="11.5" style="36" hidden="1" customWidth="1"/>
    <col min="24" max="24" width="11.5" style="36" customWidth="1"/>
    <col min="25" max="25" width="11.5" style="36" hidden="1" customWidth="1"/>
    <col min="26" max="31" width="11.5" style="36" customWidth="1"/>
    <col min="32" max="32" width="7.83203125" style="36" customWidth="1"/>
    <col min="33" max="16384" width="9.33203125" style="36" customWidth="1"/>
  </cols>
  <sheetData>
    <row r="1" spans="1:32" ht="21.75" customHeight="1">
      <c r="A1" s="167" t="s">
        <v>121</v>
      </c>
      <c r="B1" s="168"/>
      <c r="C1" s="169"/>
      <c r="AF1" s="577">
        <v>13</v>
      </c>
    </row>
    <row r="2" spans="1:33" ht="21.75" customHeight="1">
      <c r="A2" s="167"/>
      <c r="B2" s="168"/>
      <c r="C2" s="169"/>
      <c r="D2" s="172"/>
      <c r="F2" s="172"/>
      <c r="G2" s="172"/>
      <c r="H2" s="172"/>
      <c r="I2" s="172"/>
      <c r="J2" s="172"/>
      <c r="K2" s="172"/>
      <c r="L2" s="172"/>
      <c r="O2" s="172"/>
      <c r="P2" s="172"/>
      <c r="Q2" s="172"/>
      <c r="S2" s="172" t="s">
        <v>68</v>
      </c>
      <c r="T2" s="172"/>
      <c r="AC2" s="371" t="s">
        <v>68</v>
      </c>
      <c r="AF2" s="577"/>
      <c r="AG2" s="172"/>
    </row>
    <row r="3" spans="1:32" ht="2.25" customHeight="1">
      <c r="A3" s="191"/>
      <c r="B3" s="219"/>
      <c r="C3" s="174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590"/>
    </row>
    <row r="4" spans="1:32" ht="27" customHeight="1">
      <c r="A4" s="63"/>
      <c r="B4" s="64"/>
      <c r="C4" s="545" t="s">
        <v>35</v>
      </c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46"/>
      <c r="AF4" s="590"/>
    </row>
    <row r="5" spans="1:32" ht="21" customHeight="1">
      <c r="A5" s="65" t="s">
        <v>9</v>
      </c>
      <c r="B5" s="66" t="s">
        <v>10</v>
      </c>
      <c r="C5" s="613" t="s">
        <v>4</v>
      </c>
      <c r="D5" s="220" t="s">
        <v>58</v>
      </c>
      <c r="E5" s="220" t="s">
        <v>59</v>
      </c>
      <c r="F5" s="220" t="s">
        <v>60</v>
      </c>
      <c r="G5" s="69" t="s">
        <v>61</v>
      </c>
      <c r="H5" s="69" t="s">
        <v>62</v>
      </c>
      <c r="I5" s="69" t="s">
        <v>63</v>
      </c>
      <c r="J5" s="278" t="s">
        <v>64</v>
      </c>
      <c r="K5" s="278" t="s">
        <v>81</v>
      </c>
      <c r="L5" s="69" t="s">
        <v>89</v>
      </c>
      <c r="M5" s="294" t="s">
        <v>90</v>
      </c>
      <c r="N5" s="294" t="s">
        <v>97</v>
      </c>
      <c r="O5" s="295" t="s">
        <v>61</v>
      </c>
      <c r="P5" s="297" t="s">
        <v>98</v>
      </c>
      <c r="Q5" s="297" t="s">
        <v>102</v>
      </c>
      <c r="R5" s="296" t="s">
        <v>62</v>
      </c>
      <c r="S5" s="296" t="s">
        <v>63</v>
      </c>
      <c r="T5" s="297" t="s">
        <v>103</v>
      </c>
      <c r="U5" s="296" t="s">
        <v>64</v>
      </c>
      <c r="V5" s="297" t="s">
        <v>105</v>
      </c>
      <c r="W5" s="363" t="s">
        <v>81</v>
      </c>
      <c r="X5" s="297" t="s">
        <v>109</v>
      </c>
      <c r="Y5" s="363" t="s">
        <v>89</v>
      </c>
      <c r="Z5" s="452" t="s">
        <v>110</v>
      </c>
      <c r="AA5" s="363" t="s">
        <v>90</v>
      </c>
      <c r="AB5" s="296" t="s">
        <v>97</v>
      </c>
      <c r="AC5" s="363" t="s">
        <v>98</v>
      </c>
      <c r="AD5" s="297" t="s">
        <v>102</v>
      </c>
      <c r="AE5" s="296" t="s">
        <v>103</v>
      </c>
      <c r="AF5" s="590"/>
    </row>
    <row r="6" spans="1:32" ht="13.5" customHeight="1">
      <c r="A6" s="71"/>
      <c r="B6" s="72"/>
      <c r="C6" s="613"/>
      <c r="D6" s="220" t="s">
        <v>27</v>
      </c>
      <c r="E6" s="220" t="s">
        <v>27</v>
      </c>
      <c r="F6" s="220" t="s">
        <v>27</v>
      </c>
      <c r="G6" s="69" t="s">
        <v>27</v>
      </c>
      <c r="H6" s="69" t="s">
        <v>27</v>
      </c>
      <c r="I6" s="69" t="s">
        <v>27</v>
      </c>
      <c r="J6" s="69" t="s">
        <v>27</v>
      </c>
      <c r="K6" s="69" t="s">
        <v>27</v>
      </c>
      <c r="L6" s="69" t="s">
        <v>27</v>
      </c>
      <c r="M6" s="294" t="s">
        <v>27</v>
      </c>
      <c r="N6" s="294" t="s">
        <v>27</v>
      </c>
      <c r="O6" s="295" t="s">
        <v>27</v>
      </c>
      <c r="P6" s="294" t="s">
        <v>27</v>
      </c>
      <c r="Q6" s="294" t="s">
        <v>27</v>
      </c>
      <c r="R6" s="296" t="s">
        <v>27</v>
      </c>
      <c r="S6" s="296" t="s">
        <v>27</v>
      </c>
      <c r="T6" s="294" t="s">
        <v>27</v>
      </c>
      <c r="U6" s="296" t="s">
        <v>27</v>
      </c>
      <c r="V6" s="294" t="s">
        <v>27</v>
      </c>
      <c r="W6" s="296" t="s">
        <v>27</v>
      </c>
      <c r="X6" s="294" t="s">
        <v>27</v>
      </c>
      <c r="Y6" s="296" t="s">
        <v>27</v>
      </c>
      <c r="Z6" s="298" t="s">
        <v>27</v>
      </c>
      <c r="AA6" s="296" t="s">
        <v>27</v>
      </c>
      <c r="AB6" s="296" t="s">
        <v>27</v>
      </c>
      <c r="AC6" s="296" t="s">
        <v>27</v>
      </c>
      <c r="AD6" s="294" t="s">
        <v>27</v>
      </c>
      <c r="AE6" s="296" t="s">
        <v>27</v>
      </c>
      <c r="AF6" s="590"/>
    </row>
    <row r="7" spans="1:32" ht="13.5" customHeight="1">
      <c r="A7" s="74"/>
      <c r="B7" s="75"/>
      <c r="C7" s="579"/>
      <c r="D7" s="221" t="s">
        <v>59</v>
      </c>
      <c r="E7" s="221" t="s">
        <v>60</v>
      </c>
      <c r="F7" s="221" t="s">
        <v>61</v>
      </c>
      <c r="G7" s="78" t="s">
        <v>62</v>
      </c>
      <c r="H7" s="78" t="s">
        <v>63</v>
      </c>
      <c r="I7" s="78" t="s">
        <v>64</v>
      </c>
      <c r="J7" s="78" t="s">
        <v>81</v>
      </c>
      <c r="K7" s="78" t="s">
        <v>89</v>
      </c>
      <c r="L7" s="78" t="s">
        <v>90</v>
      </c>
      <c r="M7" s="299" t="s">
        <v>97</v>
      </c>
      <c r="N7" s="299" t="s">
        <v>98</v>
      </c>
      <c r="O7" s="300" t="s">
        <v>81</v>
      </c>
      <c r="P7" s="299" t="s">
        <v>102</v>
      </c>
      <c r="Q7" s="299" t="s">
        <v>103</v>
      </c>
      <c r="R7" s="302" t="s">
        <v>89</v>
      </c>
      <c r="S7" s="302" t="s">
        <v>90</v>
      </c>
      <c r="T7" s="299" t="s">
        <v>105</v>
      </c>
      <c r="U7" s="302" t="s">
        <v>97</v>
      </c>
      <c r="V7" s="299" t="s">
        <v>109</v>
      </c>
      <c r="W7" s="302" t="s">
        <v>98</v>
      </c>
      <c r="X7" s="299" t="s">
        <v>110</v>
      </c>
      <c r="Y7" s="302" t="s">
        <v>102</v>
      </c>
      <c r="Z7" s="301" t="s">
        <v>125</v>
      </c>
      <c r="AA7" s="302" t="s">
        <v>103</v>
      </c>
      <c r="AB7" s="302" t="s">
        <v>105</v>
      </c>
      <c r="AC7" s="302" t="s">
        <v>109</v>
      </c>
      <c r="AD7" s="299" t="s">
        <v>110</v>
      </c>
      <c r="AE7" s="302" t="s">
        <v>125</v>
      </c>
      <c r="AF7" s="590"/>
    </row>
    <row r="8" spans="1:32" ht="36.75" customHeight="1">
      <c r="A8" s="71">
        <v>8</v>
      </c>
      <c r="B8" s="364" t="s">
        <v>18</v>
      </c>
      <c r="C8" s="222">
        <v>5517</v>
      </c>
      <c r="D8" s="223">
        <f>('[6]Table-5cont'd'!F6/'[6]Table-5cont'd'!E6)*100-100</f>
        <v>-2.902050690818953</v>
      </c>
      <c r="E8" s="223">
        <f>('[6]Table-5cont'd'!G6/'[6]Table-5cont'd'!F6)*100-100</f>
        <v>-0.7871870340039067</v>
      </c>
      <c r="F8" s="223">
        <f>('[6]Table-5cont'd'!I6/'[6]Table-5cont'd'!G6)*100-100</f>
        <v>-6.363711929543442</v>
      </c>
      <c r="G8" s="223">
        <f>('[6]Table-5cont'd'!J6/'[6]Table-5cont'd'!I6)*100-100</f>
        <v>-1.8180133722886893</v>
      </c>
      <c r="H8" s="223">
        <f>('[6]Table-5cont'd'!K6/'[6]Table-5cont'd'!J6)*100-100</f>
        <v>2.3487143904572747</v>
      </c>
      <c r="I8" s="223">
        <f>('[6]Table-5cont'd'!L6/'[6]Table-5cont'd'!K6)*100-100</f>
        <v>1.1303689484244188</v>
      </c>
      <c r="J8" s="224">
        <f>('[6]Table-5cont'd'!N6/'[6]Table-5cont'd'!L6)*100-100</f>
        <v>2.212070609454315</v>
      </c>
      <c r="K8" s="224">
        <f>('[6]Table-5cont'd'!O6/'[6]Table-5cont'd'!N6)*100-100</f>
        <v>3.3143211492486557</v>
      </c>
      <c r="L8" s="224">
        <f>('[6]Table-5cont'd'!P6/'[6]Table-5cont'd'!O6)*100-100</f>
        <v>-0.8195813101480383</v>
      </c>
      <c r="M8" s="223">
        <f>('[6]Table-5cont'd'!Q6/'[6]Table-5cont'd'!P6)*100-100</f>
        <v>-3.418947913853742</v>
      </c>
      <c r="N8" s="224">
        <f>+('[6]Table-5cont'd'!S6/'[6]Table-5cont'd'!Q6)*100-100</f>
        <v>-1.502369379020024</v>
      </c>
      <c r="O8" s="276">
        <f>+('[6]Table-5cont'd'!T6/'[6]Table-5cont'd'!R6)*100-100</f>
        <v>-2.481245953635664</v>
      </c>
      <c r="P8" s="224">
        <f>+('[6]Table-5cont'd'!T6/'[6]Table-5cont'd'!S6)*100-100</f>
        <v>1.2294112548517688</v>
      </c>
      <c r="Q8" s="224">
        <f>+('[6]Table-5cont'd'!U6/'[6]Table-5cont'd'!T6)*100-100</f>
        <v>-4.360548841858474</v>
      </c>
      <c r="R8" s="223">
        <f>+('[6]Table-5cont'd'!O6/'[6]Table-5cont'd'!J6)*100-100</f>
        <v>9.30164450288764</v>
      </c>
      <c r="S8" s="223">
        <f>+('[6]Table-5cont'd'!P6/'[6]Table-5cont'd'!K6)*100-100</f>
        <v>5.918114651926686</v>
      </c>
      <c r="T8" s="224">
        <v>4.947837070912485</v>
      </c>
      <c r="U8" s="223">
        <v>1.1534226012879287</v>
      </c>
      <c r="V8" s="224">
        <v>0.024822519876138927</v>
      </c>
      <c r="W8" s="223">
        <v>-2.522545566081476</v>
      </c>
      <c r="X8" s="224">
        <v>-0.6917876469441353</v>
      </c>
      <c r="Y8" s="223">
        <v>-4.489665970776485</v>
      </c>
      <c r="Z8" s="269">
        <v>0.5916350346476946</v>
      </c>
      <c r="AA8" s="223">
        <v>-7.899603095541835</v>
      </c>
      <c r="AB8" s="224">
        <v>0.07902419487018619</v>
      </c>
      <c r="AC8" s="224">
        <v>1.6307353785429086</v>
      </c>
      <c r="AD8" s="224">
        <v>0.17982868720682177</v>
      </c>
      <c r="AE8" s="224">
        <v>5.367112034908288</v>
      </c>
      <c r="AF8" s="590"/>
    </row>
    <row r="9" spans="1:32" ht="27.75" customHeight="1">
      <c r="A9" s="39"/>
      <c r="B9" s="134" t="s">
        <v>19</v>
      </c>
      <c r="C9" s="225">
        <v>5389</v>
      </c>
      <c r="D9" s="226">
        <f>('[6]Table-5cont'd'!F7/'[6]Table-5cont'd'!E7)*100-100</f>
        <v>-2.9111518768592077</v>
      </c>
      <c r="E9" s="226">
        <f>('[6]Table-5cont'd'!G7/'[6]Table-5cont'd'!F7)*100-100</f>
        <v>0.2883288471686001</v>
      </c>
      <c r="F9" s="226">
        <f>('[6]Table-5cont'd'!I7/'[6]Table-5cont'd'!G7)*100-100</f>
        <v>-7.485107408308593</v>
      </c>
      <c r="G9" s="226">
        <f>('[6]Table-5cont'd'!J7/'[6]Table-5cont'd'!I7)*100-100</f>
        <v>1.7660022571308218</v>
      </c>
      <c r="H9" s="226">
        <f>('[6]Table-5cont'd'!K7/'[6]Table-5cont'd'!J7)*100-100</f>
        <v>-1.4476461541575532</v>
      </c>
      <c r="I9" s="226">
        <f>('[6]Table-5cont'd'!L7/'[6]Table-5cont'd'!K7)*100-100</f>
        <v>0.8415685070538075</v>
      </c>
      <c r="J9" s="227">
        <f>('[6]Table-5cont'd'!N7/'[6]Table-5cont'd'!L7)*100-100</f>
        <v>1.9936468753951573</v>
      </c>
      <c r="K9" s="227">
        <f>('[6]Table-5cont'd'!O7/'[6]Table-5cont'd'!N7)*100-100</f>
        <v>3.337689401588378</v>
      </c>
      <c r="L9" s="227">
        <f>('[6]Table-5cont'd'!P7/'[6]Table-5cont'd'!O7)*100-100</f>
        <v>-0.8531251896854002</v>
      </c>
      <c r="M9" s="226">
        <f>('[6]Table-5cont'd'!Q7/'[6]Table-5cont'd'!P7)*100-100</f>
        <v>-3.4422416408421412</v>
      </c>
      <c r="N9" s="227">
        <f>+('[6]Table-5cont'd'!S7/'[6]Table-5cont'd'!Q7)*100-100</f>
        <v>-1.46765882013257</v>
      </c>
      <c r="O9" s="277">
        <f>+('[6]Table-5cont'd'!N7/'[6]Table-5cont'd'!I7)*100-100</f>
        <v>3.1531342952842607</v>
      </c>
      <c r="P9" s="227">
        <f>+('[6]Table-5cont'd'!T7/'[6]Table-5cont'd'!S7)*100-100</f>
        <v>1.255927203557178</v>
      </c>
      <c r="Q9" s="227">
        <f>+('[6]Table-5cont'd'!U7/'[6]Table-5cont'd'!T7)*100-100</f>
        <v>-4.857643263828038</v>
      </c>
      <c r="R9" s="226">
        <f>+('[6]Table-5cont'd'!O7/'[6]Table-5cont'd'!J7)*100-100</f>
        <v>4.746244484213193</v>
      </c>
      <c r="S9" s="226">
        <f>+('[6]Table-5cont'd'!P7/'[6]Table-5cont'd'!K7)*100-100</f>
        <v>5.378130338436435</v>
      </c>
      <c r="T9" s="227">
        <v>5.048332383752154</v>
      </c>
      <c r="U9" s="226">
        <v>0.9016043304289241</v>
      </c>
      <c r="V9" s="227">
        <v>-0.05906199126179956</v>
      </c>
      <c r="W9" s="226">
        <v>-2.5226412814911754</v>
      </c>
      <c r="X9" s="227">
        <v>-1.511976437802943</v>
      </c>
      <c r="Y9" s="226">
        <v>-4.4863457316218245</v>
      </c>
      <c r="Z9" s="270">
        <v>0.3759653161577603</v>
      </c>
      <c r="AA9" s="226">
        <v>-8.344118914860275</v>
      </c>
      <c r="AB9" s="227">
        <v>-0.2845796673961303</v>
      </c>
      <c r="AC9" s="227">
        <v>1.1409302026435881</v>
      </c>
      <c r="AD9" s="227">
        <v>-1.1345048742315242</v>
      </c>
      <c r="AE9" s="227">
        <v>4.303906799651784</v>
      </c>
      <c r="AF9" s="590"/>
    </row>
    <row r="10" spans="1:32" s="311" customFormat="1" ht="41.25" customHeight="1">
      <c r="A10" s="307"/>
      <c r="B10" s="212" t="s">
        <v>20</v>
      </c>
      <c r="C10" s="213">
        <v>1488</v>
      </c>
      <c r="D10" s="228">
        <f>('[6]Table-5cont'd'!F8/'[6]Table-5cont'd'!E8)*100-100</f>
        <v>0.08701846109899236</v>
      </c>
      <c r="E10" s="228">
        <f>('[6]Table-5cont'd'!G8/'[6]Table-5cont'd'!F8)*100-100</f>
        <v>0.8630801464569515</v>
      </c>
      <c r="F10" s="228">
        <f>('[6]Table-5cont'd'!I8/'[6]Table-5cont'd'!G8)*100-100</f>
        <v>-7.597825921142544</v>
      </c>
      <c r="G10" s="308">
        <f>('[6]Table-5cont'd'!J8/'[6]Table-5cont'd'!I8)*100-100</f>
        <v>-1.4757044566504192</v>
      </c>
      <c r="H10" s="308">
        <f>('[6]Table-5cont'd'!K8/'[6]Table-5cont'd'!J8)*100-100</f>
        <v>3.8821095638091663</v>
      </c>
      <c r="I10" s="308">
        <f>('[6]Table-5cont'd'!L8/'[6]Table-5cont'd'!K8)*100-100</f>
        <v>4.960949638054672</v>
      </c>
      <c r="J10" s="228">
        <f>('[6]Table-5cont'd'!N8/'[6]Table-5cont'd'!L8)*100-100</f>
        <v>-0.1253207751730514</v>
      </c>
      <c r="K10" s="228">
        <f>('[6]Table-5cont'd'!O8/'[6]Table-5cont'd'!N8)*100-100</f>
        <v>1.206390832201393</v>
      </c>
      <c r="L10" s="228">
        <f>('[6]Table-5cont'd'!P8/'[6]Table-5cont'd'!O8)*100-100</f>
        <v>-1.450796168091344</v>
      </c>
      <c r="M10" s="308">
        <f>('[6]Table-5cont'd'!Q8/'[6]Table-5cont'd'!P8)*100-100</f>
        <v>-4.974113260633956</v>
      </c>
      <c r="N10" s="228">
        <f>+('[6]Table-5cont'd'!S8/'[6]Table-5cont'd'!Q8)*100-100</f>
        <v>-1.3060462314543315</v>
      </c>
      <c r="O10" s="309">
        <f>+('[6]Table-5cont'd'!N8/'[6]Table-5cont'd'!I8)*100-100</f>
        <v>7.291976921136083</v>
      </c>
      <c r="P10" s="228">
        <f>+('[6]Table-5cont'd'!T8/'[6]Table-5cont'd'!S8)*100-100</f>
        <v>1.9864125435085924</v>
      </c>
      <c r="Q10" s="228">
        <f>+('[6]Table-5cont'd'!U8/'[6]Table-5cont'd'!T8)*100-100</f>
        <v>-1.389458256666856</v>
      </c>
      <c r="R10" s="308">
        <f>+('[6]Table-5cont'd'!O8/'[6]Table-5cont'd'!J8)*100-100</f>
        <v>10.212751987273577</v>
      </c>
      <c r="S10" s="308">
        <f>+('[6]Table-5cont'd'!P8/'[6]Table-5cont'd'!K8)*100-100</f>
        <v>4.554855557663288</v>
      </c>
      <c r="T10" s="228">
        <v>4.102987679647214</v>
      </c>
      <c r="U10" s="308">
        <v>-5.341768566934732</v>
      </c>
      <c r="V10" s="228">
        <v>-0.59733642940283</v>
      </c>
      <c r="W10" s="308">
        <v>-6.460824811891385</v>
      </c>
      <c r="X10" s="228">
        <v>1.1620396213038617</v>
      </c>
      <c r="Y10" s="308">
        <v>-5.739896154080995</v>
      </c>
      <c r="Z10" s="310">
        <v>0.3299314645619944</v>
      </c>
      <c r="AA10" s="308">
        <v>-5.681227817090388</v>
      </c>
      <c r="AB10" s="228">
        <v>3.328327842367429</v>
      </c>
      <c r="AC10" s="228">
        <v>4.070316545578294</v>
      </c>
      <c r="AD10" s="228">
        <v>5.013939634877843</v>
      </c>
      <c r="AE10" s="228">
        <v>6.844980061203884</v>
      </c>
      <c r="AF10" s="590"/>
    </row>
    <row r="11" spans="1:32" s="311" customFormat="1" ht="41.25" customHeight="1">
      <c r="A11" s="307"/>
      <c r="B11" s="325" t="s">
        <v>21</v>
      </c>
      <c r="C11" s="213">
        <v>256</v>
      </c>
      <c r="D11" s="228">
        <f>('[6]Table-5cont'd'!F9/'[6]Table-5cont'd'!E9)*100-100</f>
        <v>-1.7671494654099291</v>
      </c>
      <c r="E11" s="228">
        <f>('[6]Table-5cont'd'!G9/'[6]Table-5cont'd'!F9)*100-100</f>
        <v>-2.865752170189964</v>
      </c>
      <c r="F11" s="228">
        <f>('[6]Table-5cont'd'!I9/'[6]Table-5cont'd'!G9)*100-100</f>
        <v>-6.752361212549204</v>
      </c>
      <c r="G11" s="308">
        <f>('[6]Table-5cont'd'!J9/'[6]Table-5cont'd'!I9)*100-100</f>
        <v>-1.8118920441550017</v>
      </c>
      <c r="H11" s="308">
        <f>('[6]Table-5cont'd'!K9/'[6]Table-5cont'd'!J9)*100-100</f>
        <v>2.5743400975429154</v>
      </c>
      <c r="I11" s="308">
        <f>('[6]Table-5cont'd'!L9/'[6]Table-5cont'd'!K9)*100-100</f>
        <v>12.149012458367551</v>
      </c>
      <c r="J11" s="228">
        <f>('[6]Table-5cont'd'!N9/'[6]Table-5cont'd'!L9)*100-100</f>
        <v>10.854804959425351</v>
      </c>
      <c r="K11" s="228">
        <f>('[6]Table-5cont'd'!O9/'[6]Table-5cont'd'!N9)*100-100</f>
        <v>-1.4601058033566119</v>
      </c>
      <c r="L11" s="228">
        <f>('[6]Table-5cont'd'!P9/'[6]Table-5cont'd'!O9)*100-100</f>
        <v>2.135803440554213</v>
      </c>
      <c r="M11" s="308">
        <f>('[6]Table-5cont'd'!Q9/'[6]Table-5cont'd'!P9)*100-100</f>
        <v>15.07147284749692</v>
      </c>
      <c r="N11" s="228">
        <f>+('[6]Table-5cont'd'!S9/'[6]Table-5cont'd'!Q9)*100-100</f>
        <v>1.1588275391956273</v>
      </c>
      <c r="O11" s="309">
        <f>+('[6]Table-5cont'd'!N9/'[6]Table-5cont'd'!I9)*100-100</f>
        <v>25.21247468551276</v>
      </c>
      <c r="P11" s="228">
        <f>+('[6]Table-5cont'd'!T9/'[6]Table-5cont'd'!S9)*100-100</f>
        <v>5.289757412398927</v>
      </c>
      <c r="Q11" s="228">
        <f>+('[6]Table-5cont'd'!U9/'[6]Table-5cont'd'!T9)*100-100</f>
        <v>-1.6212617049425262</v>
      </c>
      <c r="R11" s="308">
        <f>+('[6]Table-5cont'd'!O9/'[6]Table-5cont'd'!J9)*100-100</f>
        <v>25.66108324603708</v>
      </c>
      <c r="S11" s="308">
        <f>+('[6]Table-5cont'd'!P9/'[6]Table-5cont'd'!K9)*100-100</f>
        <v>25.1238437053499</v>
      </c>
      <c r="T11" s="228">
        <v>0.6597480721412836</v>
      </c>
      <c r="U11" s="308">
        <v>28.384411667107457</v>
      </c>
      <c r="V11" s="228">
        <v>-0.7272288498114818</v>
      </c>
      <c r="W11" s="308">
        <v>17.155197407162916</v>
      </c>
      <c r="X11" s="228">
        <v>-2.4443081576931434</v>
      </c>
      <c r="Y11" s="308">
        <v>25.180186310998437</v>
      </c>
      <c r="Z11" s="310">
        <v>0.37734210223510445</v>
      </c>
      <c r="AA11" s="308">
        <v>20.575433628266808</v>
      </c>
      <c r="AB11" s="228">
        <v>5.474384505321268</v>
      </c>
      <c r="AC11" s="228">
        <v>3.50786668762737</v>
      </c>
      <c r="AD11" s="228">
        <v>-4.09530999029883</v>
      </c>
      <c r="AE11" s="228">
        <v>-2.1469674733952218</v>
      </c>
      <c r="AF11" s="590"/>
    </row>
    <row r="12" spans="1:32" s="311" customFormat="1" ht="41.25" customHeight="1">
      <c r="A12" s="307"/>
      <c r="B12" s="214" t="s">
        <v>22</v>
      </c>
      <c r="C12" s="213">
        <v>546</v>
      </c>
      <c r="D12" s="228">
        <f>('[6]Table-5cont'd'!F10/'[6]Table-5cont'd'!E10)*100-100</f>
        <v>4.842719184160131</v>
      </c>
      <c r="E12" s="228">
        <f>('[6]Table-5cont'd'!G10/'[6]Table-5cont'd'!F10)*100-100</f>
        <v>-1.8480905270281056</v>
      </c>
      <c r="F12" s="228">
        <f>('[6]Table-5cont'd'!I10/'[6]Table-5cont'd'!G10)*100-100</f>
        <v>-8.273718516989803</v>
      </c>
      <c r="G12" s="308">
        <f>('[6]Table-5cont'd'!J10/'[6]Table-5cont'd'!I10)*100-100</f>
        <v>-1.876908135684161</v>
      </c>
      <c r="H12" s="308">
        <f>('[6]Table-5cont'd'!K10/'[6]Table-5cont'd'!J10)*100-100</f>
        <v>-0.20762221354385701</v>
      </c>
      <c r="I12" s="308">
        <f>('[6]Table-5cont'd'!L10/'[6]Table-5cont'd'!K10)*100-100</f>
        <v>-12.9635673001236</v>
      </c>
      <c r="J12" s="228">
        <f>('[6]Table-5cont'd'!N10/'[6]Table-5cont'd'!L10)*100-100</f>
        <v>2.003299905229383</v>
      </c>
      <c r="K12" s="228">
        <f>('[6]Table-5cont'd'!O10/'[6]Table-5cont'd'!N10)*100-100</f>
        <v>4.149207584055574</v>
      </c>
      <c r="L12" s="228">
        <f>('[6]Table-5cont'd'!P10/'[6]Table-5cont'd'!O10)*100-100</f>
        <v>1.3244899175514036</v>
      </c>
      <c r="M12" s="308">
        <f>('[6]Table-5cont'd'!Q10/'[6]Table-5cont'd'!P10)*100-100</f>
        <v>-2.628042080939778</v>
      </c>
      <c r="N12" s="228">
        <f>+('[6]Table-5cont'd'!S10/'[6]Table-5cont'd'!Q10)*100-100</f>
        <v>-2.4895490823833057</v>
      </c>
      <c r="O12" s="309">
        <f>+('[6]Table-5cont'd'!N10/'[6]Table-5cont'd'!I10)*100-100</f>
        <v>-13.067153618359427</v>
      </c>
      <c r="P12" s="228">
        <f>+('[6]Table-5cont'd'!T10/'[6]Table-5cont'd'!S10)*100-100</f>
        <v>-3.299858420291187</v>
      </c>
      <c r="Q12" s="228">
        <f>+('[6]Table-5cont'd'!U10/'[6]Table-5cont'd'!T10)*100-100</f>
        <v>-0.9991460880428633</v>
      </c>
      <c r="R12" s="308">
        <f>+('[6]Table-5cont'd'!O10/'[6]Table-5cont'd'!J10)*100-100</f>
        <v>-7.7282738277946805</v>
      </c>
      <c r="S12" s="308">
        <f>+('[6]Table-5cont'd'!P10/'[6]Table-5cont'd'!K10)*100-100</f>
        <v>-6.311626242464527</v>
      </c>
      <c r="T12" s="228">
        <v>1.267150476268327</v>
      </c>
      <c r="U12" s="308">
        <v>4.813813067006407</v>
      </c>
      <c r="V12" s="228">
        <v>0.059923396340593627</v>
      </c>
      <c r="W12" s="308">
        <v>0.1971718959516977</v>
      </c>
      <c r="X12" s="228">
        <v>-1.0543643579475201</v>
      </c>
      <c r="Y12" s="308">
        <v>-6.969232575243609</v>
      </c>
      <c r="Z12" s="310">
        <v>0.14915084366653275</v>
      </c>
      <c r="AA12" s="308">
        <v>-9.102671796029512</v>
      </c>
      <c r="AB12" s="228">
        <v>-5.466485322460585</v>
      </c>
      <c r="AC12" s="228">
        <v>-2.994846726603299</v>
      </c>
      <c r="AD12" s="228">
        <v>-0.7422699244008015</v>
      </c>
      <c r="AE12" s="228">
        <v>0.4090064776755895</v>
      </c>
      <c r="AF12" s="590"/>
    </row>
    <row r="13" spans="1:32" s="311" customFormat="1" ht="41.25" customHeight="1">
      <c r="A13" s="312"/>
      <c r="B13" s="214" t="s">
        <v>23</v>
      </c>
      <c r="C13" s="213">
        <v>49</v>
      </c>
      <c r="D13" s="228">
        <f>('[6]Table-5cont'd'!F11/'[6]Table-5cont'd'!E11)*100-100</f>
        <v>-1.5386998502607554</v>
      </c>
      <c r="E13" s="228">
        <f>('[6]Table-5cont'd'!G11/'[6]Table-5cont'd'!F11)*100-100</f>
        <v>-2.0609365986680075</v>
      </c>
      <c r="F13" s="228">
        <f>('[6]Table-5cont'd'!I11/'[6]Table-5cont'd'!G11)*100-100</f>
        <v>-6.420004283572496</v>
      </c>
      <c r="G13" s="308">
        <f>('[6]Table-5cont'd'!J11/'[6]Table-5cont'd'!I11)*100-100</f>
        <v>0.6465640556159542</v>
      </c>
      <c r="H13" s="308">
        <f>('[6]Table-5cont'd'!K11/'[6]Table-5cont'd'!J11)*100-100</f>
        <v>0.31836270608300765</v>
      </c>
      <c r="I13" s="308">
        <f>('[6]Table-5cont'd'!L11/'[6]Table-5cont'd'!K11)*100-100</f>
        <v>-6.035362121727303</v>
      </c>
      <c r="J13" s="228">
        <f>('[6]Table-5cont'd'!N11/'[6]Table-5cont'd'!L11)*100-100</f>
        <v>4.61974549182797</v>
      </c>
      <c r="K13" s="228">
        <f>('[6]Table-5cont'd'!O11/'[6]Table-5cont'd'!N11)*100-100</f>
        <v>3.816221825099447</v>
      </c>
      <c r="L13" s="228">
        <f>('[6]Table-5cont'd'!P11/'[6]Table-5cont'd'!O11)*100-100</f>
        <v>1.1438725081903698</v>
      </c>
      <c r="M13" s="308">
        <f>('[6]Table-5cont'd'!Q11/'[6]Table-5cont'd'!P11)*100-100</f>
        <v>-2.3497117760087747</v>
      </c>
      <c r="N13" s="228">
        <f>+('[6]Table-5cont'd'!S11/'[6]Table-5cont'd'!Q11)*100-100</f>
        <v>-5.301624782144259</v>
      </c>
      <c r="O13" s="309">
        <f>+('[6]Table-5cont'd'!N11/'[6]Table-5cont'd'!I11)*100-100</f>
        <v>-0.7438347542484394</v>
      </c>
      <c r="P13" s="228">
        <f>+('[6]Table-5cont'd'!T11/'[6]Table-5cont'd'!S11)*100-100</f>
        <v>-3.25932082640702</v>
      </c>
      <c r="Q13" s="228">
        <f>+('[6]Table-5cont'd'!U11/'[6]Table-5cont'd'!T11)*100-100</f>
        <v>-2.129487572875135</v>
      </c>
      <c r="R13" s="308">
        <f>+('[6]Table-5cont'd'!O11/'[6]Table-5cont'd'!J11)*100-100</f>
        <v>2.3820352472995836</v>
      </c>
      <c r="S13" s="308">
        <f>+('[6]Table-5cont'd'!P11/'[6]Table-5cont'd'!K11)*100-100</f>
        <v>3.2245268049416325</v>
      </c>
      <c r="T13" s="228">
        <v>2.9031853523952833</v>
      </c>
      <c r="U13" s="308">
        <v>7.273385199927645</v>
      </c>
      <c r="V13" s="228">
        <v>-1.0419840350984089</v>
      </c>
      <c r="W13" s="308">
        <v>-2.8996368248111963</v>
      </c>
      <c r="X13" s="228">
        <v>-0.6711822660098505</v>
      </c>
      <c r="Y13" s="308">
        <v>-9.517463490476956</v>
      </c>
      <c r="Z13" s="310">
        <v>-1.0104767218399218</v>
      </c>
      <c r="AA13" s="308">
        <v>-12.445786439747465</v>
      </c>
      <c r="AB13" s="228">
        <v>-7.735986956766183</v>
      </c>
      <c r="AC13" s="228">
        <v>-3.5858465922583775</v>
      </c>
      <c r="AD13" s="228">
        <v>-1.0064436943847994</v>
      </c>
      <c r="AE13" s="228">
        <v>0.12540757461752605</v>
      </c>
      <c r="AF13" s="590"/>
    </row>
    <row r="14" spans="1:32" s="311" customFormat="1" ht="41.25" customHeight="1">
      <c r="A14" s="307"/>
      <c r="B14" s="214" t="s">
        <v>24</v>
      </c>
      <c r="C14" s="213">
        <v>3050</v>
      </c>
      <c r="D14" s="228">
        <f>('[6]Table-5cont'd'!F12/'[6]Table-5cont'd'!E12)*100-100</f>
        <v>-5.763030653959774</v>
      </c>
      <c r="E14" s="228">
        <f>('[6]Table-5cont'd'!G12/'[6]Table-5cont'd'!F12)*100-100</f>
        <v>-1.2611868758639275</v>
      </c>
      <c r="F14" s="228">
        <f>('[6]Table-5cont'd'!I12/'[6]Table-5cont'd'!G12)*100-100</f>
        <v>-5.50373436376465</v>
      </c>
      <c r="G14" s="308">
        <f>('[6]Table-5cont'd'!J12/'[6]Table-5cont'd'!I12)*100-100</f>
        <v>-2.3075418528069065</v>
      </c>
      <c r="H14" s="308">
        <f>('[6]Table-5cont'd'!K12/'[6]Table-5cont'd'!J12)*100-100</f>
        <v>2.00837770919253</v>
      </c>
      <c r="I14" s="308">
        <f>('[6]Table-5cont'd'!L12/'[6]Table-5cont'd'!K12)*100-100</f>
        <v>0.36972044891247435</v>
      </c>
      <c r="J14" s="228">
        <f>('[6]Table-5cont'd'!N12/'[6]Table-5cont'd'!L12)*100-100</f>
        <v>2.248801286289975</v>
      </c>
      <c r="K14" s="228">
        <f>('[6]Table-5cont'd'!O12/'[6]Table-5cont'd'!N12)*100-100</f>
        <v>4.443546735341087</v>
      </c>
      <c r="L14" s="228">
        <f>('[6]Table-5cont'd'!P12/'[6]Table-5cont'd'!O12)*100-100</f>
        <v>-0.8581848080949044</v>
      </c>
      <c r="M14" s="308">
        <f>('[6]Table-5cont'd'!Q12/'[6]Table-5cont'd'!P12)*100-100</f>
        <v>-4.664065897918761</v>
      </c>
      <c r="N14" s="228">
        <f>+('[6]Table-5cont'd'!S12/'[6]Table-5cont'd'!Q12)*100-100</f>
        <v>-1.6369077628782804</v>
      </c>
      <c r="O14" s="309">
        <f>+('[6]Table-5cont'd'!N12/'[6]Table-5cont'd'!I12)*100-100</f>
        <v>2.2722517771479147</v>
      </c>
      <c r="P14" s="228">
        <f>+('[6]Table-5cont'd'!T12/'[6]Table-5cont'd'!S12)*100-100</f>
        <v>1.1910529257622926</v>
      </c>
      <c r="Q14" s="228">
        <f>+('[6]Table-5cont'd'!U12/'[6]Table-5cont'd'!T12)*100-100</f>
        <v>-7.67295055081901</v>
      </c>
      <c r="R14" s="308">
        <f>+('[6]Table-5cont'd'!O12/'[6]Table-5cont'd'!J12)*100-100</f>
        <v>9.339829407517314</v>
      </c>
      <c r="S14" s="308">
        <f>+('[6]Table-5cont'd'!P12/'[6]Table-5cont'd'!K12)*100-100</f>
        <v>6.267243962430456</v>
      </c>
      <c r="T14" s="228">
        <v>6.822031426698089</v>
      </c>
      <c r="U14" s="308">
        <v>0.9376824235424124</v>
      </c>
      <c r="V14" s="228">
        <v>0.30896315203119684</v>
      </c>
      <c r="W14" s="308">
        <v>-2.8982008441455207</v>
      </c>
      <c r="X14" s="228">
        <v>-2.903780607827187</v>
      </c>
      <c r="Y14" s="308">
        <v>-5.922064074811857</v>
      </c>
      <c r="Z14" s="310">
        <v>0.4589259018201801</v>
      </c>
      <c r="AA14" s="308">
        <v>-12.388751149767842</v>
      </c>
      <c r="AB14" s="228">
        <v>-1.8333258476201735</v>
      </c>
      <c r="AC14" s="228">
        <v>0.1086594204519713</v>
      </c>
      <c r="AD14" s="228">
        <v>-3.942373588348687</v>
      </c>
      <c r="AE14" s="228">
        <v>4.5180803628335156</v>
      </c>
      <c r="AF14" s="590"/>
    </row>
    <row r="15" spans="1:32" ht="25.5" customHeight="1">
      <c r="A15" s="39"/>
      <c r="B15" s="215" t="s">
        <v>78</v>
      </c>
      <c r="C15" s="225">
        <v>99</v>
      </c>
      <c r="D15" s="226">
        <f>('[6]Table-5cont'd'!F13/'[6]Table-5cont'd'!E13)*100-100</f>
        <v>-0.6252300246404445</v>
      </c>
      <c r="E15" s="226">
        <f>('[6]Table-5cont'd'!G13/'[6]Table-5cont'd'!F13)*100-100</f>
        <v>0.6879855875828724</v>
      </c>
      <c r="F15" s="226">
        <f>('[6]Table-5cont'd'!I13/'[6]Table-5cont'd'!G13)*100-100</f>
        <v>-1.8384369154044577</v>
      </c>
      <c r="G15" s="226">
        <f>('[6]Table-5cont'd'!J13/'[6]Table-5cont'd'!I13)*100-100</f>
        <v>6.449768330502408</v>
      </c>
      <c r="H15" s="226">
        <f>('[6]Table-5cont'd'!K13/'[6]Table-5cont'd'!J13)*100-100</f>
        <v>3.997962284561936</v>
      </c>
      <c r="I15" s="226">
        <f>('[6]Table-5cont'd'!L13/'[6]Table-5cont'd'!K13)*100-100</f>
        <v>12.392282441822289</v>
      </c>
      <c r="J15" s="227">
        <f>('[6]Table-5cont'd'!N13/'[6]Table-5cont'd'!L13)*100-100</f>
        <v>10.292339106363485</v>
      </c>
      <c r="K15" s="227">
        <f>('[6]Table-5cont'd'!O13/'[6]Table-5cont'd'!N13)*100-100</f>
        <v>3.0632758028152978</v>
      </c>
      <c r="L15" s="227">
        <f>('[6]Table-5cont'd'!P13/'[6]Table-5cont'd'!O13)*100-100</f>
        <v>0.05559318222574916</v>
      </c>
      <c r="M15" s="226">
        <f>('[6]Table-5cont'd'!Q13/'[6]Table-5cont'd'!P13)*100-100</f>
        <v>-2.011743901646284</v>
      </c>
      <c r="N15" s="227">
        <f>+('[6]Table-5cont'd'!S13/'[6]Table-5cont'd'!Q13)*100-100</f>
        <v>-2.4678799233089563</v>
      </c>
      <c r="O15" s="277">
        <f>+('[6]Table-5cont'd'!N13/'[6]Table-5cont'd'!I13)*100-100</f>
        <v>37.230734818686415</v>
      </c>
      <c r="P15" s="227">
        <f>+('[6]Table-5cont'd'!T13/'[6]Table-5cont'd'!S13)*100-100</f>
        <v>0.4927355279715613</v>
      </c>
      <c r="Q15" s="227">
        <f>+('[6]Table-5cont'd'!U13/'[6]Table-5cont'd'!T13)*100-100</f>
        <v>12.632959865617792</v>
      </c>
      <c r="R15" s="226">
        <f>+('[6]Table-5cont'd'!O13/'[6]Table-5cont'd'!J13)*100-100</f>
        <v>32.86500565533484</v>
      </c>
      <c r="S15" s="226">
        <f>+('[6]Table-5cont'd'!P13/'[6]Table-5cont'd'!K13)*100-100</f>
        <v>27.828340690264923</v>
      </c>
      <c r="T15" s="227">
        <v>2.8697720925960652</v>
      </c>
      <c r="U15" s="226">
        <v>11.446052273820186</v>
      </c>
      <c r="V15" s="227">
        <v>2.8881204965814504</v>
      </c>
      <c r="W15" s="226">
        <v>-1.4476450448562588</v>
      </c>
      <c r="X15" s="227">
        <v>24.84758126701827</v>
      </c>
      <c r="Y15" s="226">
        <v>-3.9056767309204474</v>
      </c>
      <c r="Z15" s="270">
        <v>6.142059124722692</v>
      </c>
      <c r="AA15" s="226">
        <v>8.173743334547012</v>
      </c>
      <c r="AB15" s="227">
        <v>13.56267338872243</v>
      </c>
      <c r="AC15" s="227">
        <v>19.79899559596663</v>
      </c>
      <c r="AD15" s="227">
        <v>48.832796319008764</v>
      </c>
      <c r="AE15" s="227">
        <v>40.255742949824935</v>
      </c>
      <c r="AF15" s="590"/>
    </row>
    <row r="16" spans="1:32" s="311" customFormat="1" ht="20.25" customHeight="1">
      <c r="A16" s="307"/>
      <c r="B16" s="216" t="s">
        <v>79</v>
      </c>
      <c r="C16" s="313">
        <v>29</v>
      </c>
      <c r="D16" s="308">
        <f>('[6]Table-5cont'd'!F14/'[6]Table-5cont'd'!E14)*100-100</f>
        <v>-2.2215287012326286</v>
      </c>
      <c r="E16" s="308">
        <f>('[6]Table-5cont'd'!G14/'[6]Table-5cont'd'!F14)*100-100</f>
        <v>-0.14708778031663883</v>
      </c>
      <c r="F16" s="308">
        <f>('[6]Table-5cont'd'!I14/'[6]Table-5cont'd'!G14)*100-100</f>
        <v>-5.4098746287006065</v>
      </c>
      <c r="G16" s="308">
        <f>('[6]Table-5cont'd'!J14/'[6]Table-5cont'd'!I14)*100-100</f>
        <v>-4.846802903761116</v>
      </c>
      <c r="H16" s="308">
        <f>('[6]Table-5cont'd'!K14/'[6]Table-5cont'd'!J14)*100-100</f>
        <v>3.349256207543718</v>
      </c>
      <c r="I16" s="308">
        <f>('[6]Table-5cont'd'!L14/'[6]Table-5cont'd'!K14)*100-100</f>
        <v>4.4632542815785</v>
      </c>
      <c r="J16" s="228">
        <f>('[6]Table-5cont'd'!N14/'[6]Table-5cont'd'!L14)*100-100</f>
        <v>6.770621145383799</v>
      </c>
      <c r="K16" s="228">
        <f>('[6]Table-5cont'd'!O14/'[6]Table-5cont'd'!N14)*100-100</f>
        <v>2.177326660699947</v>
      </c>
      <c r="L16" s="228">
        <f>('[6]Table-5cont'd'!P14/'[6]Table-5cont'd'!O14)*100-100</f>
        <v>-0.8890722636728015</v>
      </c>
      <c r="M16" s="308">
        <f>('[6]Table-5cont'd'!Q14/'[6]Table-5cont'd'!P14)*100-100</f>
        <v>-3.4604512930158364</v>
      </c>
      <c r="N16" s="228">
        <f>+('[6]Table-5cont'd'!S14/'[6]Table-5cont'd'!Q14)*100-100</f>
        <v>-2.813212249701735</v>
      </c>
      <c r="O16" s="309">
        <f>+('[6]Table-5cont'd'!N14/'[6]Table-5cont'd'!I14)*100-100</f>
        <v>9.684702246382955</v>
      </c>
      <c r="P16" s="228">
        <f>+('[6]Table-5cont'd'!T14/'[6]Table-5cont'd'!S14)*100-100</f>
        <v>0.9611914202553749</v>
      </c>
      <c r="Q16" s="228">
        <f>+('[6]Table-5cont'd'!U14/'[6]Table-5cont'd'!T14)*100-100</f>
        <v>-2.0899864401793877</v>
      </c>
      <c r="R16" s="308">
        <f>+('[6]Table-5cont'd'!O14/'[6]Table-5cont'd'!J14)*100-100</f>
        <v>17.781535388402318</v>
      </c>
      <c r="S16" s="308">
        <f>+('[6]Table-5cont'd'!P14/'[6]Table-5cont'd'!K14)*100-100</f>
        <v>12.951342572908928</v>
      </c>
      <c r="T16" s="228">
        <v>-0.9576761010647488</v>
      </c>
      <c r="U16" s="308">
        <v>4.383801872037822</v>
      </c>
      <c r="V16" s="228">
        <v>-0.5179881501960182</v>
      </c>
      <c r="W16" s="308">
        <v>-4.98578833503835</v>
      </c>
      <c r="X16" s="228">
        <v>-3.240845228240275</v>
      </c>
      <c r="Y16" s="308">
        <v>-6.11666672973864</v>
      </c>
      <c r="Z16" s="310">
        <v>-0.45919217509916166</v>
      </c>
      <c r="AA16" s="308">
        <v>-7.254238826348384</v>
      </c>
      <c r="AB16" s="228">
        <v>-4.849817080721948</v>
      </c>
      <c r="AC16" s="228">
        <v>-2.6026907175190246</v>
      </c>
      <c r="AD16" s="228">
        <v>-6.656397466741666</v>
      </c>
      <c r="AE16" s="228">
        <v>-5.101661580609246</v>
      </c>
      <c r="AF16" s="590"/>
    </row>
    <row r="17" spans="1:32" s="311" customFormat="1" ht="20.25" customHeight="1">
      <c r="A17" s="307"/>
      <c r="B17" s="218" t="s">
        <v>25</v>
      </c>
      <c r="C17" s="213">
        <v>70</v>
      </c>
      <c r="D17" s="228">
        <f>('[6]Table-5cont'd'!F15/'[6]Table-5cont'd'!E15)*100-100</f>
        <v>0.027624786339529805</v>
      </c>
      <c r="E17" s="228">
        <f>('[6]Table-5cont'd'!G15/'[6]Table-5cont'd'!F15)*100-100</f>
        <v>1.0218348148787442</v>
      </c>
      <c r="F17" s="228">
        <f>('[6]Table-5cont'd'!I15/'[6]Table-5cont'd'!G15)*100-100</f>
        <v>-0.4271532796828694</v>
      </c>
      <c r="G17" s="308">
        <f>('[6]Table-5cont'd'!J15/'[6]Table-5cont'd'!I15)*100-100</f>
        <v>10.690323798411043</v>
      </c>
      <c r="H17" s="308">
        <f>('[6]Table-5cont'd'!K15/'[6]Table-5cont'd'!J15)*100-100</f>
        <v>4.207295332289519</v>
      </c>
      <c r="I17" s="308">
        <f>('[6]Table-5cont'd'!L15/'[6]Table-5cont'd'!K15)*100-100</f>
        <v>14.929858228827314</v>
      </c>
      <c r="J17" s="228">
        <f>('[6]Table-5cont'd'!N15/'[6]Table-5cont'd'!L15)*100-100</f>
        <v>11.31677388456707</v>
      </c>
      <c r="K17" s="228">
        <f>('[6]Table-5cont'd'!O15/'[6]Table-5cont'd'!N15)*100-100</f>
        <v>3.3104651162790617</v>
      </c>
      <c r="L17" s="228">
        <f>('[6]Table-5cont'd'!P15/'[6]Table-5cont'd'!O15)*100-100</f>
        <v>0.31627404414331295</v>
      </c>
      <c r="M17" s="308">
        <f>('[6]Table-5cont'd'!Q15/'[6]Table-5cont'd'!P15)*100-100</f>
        <v>-1.6167758729018828</v>
      </c>
      <c r="N17" s="228">
        <f>+('[6]Table-5cont'd'!S15/'[6]Table-5cont'd'!Q15)*100-100</f>
        <v>-2.375494657132762</v>
      </c>
      <c r="O17" s="309">
        <f>+('[6]Table-5cont'd'!N15/'[6]Table-5cont'd'!I15)*100-100</f>
        <v>47.57108293151671</v>
      </c>
      <c r="P17" s="228">
        <f>+('[6]Table-5cont'd'!T15/'[6]Table-5cont'd'!S15)*100-100</f>
        <v>0.3679734591841566</v>
      </c>
      <c r="Q17" s="228">
        <f>+('[6]Table-5cont'd'!U15/'[6]Table-5cont'd'!T15)*100-100</f>
        <v>16.577241355229916</v>
      </c>
      <c r="R17" s="308">
        <f>+('[6]Table-5cont'd'!O15/'[6]Table-5cont'd'!J15)*100-100</f>
        <v>37.7323391259863</v>
      </c>
      <c r="S17" s="308">
        <f>+('[6]Table-5cont'd'!P15/'[6]Table-5cont'd'!K15)*100-100</f>
        <v>32.58951815652844</v>
      </c>
      <c r="T17" s="228">
        <v>3.7309558515205197</v>
      </c>
      <c r="U17" s="308">
        <v>13.500394786232945</v>
      </c>
      <c r="V17" s="228">
        <v>3.6198615963579925</v>
      </c>
      <c r="W17" s="308">
        <v>-0.4604651162790674</v>
      </c>
      <c r="X17" s="228">
        <v>30.640906557681603</v>
      </c>
      <c r="Y17" s="308">
        <v>-3.2955530293650668</v>
      </c>
      <c r="Z17" s="310">
        <v>7.150474944542395</v>
      </c>
      <c r="AA17" s="308">
        <v>12.37994794004129</v>
      </c>
      <c r="AB17" s="228">
        <v>18.488487461083153</v>
      </c>
      <c r="AC17" s="228">
        <v>25.765151161160688</v>
      </c>
      <c r="AD17" s="228">
        <v>63.698367066655806</v>
      </c>
      <c r="AE17" s="228">
        <v>50.46125277051178</v>
      </c>
      <c r="AF17" s="590"/>
    </row>
    <row r="18" spans="1:32" ht="25.5" customHeight="1">
      <c r="A18" s="39"/>
      <c r="B18" s="215" t="s">
        <v>80</v>
      </c>
      <c r="C18" s="217">
        <v>29</v>
      </c>
      <c r="D18" s="226">
        <f>('[6]Table-5cont'd'!F16/'[6]Table-5cont'd'!E16)*100-100</f>
        <v>-8.87710757457954</v>
      </c>
      <c r="E18" s="226">
        <f>('[6]Table-5cont'd'!G16/'[6]Table-5cont'd'!F16)*100-100</f>
        <v>-0.6974888099126844</v>
      </c>
      <c r="F18" s="226">
        <f>('[6]Table-5cont'd'!I16/'[6]Table-5cont'd'!G16)*100-100</f>
        <v>-5.560218280199621</v>
      </c>
      <c r="G18" s="226">
        <f>('[6]Table-5cont'd'!J16/'[6]Table-5cont'd'!I16)*100-100</f>
        <v>-2.867557215538838</v>
      </c>
      <c r="H18" s="226">
        <f>('[6]Table-5cont'd'!K16/'[6]Table-5cont'd'!J16)*100-100</f>
        <v>1.14183434204611</v>
      </c>
      <c r="I18" s="226">
        <f>('[6]Table-5cont'd'!L16/'[6]Table-5cont'd'!K16)*100-100</f>
        <v>8.270794109713648</v>
      </c>
      <c r="J18" s="227">
        <f>('[6]Table-5cont'd'!N16/'[6]Table-5cont'd'!L16)*100-100</f>
        <v>5.272669408043143</v>
      </c>
      <c r="K18" s="227">
        <f>('[6]Table-5cont'd'!O16/'[6]Table-5cont'd'!N16)*100-100</f>
        <v>0.4145114463306925</v>
      </c>
      <c r="L18" s="227">
        <f>('[6]Table-5cont'd'!P16/'[6]Table-5cont'd'!O16)*100-100</f>
        <v>0.9803351998535703</v>
      </c>
      <c r="M18" s="226">
        <f>('[6]Table-5cont'd'!Q16/'[6]Table-5cont'd'!P16)*100-100</f>
        <v>-6.047088526816523</v>
      </c>
      <c r="N18" s="227">
        <f>+('[6]Table-5cont'd'!S16/'[6]Table-5cont'd'!Q16)*100-100</f>
        <v>-2.976058838157911</v>
      </c>
      <c r="O18" s="277">
        <f>+('[6]Table-5cont'd'!N16/'[6]Table-5cont'd'!I16)*100-100</f>
        <v>11.975263849990853</v>
      </c>
      <c r="P18" s="227">
        <f>+('[6]Table-5cont'd'!T16/'[6]Table-5cont'd'!S16)*100-100</f>
        <v>0.04366892864186411</v>
      </c>
      <c r="Q18" s="227">
        <f>+('[6]Table-5cont'd'!U16/'[6]Table-5cont'd'!T16)*100-100</f>
        <v>2.612294491974197</v>
      </c>
      <c r="R18" s="226">
        <f>+('[6]Table-5cont'd'!O16/'[6]Table-5cont'd'!J16)*100-100</f>
        <v>15.758865845898058</v>
      </c>
      <c r="S18" s="226">
        <f>+('[6]Table-5cont'd'!P16/'[6]Table-5cont'd'!K16)*100-100</f>
        <v>15.57402682595233</v>
      </c>
      <c r="T18" s="227">
        <v>-0.9208320766760067</v>
      </c>
      <c r="U18" s="226">
        <v>0.2903543865653262</v>
      </c>
      <c r="V18" s="227">
        <v>-1.058280177922967</v>
      </c>
      <c r="W18" s="226">
        <v>-7.5679803901794</v>
      </c>
      <c r="X18" s="227">
        <v>-0.7417371323020348</v>
      </c>
      <c r="Y18" s="226">
        <v>-7.909342633279991</v>
      </c>
      <c r="Z18" s="270">
        <v>-1.3213561240924179</v>
      </c>
      <c r="AA18" s="226">
        <v>-6.421050841519957</v>
      </c>
      <c r="AB18" s="227">
        <v>-1.315198514017041</v>
      </c>
      <c r="AC18" s="227">
        <v>0.6354087702577829</v>
      </c>
      <c r="AD18" s="227">
        <v>-0.15464282261316953</v>
      </c>
      <c r="AE18" s="227">
        <v>-3.9822226727347356</v>
      </c>
      <c r="AF18" s="590"/>
    </row>
    <row r="19" spans="1:32" s="109" customFormat="1" ht="14.25" customHeight="1">
      <c r="A19" s="112"/>
      <c r="B19" s="229"/>
      <c r="C19" s="230"/>
      <c r="D19" s="231"/>
      <c r="E19" s="231"/>
      <c r="F19" s="231"/>
      <c r="G19" s="231"/>
      <c r="H19" s="232"/>
      <c r="I19" s="232"/>
      <c r="J19" s="232"/>
      <c r="K19" s="232"/>
      <c r="L19" s="232"/>
      <c r="M19" s="232"/>
      <c r="N19" s="232"/>
      <c r="O19" s="279"/>
      <c r="P19" s="232"/>
      <c r="Q19" s="232"/>
      <c r="R19" s="268"/>
      <c r="S19" s="232"/>
      <c r="T19" s="232"/>
      <c r="U19" s="268"/>
      <c r="V19" s="232"/>
      <c r="W19" s="268"/>
      <c r="X19" s="232"/>
      <c r="Y19" s="268"/>
      <c r="Z19" s="271"/>
      <c r="AA19" s="268"/>
      <c r="AB19" s="232"/>
      <c r="AC19" s="232"/>
      <c r="AD19" s="232"/>
      <c r="AE19" s="232"/>
      <c r="AF19" s="590"/>
    </row>
    <row r="20" spans="1:32" ht="7.5" customHeight="1">
      <c r="A20" s="101"/>
      <c r="B20" s="101"/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590"/>
    </row>
    <row r="21" spans="1:32" ht="20.25" customHeight="1">
      <c r="A21" s="104" t="s">
        <v>17</v>
      </c>
      <c r="B21" s="101"/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590"/>
    </row>
    <row r="22" spans="1:32" ht="20.25" customHeight="1">
      <c r="A22" s="105"/>
      <c r="B22" s="101"/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590"/>
    </row>
    <row r="23" spans="1:32" ht="20.25" customHeight="1">
      <c r="A23" s="101"/>
      <c r="B23" s="101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6"/>
    </row>
    <row r="24" spans="4:31" ht="20.25" customHeight="1"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4:31" ht="12.75"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4:31" ht="12.75"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4:31" ht="12.75"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4:31" ht="12.75"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4:31" ht="12.75"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</row>
    <row r="30" spans="4:31" ht="12.75"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</row>
    <row r="31" spans="4:31" ht="12.75"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</row>
    <row r="32" spans="4:31" ht="12.75"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</row>
    <row r="33" spans="4:31" ht="12.75"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</row>
    <row r="34" spans="4:31" ht="12.75"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</row>
    <row r="35" spans="4:31" ht="12.75"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</row>
    <row r="36" spans="4:31" ht="12.75"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</row>
    <row r="37" spans="4:31" ht="12.75"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</row>
    <row r="38" spans="4:31" ht="12.75"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</row>
    <row r="39" spans="4:31" ht="12.75"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</row>
    <row r="40" spans="4:31" ht="12.75"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</row>
    <row r="41" spans="4:31" ht="12.75"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</row>
    <row r="42" spans="4:31" ht="12.75"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</row>
    <row r="43" spans="4:31" ht="12.75"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</row>
    <row r="44" spans="4:31" ht="12.75"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</row>
    <row r="45" spans="4:31" ht="12.75"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</row>
    <row r="46" spans="4:31" ht="12.75"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</row>
    <row r="47" spans="4:31" ht="12.75"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</row>
    <row r="48" spans="4:31" ht="12.75"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</row>
    <row r="49" spans="4:31" ht="12.75"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</row>
    <row r="50" spans="4:31" ht="12.75"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</row>
    <row r="51" spans="4:31" ht="12.75"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</row>
    <row r="52" spans="4:31" ht="12.75"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</row>
    <row r="53" spans="4:31" ht="12.75"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</row>
    <row r="54" spans="4:31" ht="12.75"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</row>
    <row r="55" spans="4:31" ht="12.75"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</row>
    <row r="56" spans="4:31" ht="12.75"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</row>
    <row r="57" spans="4:31" ht="12.75"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</row>
    <row r="58" spans="4:31" ht="12.75"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</row>
    <row r="59" spans="4:31" ht="12.75"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</row>
    <row r="60" spans="4:31" ht="12.75"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</row>
    <row r="61" spans="4:31" ht="12.75"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</row>
    <row r="62" spans="4:31" ht="12.75"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</row>
    <row r="63" spans="4:31" ht="12.75"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</row>
    <row r="64" spans="4:31" ht="12.75"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</row>
    <row r="65" spans="4:31" ht="12.75"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</row>
    <row r="66" spans="4:31" ht="12.75"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</row>
    <row r="67" spans="4:31" ht="12.75"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</row>
    <row r="68" spans="4:31" ht="12.75"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</row>
    <row r="69" spans="4:31" ht="12.75"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</row>
    <row r="70" spans="4:31" ht="12.75"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</row>
    <row r="71" spans="4:31" ht="12.75"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</row>
    <row r="72" spans="4:31" ht="12.75"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</row>
    <row r="73" spans="4:31" ht="12.75"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</row>
    <row r="74" spans="4:31" ht="12.75"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</row>
    <row r="75" spans="4:31" ht="12.75"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</row>
    <row r="76" spans="4:31" ht="12.75"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</row>
    <row r="77" spans="4:31" ht="12.75"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</row>
    <row r="78" spans="4:31" ht="12.75"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</row>
    <row r="79" spans="4:31" ht="12.75"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</row>
    <row r="80" spans="4:31" ht="12.75"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  <row r="81" spans="4:31" ht="12.75"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</row>
    <row r="82" spans="4:31" ht="12.75"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</row>
    <row r="83" spans="4:31" ht="12.75"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</row>
    <row r="84" spans="4:31" ht="12.75"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</row>
    <row r="85" spans="4:31" ht="12.75"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</row>
    <row r="86" spans="4:31" ht="12.75"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</row>
    <row r="87" spans="4:31" ht="12.75"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</row>
    <row r="88" spans="4:31" ht="12.75"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</row>
    <row r="89" spans="4:31" ht="12.75"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</row>
    <row r="90" spans="4:31" ht="12.75"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</row>
    <row r="91" spans="4:31" ht="12.75"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</row>
  </sheetData>
  <sheetProtection/>
  <mergeCells count="3">
    <mergeCell ref="AF1:AF22"/>
    <mergeCell ref="C5:C7"/>
    <mergeCell ref="C4:AE4"/>
  </mergeCells>
  <printOptions/>
  <pageMargins left="0.42" right="0.09" top="0.89" bottom="0.35" header="0.39" footer="0.2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6" sqref="M6"/>
    </sheetView>
  </sheetViews>
  <sheetFormatPr defaultColWidth="9.33203125" defaultRowHeight="12.75"/>
  <cols>
    <col min="1" max="1" width="10.16015625" style="36" customWidth="1"/>
    <col min="2" max="19" width="7.66015625" style="36" customWidth="1"/>
    <col min="20" max="20" width="10.66015625" style="36" customWidth="1"/>
    <col min="21" max="16384" width="9.33203125" style="36" customWidth="1"/>
  </cols>
  <sheetData>
    <row r="1" spans="1:20" ht="39" customHeight="1">
      <c r="A1" s="617" t="s">
        <v>122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258"/>
      <c r="S1" s="258"/>
      <c r="T1" s="577">
        <v>14</v>
      </c>
    </row>
    <row r="2" spans="1:20" ht="26.25" customHeight="1">
      <c r="A2" s="233"/>
      <c r="B2" s="233"/>
      <c r="C2" s="233"/>
      <c r="D2" s="233"/>
      <c r="E2" s="233"/>
      <c r="F2" s="351"/>
      <c r="G2" s="351"/>
      <c r="H2" s="351"/>
      <c r="I2" s="351"/>
      <c r="J2" s="351"/>
      <c r="K2" s="351"/>
      <c r="L2" s="351"/>
      <c r="M2" s="351"/>
      <c r="N2" s="233"/>
      <c r="O2" s="233"/>
      <c r="P2" s="233"/>
      <c r="Q2" s="233"/>
      <c r="R2" s="233"/>
      <c r="S2" s="233"/>
      <c r="T2" s="577"/>
    </row>
    <row r="3" spans="1:20" ht="50.25" customHeight="1">
      <c r="A3" s="234"/>
      <c r="B3" s="545" t="s">
        <v>65</v>
      </c>
      <c r="C3" s="557"/>
      <c r="D3" s="557"/>
      <c r="E3" s="546"/>
      <c r="F3" s="545" t="s">
        <v>55</v>
      </c>
      <c r="G3" s="557"/>
      <c r="H3" s="557"/>
      <c r="I3" s="557"/>
      <c r="J3" s="557"/>
      <c r="K3" s="546"/>
      <c r="L3" s="545" t="s">
        <v>34</v>
      </c>
      <c r="M3" s="618"/>
      <c r="N3" s="618"/>
      <c r="O3" s="619"/>
      <c r="P3" s="620" t="s">
        <v>68</v>
      </c>
      <c r="Q3" s="620"/>
      <c r="R3" s="620"/>
      <c r="S3" s="620"/>
      <c r="T3" s="577"/>
    </row>
    <row r="4" spans="1:20" ht="21.75" customHeight="1">
      <c r="A4" s="39"/>
      <c r="B4" s="321">
        <v>1994</v>
      </c>
      <c r="C4" s="321">
        <v>1995</v>
      </c>
      <c r="D4" s="321">
        <v>1996</v>
      </c>
      <c r="E4" s="320">
        <v>1997</v>
      </c>
      <c r="F4" s="322">
        <v>1998</v>
      </c>
      <c r="G4" s="321">
        <v>1999</v>
      </c>
      <c r="H4" s="321">
        <v>2000</v>
      </c>
      <c r="I4" s="321">
        <v>2001</v>
      </c>
      <c r="J4" s="321">
        <v>2002</v>
      </c>
      <c r="K4" s="321">
        <v>2003</v>
      </c>
      <c r="L4" s="321">
        <v>2004</v>
      </c>
      <c r="M4" s="112">
        <v>2005</v>
      </c>
      <c r="N4" s="112">
        <v>2006</v>
      </c>
      <c r="O4" s="319">
        <v>2007</v>
      </c>
      <c r="P4" s="319">
        <v>2008</v>
      </c>
      <c r="Q4" s="112">
        <v>2009</v>
      </c>
      <c r="R4" s="112">
        <v>2010</v>
      </c>
      <c r="S4" s="112" t="s">
        <v>108</v>
      </c>
      <c r="T4" s="577"/>
    </row>
    <row r="5" spans="1:20" ht="40.5" customHeight="1">
      <c r="A5" s="353" t="s">
        <v>28</v>
      </c>
      <c r="B5" s="235">
        <v>103.2</v>
      </c>
      <c r="C5" s="235">
        <v>109.5</v>
      </c>
      <c r="D5" s="235">
        <v>117</v>
      </c>
      <c r="E5" s="235">
        <v>125.3</v>
      </c>
      <c r="F5" s="235">
        <v>102.1</v>
      </c>
      <c r="G5" s="235">
        <v>111</v>
      </c>
      <c r="H5" s="235">
        <v>108.24</v>
      </c>
      <c r="I5" s="235">
        <v>108.1</v>
      </c>
      <c r="J5" s="235">
        <v>117.6</v>
      </c>
      <c r="K5" s="235">
        <v>124.9</v>
      </c>
      <c r="L5" s="235">
        <v>102</v>
      </c>
      <c r="M5" s="235">
        <v>112</v>
      </c>
      <c r="N5" s="235">
        <v>116.4</v>
      </c>
      <c r="O5" s="235">
        <v>129.1</v>
      </c>
      <c r="P5" s="235">
        <v>96.49667109416004</v>
      </c>
      <c r="Q5" s="236">
        <v>97.6</v>
      </c>
      <c r="R5" s="238">
        <v>94.00175909249312</v>
      </c>
      <c r="S5" s="236">
        <v>94.82795776290654</v>
      </c>
      <c r="T5" s="577"/>
    </row>
    <row r="6" spans="1:20" ht="40.5" customHeight="1">
      <c r="A6" s="354" t="s">
        <v>29</v>
      </c>
      <c r="B6" s="237">
        <v>101.6</v>
      </c>
      <c r="C6" s="237">
        <v>109.8</v>
      </c>
      <c r="D6" s="237">
        <v>121.3</v>
      </c>
      <c r="E6" s="237">
        <v>126.2</v>
      </c>
      <c r="F6" s="237">
        <v>106.1</v>
      </c>
      <c r="G6" s="237">
        <v>110</v>
      </c>
      <c r="H6" s="237">
        <v>105.3</v>
      </c>
      <c r="I6" s="237">
        <v>107.4</v>
      </c>
      <c r="J6" s="237">
        <v>120.2</v>
      </c>
      <c r="K6" s="237">
        <v>126.5</v>
      </c>
      <c r="L6" s="237">
        <v>106.3</v>
      </c>
      <c r="M6" s="237">
        <v>111.7</v>
      </c>
      <c r="N6" s="237">
        <v>119.31</v>
      </c>
      <c r="O6" s="237">
        <v>126.4</v>
      </c>
      <c r="P6" s="237">
        <v>95.97298232008205</v>
      </c>
      <c r="Q6" s="238">
        <v>98.7</v>
      </c>
      <c r="R6" s="261">
        <v>94.23028607067079</v>
      </c>
      <c r="S6" s="261">
        <v>95.17532922623802</v>
      </c>
      <c r="T6" s="577"/>
    </row>
    <row r="7" spans="1:20" ht="40.5" customHeight="1">
      <c r="A7" s="354" t="s">
        <v>30</v>
      </c>
      <c r="B7" s="237">
        <v>105.2</v>
      </c>
      <c r="C7" s="237">
        <v>113.2</v>
      </c>
      <c r="D7" s="237">
        <v>126.8</v>
      </c>
      <c r="E7" s="237">
        <v>123.8</v>
      </c>
      <c r="F7" s="237">
        <v>111.3</v>
      </c>
      <c r="G7" s="237">
        <v>109.7</v>
      </c>
      <c r="H7" s="237">
        <v>101.6</v>
      </c>
      <c r="I7" s="237">
        <v>112.6</v>
      </c>
      <c r="J7" s="237">
        <v>126.5</v>
      </c>
      <c r="K7" s="237">
        <v>131.2</v>
      </c>
      <c r="L7" s="237">
        <v>109.5</v>
      </c>
      <c r="M7" s="237">
        <v>114.6</v>
      </c>
      <c r="N7" s="237">
        <v>122</v>
      </c>
      <c r="O7" s="237">
        <v>126.4</v>
      </c>
      <c r="P7" s="237">
        <v>96.94321809235784</v>
      </c>
      <c r="Q7" s="238">
        <v>96.96677836052149</v>
      </c>
      <c r="R7" s="261">
        <v>91.97553633651125</v>
      </c>
      <c r="S7" s="238">
        <v>94.95883846983038</v>
      </c>
      <c r="T7" s="577"/>
    </row>
    <row r="8" spans="1:20" ht="40.5" customHeight="1">
      <c r="A8" s="355" t="s">
        <v>31</v>
      </c>
      <c r="B8" s="239">
        <v>107.3</v>
      </c>
      <c r="C8" s="239">
        <v>114.7</v>
      </c>
      <c r="D8" s="239">
        <v>127.2</v>
      </c>
      <c r="E8" s="239">
        <v>132</v>
      </c>
      <c r="F8" s="239">
        <v>113.8</v>
      </c>
      <c r="G8" s="239">
        <v>109.7</v>
      </c>
      <c r="H8" s="239">
        <v>102.4</v>
      </c>
      <c r="I8" s="239">
        <v>114.8</v>
      </c>
      <c r="J8" s="239">
        <v>126.8</v>
      </c>
      <c r="K8" s="239">
        <v>132.2</v>
      </c>
      <c r="L8" s="239">
        <v>111.3</v>
      </c>
      <c r="M8" s="239">
        <v>115.2</v>
      </c>
      <c r="N8" s="239">
        <v>125</v>
      </c>
      <c r="O8" s="239">
        <v>126.3</v>
      </c>
      <c r="P8" s="239">
        <v>99.22789332246676</v>
      </c>
      <c r="Q8" s="238">
        <v>93.6047869470637</v>
      </c>
      <c r="R8" s="262">
        <v>94.40259644258101</v>
      </c>
      <c r="S8" s="262"/>
      <c r="T8" s="577"/>
    </row>
    <row r="9" spans="1:20" ht="30" customHeight="1">
      <c r="A9" s="358" t="s">
        <v>5</v>
      </c>
      <c r="B9" s="264">
        <v>104.325</v>
      </c>
      <c r="C9" s="264">
        <v>111.8</v>
      </c>
      <c r="D9" s="264">
        <v>123.075</v>
      </c>
      <c r="E9" s="264">
        <v>126.825</v>
      </c>
      <c r="F9" s="264">
        <v>108.325</v>
      </c>
      <c r="G9" s="264">
        <v>110.1</v>
      </c>
      <c r="H9" s="264">
        <v>104.385</v>
      </c>
      <c r="I9" s="264">
        <v>110.725</v>
      </c>
      <c r="J9" s="264">
        <v>122.775</v>
      </c>
      <c r="K9" s="264">
        <v>128.7</v>
      </c>
      <c r="L9" s="264">
        <v>107.275</v>
      </c>
      <c r="M9" s="264">
        <v>113.375</v>
      </c>
      <c r="N9" s="264">
        <v>120.6775</v>
      </c>
      <c r="O9" s="264">
        <v>127.05</v>
      </c>
      <c r="P9" s="264">
        <v>97.16019120726666</v>
      </c>
      <c r="Q9" s="264">
        <v>96.7178913268963</v>
      </c>
      <c r="R9" s="323">
        <v>93.65254448556404</v>
      </c>
      <c r="S9" s="359"/>
      <c r="T9" s="577"/>
    </row>
    <row r="10" ht="12.75">
      <c r="T10" s="577"/>
    </row>
    <row r="11" spans="1:20" ht="15.75">
      <c r="A11" s="36" t="s">
        <v>99</v>
      </c>
      <c r="T11" s="577"/>
    </row>
    <row r="12" ht="12.75">
      <c r="T12" s="577"/>
    </row>
    <row r="13" ht="12.75">
      <c r="T13" s="577"/>
    </row>
    <row r="14" ht="12.75">
      <c r="T14" s="577"/>
    </row>
    <row r="15" ht="12.75">
      <c r="T15" s="577"/>
    </row>
    <row r="16" ht="12.75">
      <c r="T16" s="37"/>
    </row>
    <row r="17" ht="12.75">
      <c r="T17" s="37"/>
    </row>
    <row r="18" ht="12.75">
      <c r="T18" s="37"/>
    </row>
    <row r="19" ht="12.75">
      <c r="T19" s="37"/>
    </row>
    <row r="20" ht="12.75">
      <c r="T20" s="37"/>
    </row>
    <row r="21" ht="12.75">
      <c r="T21" s="37"/>
    </row>
    <row r="22" ht="12.75">
      <c r="T22" s="37"/>
    </row>
    <row r="23" ht="12.75">
      <c r="T23" s="37"/>
    </row>
  </sheetData>
  <sheetProtection/>
  <mergeCells count="6">
    <mergeCell ref="A1:Q1"/>
    <mergeCell ref="T1:T15"/>
    <mergeCell ref="B3:E3"/>
    <mergeCell ref="F3:K3"/>
    <mergeCell ref="L3:O3"/>
    <mergeCell ref="P3:S3"/>
  </mergeCells>
  <printOptions/>
  <pageMargins left="0.25" right="0" top="0.5" bottom="0.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R9" sqref="R9"/>
    </sheetView>
  </sheetViews>
  <sheetFormatPr defaultColWidth="9.33203125" defaultRowHeight="12.75"/>
  <cols>
    <col min="1" max="1" width="10.33203125" style="36" customWidth="1"/>
    <col min="2" max="19" width="7.83203125" style="36" customWidth="1"/>
    <col min="20" max="20" width="10.66015625" style="36" customWidth="1"/>
    <col min="21" max="16384" width="9.33203125" style="36" customWidth="1"/>
  </cols>
  <sheetData>
    <row r="1" spans="1:20" ht="14.25">
      <c r="A1" s="35" t="s">
        <v>123</v>
      </c>
      <c r="T1" s="577">
        <v>15</v>
      </c>
    </row>
    <row r="2" ht="26.25" customHeight="1">
      <c r="T2" s="577"/>
    </row>
    <row r="3" spans="1:20" ht="26.25" customHeight="1">
      <c r="A3" s="38"/>
      <c r="B3" s="545" t="s">
        <v>68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46"/>
      <c r="T3" s="577"/>
    </row>
    <row r="4" spans="1:20" ht="27.75" customHeight="1">
      <c r="A4" s="39"/>
      <c r="B4" s="352">
        <v>1994</v>
      </c>
      <c r="C4" s="112">
        <v>1995</v>
      </c>
      <c r="D4" s="112">
        <v>1996</v>
      </c>
      <c r="E4" s="112">
        <v>1997</v>
      </c>
      <c r="F4" s="112">
        <v>1998</v>
      </c>
      <c r="G4" s="112">
        <v>1999</v>
      </c>
      <c r="H4" s="112">
        <v>2000</v>
      </c>
      <c r="I4" s="112">
        <v>2001</v>
      </c>
      <c r="J4" s="112">
        <v>2002</v>
      </c>
      <c r="K4" s="112">
        <v>2003</v>
      </c>
      <c r="L4" s="112">
        <v>2004</v>
      </c>
      <c r="M4" s="112">
        <v>2005</v>
      </c>
      <c r="N4" s="112">
        <v>2006</v>
      </c>
      <c r="O4" s="112">
        <v>2007</v>
      </c>
      <c r="P4" s="319">
        <v>2008</v>
      </c>
      <c r="Q4" s="112">
        <v>2009</v>
      </c>
      <c r="R4" s="112">
        <v>2010</v>
      </c>
      <c r="S4" s="112" t="s">
        <v>108</v>
      </c>
      <c r="T4" s="577"/>
    </row>
    <row r="5" spans="1:20" ht="45" customHeight="1">
      <c r="A5" s="356" t="s">
        <v>28</v>
      </c>
      <c r="B5" s="236">
        <v>49.77197490566475</v>
      </c>
      <c r="C5" s="236">
        <v>52.81038035048731</v>
      </c>
      <c r="D5" s="236">
        <v>56.42752968956179</v>
      </c>
      <c r="E5" s="236">
        <v>60.430508291470865</v>
      </c>
      <c r="F5" s="236">
        <v>62.43817086063076</v>
      </c>
      <c r="G5" s="236">
        <v>67.88087135680719</v>
      </c>
      <c r="H5" s="236">
        <v>66.19302266361092</v>
      </c>
      <c r="I5" s="236">
        <v>66.1074071501879</v>
      </c>
      <c r="J5" s="236">
        <v>71.91703127532004</v>
      </c>
      <c r="K5" s="236">
        <v>76.3812687609479</v>
      </c>
      <c r="L5" s="236">
        <v>80.28335301062573</v>
      </c>
      <c r="M5" s="236">
        <v>88.1542699724518</v>
      </c>
      <c r="N5" s="236">
        <v>91.61747343565526</v>
      </c>
      <c r="O5" s="236">
        <v>101.6</v>
      </c>
      <c r="P5" s="236">
        <v>96.49667109416004</v>
      </c>
      <c r="Q5" s="236">
        <v>97.6</v>
      </c>
      <c r="R5" s="238">
        <v>94.00175909249312</v>
      </c>
      <c r="S5" s="238">
        <v>94.82795776290654</v>
      </c>
      <c r="T5" s="577"/>
    </row>
    <row r="6" spans="1:20" ht="45" customHeight="1">
      <c r="A6" s="357" t="s">
        <v>29</v>
      </c>
      <c r="B6" s="238">
        <v>49.00031637999553</v>
      </c>
      <c r="C6" s="238">
        <v>52.95506632405028</v>
      </c>
      <c r="D6" s="238">
        <v>58.501361977297805</v>
      </c>
      <c r="E6" s="238">
        <v>60.8645662121598</v>
      </c>
      <c r="F6" s="238">
        <v>64.88432838700218</v>
      </c>
      <c r="G6" s="238">
        <v>67.26933197521433</v>
      </c>
      <c r="H6" s="238">
        <v>64.3950968817279</v>
      </c>
      <c r="I6" s="238">
        <v>65.67932958307291</v>
      </c>
      <c r="J6" s="238">
        <v>73.50703366746149</v>
      </c>
      <c r="K6" s="238">
        <v>77.35973177149648</v>
      </c>
      <c r="L6" s="238">
        <v>83.66784730421094</v>
      </c>
      <c r="M6" s="238">
        <v>87.91814246359702</v>
      </c>
      <c r="N6" s="238">
        <v>93.90791027154664</v>
      </c>
      <c r="O6" s="238">
        <v>99.3900542611418</v>
      </c>
      <c r="P6" s="238">
        <v>95.97298232008205</v>
      </c>
      <c r="Q6" s="238">
        <v>98.7</v>
      </c>
      <c r="R6" s="261">
        <v>94.23028607067079</v>
      </c>
      <c r="S6" s="261">
        <v>95.17532922623802</v>
      </c>
      <c r="T6" s="577"/>
    </row>
    <row r="7" spans="1:20" ht="45" customHeight="1">
      <c r="A7" s="357" t="s">
        <v>30</v>
      </c>
      <c r="B7" s="238">
        <v>50.736548062751275</v>
      </c>
      <c r="C7" s="238">
        <v>54.59484069109739</v>
      </c>
      <c r="D7" s="238">
        <v>61.15393815928576</v>
      </c>
      <c r="E7" s="238">
        <v>59.70707842365597</v>
      </c>
      <c r="F7" s="238">
        <v>68.06433317128506</v>
      </c>
      <c r="G7" s="238">
        <v>67.08587016073648</v>
      </c>
      <c r="H7" s="238">
        <v>62.13240116983434</v>
      </c>
      <c r="I7" s="238">
        <v>68.85933436735577</v>
      </c>
      <c r="J7" s="238">
        <v>77.35973177149648</v>
      </c>
      <c r="K7" s="238">
        <v>80.2339668649829</v>
      </c>
      <c r="L7" s="238">
        <v>86.18654073199528</v>
      </c>
      <c r="M7" s="238">
        <v>90.20070838252656</v>
      </c>
      <c r="N7" s="238">
        <v>96.02518693427785</v>
      </c>
      <c r="O7" s="238">
        <v>98.88686995274279</v>
      </c>
      <c r="P7" s="238">
        <v>96.94321809235784</v>
      </c>
      <c r="Q7" s="238">
        <v>96.96677836052149</v>
      </c>
      <c r="R7" s="261">
        <v>91.97553633651125</v>
      </c>
      <c r="S7" s="261">
        <v>94.95883846983038</v>
      </c>
      <c r="T7" s="577"/>
    </row>
    <row r="8" spans="1:20" ht="45" customHeight="1">
      <c r="A8" s="357" t="s">
        <v>31</v>
      </c>
      <c r="B8" s="238">
        <v>51.74934987769213</v>
      </c>
      <c r="C8" s="238">
        <v>55.318270558912275</v>
      </c>
      <c r="D8" s="238">
        <v>61.34685279070307</v>
      </c>
      <c r="E8" s="238">
        <v>63.661828367710726</v>
      </c>
      <c r="F8" s="238">
        <v>69.59318162526719</v>
      </c>
      <c r="G8" s="238">
        <v>67.08587016073648</v>
      </c>
      <c r="H8" s="238">
        <v>62.62163267510862</v>
      </c>
      <c r="I8" s="238">
        <v>70.20472100686004</v>
      </c>
      <c r="J8" s="238">
        <v>77.54319358597434</v>
      </c>
      <c r="K8" s="238">
        <v>80.84550624657577</v>
      </c>
      <c r="L8" s="238">
        <v>87.60330578512396</v>
      </c>
      <c r="M8" s="238">
        <v>90.67296340023613</v>
      </c>
      <c r="N8" s="238">
        <v>98.38646202282565</v>
      </c>
      <c r="O8" s="238">
        <v>99.96544387388998</v>
      </c>
      <c r="P8" s="238">
        <v>99.22789332246676</v>
      </c>
      <c r="Q8" s="238">
        <v>93.6047869470637</v>
      </c>
      <c r="R8" s="262">
        <v>94.40259644258101</v>
      </c>
      <c r="S8" s="261"/>
      <c r="T8" s="577"/>
    </row>
    <row r="9" spans="1:20" s="42" customFormat="1" ht="28.5" customHeight="1">
      <c r="A9" s="358" t="s">
        <v>5</v>
      </c>
      <c r="B9" s="263">
        <v>50.314547306525924</v>
      </c>
      <c r="C9" s="263">
        <v>53.919639481136805</v>
      </c>
      <c r="D9" s="263">
        <v>59.3574206542121</v>
      </c>
      <c r="E9" s="263">
        <v>61.16599532374934</v>
      </c>
      <c r="F9" s="263">
        <v>66.24500351104629</v>
      </c>
      <c r="G9" s="263">
        <v>67.33048591337362</v>
      </c>
      <c r="H9" s="263">
        <v>63.83553834757044</v>
      </c>
      <c r="I9" s="263">
        <v>67.71269802686916</v>
      </c>
      <c r="J9" s="263">
        <v>75.08174757506309</v>
      </c>
      <c r="K9" s="263">
        <v>78.70511841100077</v>
      </c>
      <c r="L9" s="263">
        <v>84.43526170798899</v>
      </c>
      <c r="M9" s="263">
        <v>89.23652105470288</v>
      </c>
      <c r="N9" s="263">
        <v>94.98425816607634</v>
      </c>
      <c r="O9" s="263">
        <v>99.96059202194363</v>
      </c>
      <c r="P9" s="263">
        <v>97.16019120726666</v>
      </c>
      <c r="Q9" s="264">
        <v>96.7178913268963</v>
      </c>
      <c r="R9" s="323">
        <v>93.65254448556404</v>
      </c>
      <c r="S9" s="359"/>
      <c r="T9" s="577"/>
    </row>
    <row r="10" spans="2:20" ht="12.7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T10" s="577"/>
    </row>
    <row r="11" spans="1:20" ht="18" customHeight="1">
      <c r="A11" t="s">
        <v>100</v>
      </c>
      <c r="T11" s="577"/>
    </row>
    <row r="12" spans="1:20" ht="12.75">
      <c r="A12"/>
      <c r="T12" s="37"/>
    </row>
    <row r="13" ht="12.75">
      <c r="T13" s="37"/>
    </row>
    <row r="14" ht="12.75">
      <c r="T14" s="37"/>
    </row>
    <row r="15" ht="12.75">
      <c r="T15" s="37"/>
    </row>
    <row r="16" ht="12.75">
      <c r="T16" s="37"/>
    </row>
    <row r="17" ht="12.75">
      <c r="T17" s="37"/>
    </row>
  </sheetData>
  <sheetProtection/>
  <mergeCells count="2">
    <mergeCell ref="T1:T11"/>
    <mergeCell ref="B3:S3"/>
  </mergeCells>
  <printOptions/>
  <pageMargins left="0.25" right="0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Administrator</cp:lastModifiedBy>
  <cp:lastPrinted>2011-12-15T09:51:28Z</cp:lastPrinted>
  <dcterms:created xsi:type="dcterms:W3CDTF">1997-12-31T20:30:20Z</dcterms:created>
  <dcterms:modified xsi:type="dcterms:W3CDTF">2012-01-09T09:39:59Z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4c99bc36-4a7c-454b-9621-864b9c84a9e5</vt:lpwstr>
  </property>
  <property fmtid="{D5CDD505-2E9C-101B-9397-08002B2CF9AE}" pid="5" name="PublishingVariationRelationshipLinkField">
    <vt:lpwstr>http://statsmauritius.gov.mu/Relationships List/4975_.000, /Relationships List/4975_.000</vt:lpwstr>
  </property>
</Properties>
</file>