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6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</sheets>
  <definedNames/>
  <calcPr fullCalcOnLoad="1"/>
</workbook>
</file>

<file path=xl/sharedStrings.xml><?xml version="1.0" encoding="utf-8"?>
<sst xmlns="http://schemas.openxmlformats.org/spreadsheetml/2006/main" count="215" uniqueCount="146">
  <si>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</si>
  <si>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</si>
  <si>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</si>
  <si>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</si>
  <si>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</si>
  <si>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</si>
  <si>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</si>
  <si>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</si>
  <si>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</si>
  <si>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</si>
  <si>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</si>
  <si>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</si>
  <si>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</si>
  <si>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</si>
  <si>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</si>
  <si>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</si>
  <si>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</si>
  <si>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</si>
  <si>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</si>
  <si>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</si>
  <si>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</si>
  <si>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</si>
  <si>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</si>
  <si>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</si>
  <si>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</si>
  <si>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</si>
  <si>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</si>
  <si>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</si>
  <si>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</si>
  <si>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</si>
  <si>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</si>
  <si>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Jan. - June </t>
  </si>
  <si>
    <t xml:space="preserve"> - 7 -</t>
  </si>
  <si>
    <t xml:space="preserve">             -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</si>
  <si>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</si>
  <si>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</si>
  <si>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</si>
  <si>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</si>
  <si>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</si>
  <si>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</si>
  <si>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</si>
  <si>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</si>
  <si>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</si>
  <si>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</si>
  <si>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</si>
  <si>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</si>
  <si>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</si>
  <si>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</si>
  <si>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</si>
  <si>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</si>
  <si>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</si>
  <si>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</si>
  <si>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</si>
  <si>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</si>
  <si>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</si>
  <si>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</si>
  <si>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</si>
  <si>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</si>
  <si>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</si>
  <si>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</si>
  <si>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</si>
  <si>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</si>
  <si>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</si>
  <si>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</si>
  <si>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</si>
  <si>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</si>
  <si>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</si>
  <si>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</si>
  <si>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</si>
  <si>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</si>
  <si>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</si>
  <si>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</si>
  <si>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</si>
  <si>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</si>
  <si>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</si>
  <si>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</si>
  <si>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</si>
  <si>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</si>
  <si>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</si>
  <si>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</si>
  <si>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</si>
  <si>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</si>
  <si>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</si>
  <si>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</si>
  <si>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</si>
  <si>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</si>
  <si>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</si>
  <si>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</si>
  <si>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</si>
  <si>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</si>
  <si>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</si>
  <si>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</si>
  <si>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</si>
  <si>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</si>
  <si>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</si>
  <si>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2.  Vehicles involved in accidents</t>
  </si>
  <si>
    <t>2.  Motor vehicle involved :</t>
  </si>
  <si>
    <t>3.  Casualties :</t>
  </si>
  <si>
    <t xml:space="preserve">   N / A : Not applicable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</si>
  <si>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</si>
  <si>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</si>
  <si>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</si>
  <si>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>¹ only three main vehicles have been considered in accidents involving more than three vehicles.</t>
  </si>
  <si>
    <t xml:space="preserve">            Motor-vehicles involved in casualty  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</si>
  <si>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</si>
  <si>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</si>
  <si>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</si>
  <si>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</si>
  <si>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</si>
  <si>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</si>
  <si>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</si>
  <si>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</si>
  <si>
    <t xml:space="preserve">-     </t>
  </si>
  <si>
    <t>No.  of vehicles at 31.12.10</t>
  </si>
  <si>
    <t xml:space="preserve">  Table 1.1 - Vehicles¹ registered as at June 2011</t>
  </si>
  <si>
    <t>New          vehicles        Jan. - June 11</t>
  </si>
  <si>
    <t xml:space="preserve"> Imported second-hand vehicles            Jan. - June 11</t>
  </si>
  <si>
    <t>Re - registered vehicles2              Jan. - June 11</t>
  </si>
  <si>
    <t>Vehicles off the road3               Jan. - June 11</t>
  </si>
  <si>
    <t>No.  of vehicles at 30.06.11</t>
  </si>
  <si>
    <t>Net addition Jan. - June 2011</t>
  </si>
  <si>
    <t>Table 1.3 - Registration of vehicles by type, Jan. - June 2010 and Jan. - June 2011</t>
  </si>
  <si>
    <t>Table 1.2 - Vehicles ¹ registered by type, December 2001 - December 2010 and June 2011</t>
  </si>
  <si>
    <t>2011            ( June )</t>
  </si>
  <si>
    <t>Table 2.1 -  Road traffic accidents¹, Jan. - June 2010 and Jan. - June 2011</t>
  </si>
  <si>
    <t>Table 2.2 - Road traffic accidents ¹ and casualties, 2001- 2010, Jan. - June 2011</t>
  </si>
  <si>
    <t>Table 2.5 -  Casualty accidents involved in "hit and run" cases, January 2010 - June 2011</t>
  </si>
  <si>
    <t>Table 2.4 -  Number of casualties by class of road users, January 2010 - June 2011</t>
  </si>
  <si>
    <r>
      <rPr>
        <b/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</si>
  <si>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</si>
  <si>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t>Table 2.3 - Number of vehicles¹ involved in accidents (causing casualties) by type, January 2010 - June 2011</t>
  </si>
  <si>
    <r>
      <t xml:space="preserve">2010 </t>
    </r>
    <r>
      <rPr>
        <b/>
        <vertAlign val="superscript"/>
        <sz val="12"/>
        <rFont val="Times New Roman"/>
        <family val="1"/>
      </rPr>
      <t>2</t>
    </r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</si>
  <si>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</si>
  <si>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t xml:space="preserve">2010 </t>
    </r>
    <r>
      <rPr>
        <b/>
        <vertAlign val="superscript"/>
        <sz val="12"/>
        <rFont val="Times New Roman"/>
        <family val="1"/>
      </rPr>
      <t>3</t>
    </r>
  </si>
  <si>
    <r>
      <t xml:space="preserve">2011 </t>
    </r>
    <r>
      <rPr>
        <b/>
        <vertAlign val="superscript"/>
        <sz val="12"/>
        <rFont val="Times New Roman"/>
        <family val="1"/>
      </rPr>
      <t>4</t>
    </r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</si>
  <si>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</si>
  <si>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r>
      <t xml:space="preserve">4 </t>
    </r>
    <r>
      <rPr>
        <sz val="9"/>
        <rFont val="Times New Roman"/>
        <family val="1"/>
      </rPr>
      <t>provisional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</si>
  <si>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revised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</si>
  <si>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provisional</t>
    </r>
  </si>
  <si>
    <r>
      <t>2010</t>
    </r>
    <r>
      <rPr>
        <b/>
        <vertAlign val="superscript"/>
        <sz val="12"/>
        <rFont val="Times New Roman"/>
        <family val="1"/>
      </rPr>
      <t xml:space="preserve"> 4</t>
    </r>
  </si>
  <si>
    <r>
      <t>2011</t>
    </r>
    <r>
      <rPr>
        <b/>
        <vertAlign val="superscript"/>
        <sz val="12"/>
        <rFont val="Times New Roman"/>
        <family val="1"/>
      </rPr>
      <t xml:space="preserve"> 5</t>
    </r>
    <r>
      <rPr>
        <b/>
        <sz val="12"/>
        <rFont val="Times New Roman"/>
        <family val="1"/>
      </rPr>
      <t xml:space="preserve">        Jan.-June</t>
    </r>
  </si>
  <si>
    <r>
      <t>2011</t>
    </r>
    <r>
      <rPr>
        <b/>
        <vertAlign val="superscript"/>
        <sz val="12"/>
        <rFont val="Times New Roman"/>
        <family val="1"/>
      </rPr>
      <t xml:space="preserve"> 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</si>
  <si>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</si>
  <si>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>2011</t>
    </r>
    <r>
      <rPr>
        <b/>
        <vertAlign val="superscript"/>
        <sz val="12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</si>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</sst>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  <numFmt numFmtId="208" formatCode="0.00000"/>
  </numFmts>
  <fonts count="72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180" fontId="0" fillId="0" borderId="0" xfId="0" applyNumberFormat="1" applyAlignment="1">
      <alignment/>
    </xf>
    <xf numFmtId="0" fontId="1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Continuous" vertical="center"/>
      <protection/>
    </xf>
    <xf numFmtId="0" fontId="4" fillId="0" borderId="0" xfId="57">
      <alignment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horizontal="right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4" fillId="0" borderId="0" xfId="57" applyBorder="1">
      <alignment/>
      <protection/>
    </xf>
    <xf numFmtId="0" fontId="3" fillId="0" borderId="10" xfId="57" applyFont="1" applyBorder="1">
      <alignment/>
      <protection/>
    </xf>
    <xf numFmtId="37" fontId="3" fillId="0" borderId="16" xfId="57" applyNumberFormat="1" applyFont="1" applyBorder="1">
      <alignment/>
      <protection/>
    </xf>
    <xf numFmtId="37" fontId="3" fillId="0" borderId="17" xfId="57" applyNumberFormat="1" applyFont="1" applyBorder="1">
      <alignment/>
      <protection/>
    </xf>
    <xf numFmtId="37" fontId="4" fillId="0" borderId="0" xfId="57" applyNumberFormat="1">
      <alignment/>
      <protection/>
    </xf>
    <xf numFmtId="0" fontId="9" fillId="0" borderId="11" xfId="57" applyFont="1" applyBorder="1" applyAlignment="1">
      <alignment vertical="center"/>
      <protection/>
    </xf>
    <xf numFmtId="178" fontId="9" fillId="0" borderId="10" xfId="57" applyNumberFormat="1" applyFont="1" applyBorder="1" applyAlignment="1">
      <alignment vertical="center"/>
      <protection/>
    </xf>
    <xf numFmtId="178" fontId="9" fillId="0" borderId="11" xfId="57" applyNumberFormat="1" applyFont="1" applyBorder="1" applyAlignment="1">
      <alignment vertical="center"/>
      <protection/>
    </xf>
    <xf numFmtId="37" fontId="3" fillId="0" borderId="10" xfId="57" applyNumberFormat="1" applyFont="1" applyBorder="1">
      <alignment/>
      <protection/>
    </xf>
    <xf numFmtId="37" fontId="3" fillId="0" borderId="11" xfId="57" applyNumberFormat="1" applyFont="1" applyBorder="1">
      <alignment/>
      <protection/>
    </xf>
    <xf numFmtId="37" fontId="10" fillId="0" borderId="0" xfId="57" applyNumberFormat="1" applyFont="1" applyBorder="1" applyAlignment="1">
      <alignment vertical="center"/>
      <protection/>
    </xf>
    <xf numFmtId="37" fontId="3" fillId="0" borderId="18" xfId="57" applyNumberFormat="1" applyFont="1" applyBorder="1">
      <alignment/>
      <protection/>
    </xf>
    <xf numFmtId="0" fontId="2" fillId="0" borderId="13" xfId="57" applyFont="1" applyBorder="1" applyAlignment="1">
      <alignment vertical="center"/>
      <protection/>
    </xf>
    <xf numFmtId="37" fontId="2" fillId="0" borderId="13" xfId="57" applyNumberFormat="1" applyFont="1" applyBorder="1" applyAlignment="1">
      <alignment vertical="center"/>
      <protection/>
    </xf>
    <xf numFmtId="37" fontId="2" fillId="0" borderId="12" xfId="57" applyNumberFormat="1" applyFont="1" applyBorder="1" applyAlignment="1">
      <alignment vertical="center"/>
      <protection/>
    </xf>
    <xf numFmtId="37" fontId="4" fillId="0" borderId="0" xfId="57" applyNumberFormat="1" applyBorder="1">
      <alignment/>
      <protection/>
    </xf>
    <xf numFmtId="0" fontId="5" fillId="0" borderId="0" xfId="57" applyFont="1" applyBorder="1">
      <alignment/>
      <protection/>
    </xf>
    <xf numFmtId="0" fontId="2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0" fillId="0" borderId="0" xfId="58" applyFont="1">
      <alignment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9" xfId="58" applyFont="1" applyBorder="1" applyAlignment="1">
      <alignment horizontal="centerContinuous" vertical="center"/>
      <protection/>
    </xf>
    <xf numFmtId="0" fontId="2" fillId="0" borderId="16" xfId="58" applyFont="1" applyBorder="1" applyAlignment="1">
      <alignment horizontal="centerContinuous" vertical="center"/>
      <protection/>
    </xf>
    <xf numFmtId="0" fontId="2" fillId="0" borderId="20" xfId="58" applyFont="1" applyBorder="1" applyAlignment="1">
      <alignment horizontal="centerContinuous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vertical="center"/>
      <protection/>
    </xf>
    <xf numFmtId="174" fontId="3" fillId="0" borderId="10" xfId="58" applyNumberFormat="1" applyFont="1" applyBorder="1" applyAlignment="1">
      <alignment vertical="center"/>
      <protection/>
    </xf>
    <xf numFmtId="173" fontId="3" fillId="0" borderId="10" xfId="58" applyNumberFormat="1" applyFont="1" applyBorder="1" applyAlignment="1">
      <alignment vertical="center"/>
      <protection/>
    </xf>
    <xf numFmtId="174" fontId="3" fillId="0" borderId="17" xfId="58" applyNumberFormat="1" applyFont="1" applyBorder="1" applyAlignment="1">
      <alignment vertical="center"/>
      <protection/>
    </xf>
    <xf numFmtId="174" fontId="3" fillId="0" borderId="11" xfId="58" applyNumberFormat="1" applyFont="1" applyBorder="1" applyAlignment="1">
      <alignment vertical="center"/>
      <protection/>
    </xf>
    <xf numFmtId="0" fontId="3" fillId="0" borderId="0" xfId="58" applyFont="1" applyAlignment="1">
      <alignment horizontal="center" vertical="center" textRotation="180"/>
      <protection/>
    </xf>
    <xf numFmtId="175" fontId="3" fillId="0" borderId="11" xfId="58" applyNumberFormat="1" applyFont="1" applyBorder="1" applyAlignment="1">
      <alignment horizontal="left" vertical="center"/>
      <protection/>
    </xf>
    <xf numFmtId="0" fontId="3" fillId="0" borderId="21" xfId="58" applyFont="1" applyBorder="1" applyAlignment="1">
      <alignment vertical="center"/>
      <protection/>
    </xf>
    <xf numFmtId="0" fontId="2" fillId="0" borderId="12" xfId="58" applyFont="1" applyBorder="1" applyAlignment="1">
      <alignment horizontal="left" vertical="center"/>
      <protection/>
    </xf>
    <xf numFmtId="174" fontId="2" fillId="0" borderId="13" xfId="58" applyNumberFormat="1" applyFont="1" applyBorder="1" applyAlignment="1">
      <alignment vertical="center"/>
      <protection/>
    </xf>
    <xf numFmtId="173" fontId="2" fillId="0" borderId="13" xfId="58" applyNumberFormat="1" applyFont="1" applyBorder="1" applyAlignment="1">
      <alignment horizontal="right" vertical="center"/>
      <protection/>
    </xf>
    <xf numFmtId="176" fontId="2" fillId="0" borderId="12" xfId="58" applyNumberFormat="1" applyFont="1" applyBorder="1" applyAlignment="1">
      <alignment horizontal="centerContinuous" vertical="center"/>
      <protection/>
    </xf>
    <xf numFmtId="0" fontId="5" fillId="0" borderId="0" xfId="58" applyFont="1">
      <alignment/>
      <protection/>
    </xf>
    <xf numFmtId="174" fontId="4" fillId="0" borderId="0" xfId="58" applyNumberForma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12" fillId="0" borderId="0" xfId="60">
      <alignment/>
      <protection/>
    </xf>
    <xf numFmtId="0" fontId="2" fillId="0" borderId="17" xfId="60" applyFont="1" applyBorder="1" applyAlignment="1">
      <alignment horizontal="center"/>
      <protection/>
    </xf>
    <xf numFmtId="0" fontId="2" fillId="0" borderId="13" xfId="60" applyFont="1" applyBorder="1" applyAlignment="1">
      <alignment horizontal="centerContinuous" vertical="center"/>
      <protection/>
    </xf>
    <xf numFmtId="0" fontId="2" fillId="0" borderId="15" xfId="60" applyFont="1" applyBorder="1" applyAlignment="1">
      <alignment horizontal="centerContinuous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1" fillId="0" borderId="0" xfId="61" applyFont="1" applyAlignment="1" quotePrefix="1">
      <alignment horizontal="left"/>
      <protection/>
    </xf>
    <xf numFmtId="0" fontId="10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5" applyFont="1" applyAlignment="1">
      <alignment vertical="center"/>
      <protection/>
    </xf>
    <xf numFmtId="0" fontId="4" fillId="0" borderId="0" xfId="65" applyAlignment="1">
      <alignment horizontal="centerContinuous"/>
      <protection/>
    </xf>
    <xf numFmtId="0" fontId="4" fillId="0" borderId="0" xfId="65">
      <alignment/>
      <protection/>
    </xf>
    <xf numFmtId="0" fontId="16" fillId="0" borderId="0" xfId="65" applyFont="1">
      <alignment/>
      <protection/>
    </xf>
    <xf numFmtId="0" fontId="3" fillId="0" borderId="17" xfId="65" applyFont="1" applyBorder="1" applyAlignment="1">
      <alignment vertical="center"/>
      <protection/>
    </xf>
    <xf numFmtId="0" fontId="2" fillId="0" borderId="13" xfId="65" applyFont="1" applyBorder="1" applyAlignment="1">
      <alignment horizontal="centerContinuous" vertical="center"/>
      <protection/>
    </xf>
    <xf numFmtId="0" fontId="2" fillId="0" borderId="22" xfId="65" applyFont="1" applyBorder="1" applyAlignment="1">
      <alignment horizontal="centerContinuous" vertical="center"/>
      <protection/>
    </xf>
    <xf numFmtId="0" fontId="2" fillId="0" borderId="15" xfId="65" applyFont="1" applyBorder="1" applyAlignment="1">
      <alignment horizontal="centerContinuous" vertical="center"/>
      <protection/>
    </xf>
    <xf numFmtId="0" fontId="2" fillId="0" borderId="11" xfId="65" applyFont="1" applyBorder="1" applyAlignment="1">
      <alignment horizontal="centerContinuous" vertical="center"/>
      <protection/>
    </xf>
    <xf numFmtId="0" fontId="3" fillId="0" borderId="21" xfId="65" applyFont="1" applyBorder="1" applyAlignment="1">
      <alignment vertical="center"/>
      <protection/>
    </xf>
    <xf numFmtId="186" fontId="3" fillId="0" borderId="20" xfId="65" applyNumberFormat="1" applyFont="1" applyBorder="1" applyAlignment="1">
      <alignment horizontal="right" vertical="center"/>
      <protection/>
    </xf>
    <xf numFmtId="0" fontId="3" fillId="0" borderId="11" xfId="65" applyFont="1" applyBorder="1" applyAlignment="1">
      <alignment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vertical="center"/>
      <protection/>
    </xf>
    <xf numFmtId="186" fontId="2" fillId="0" borderId="15" xfId="65" applyNumberFormat="1" applyFont="1" applyBorder="1" applyAlignment="1">
      <alignment horizontal="right" vertical="center"/>
      <protection/>
    </xf>
    <xf numFmtId="0" fontId="10" fillId="0" borderId="0" xfId="65" applyFont="1">
      <alignment/>
      <protection/>
    </xf>
    <xf numFmtId="0" fontId="2" fillId="0" borderId="21" xfId="65" applyFont="1" applyBorder="1" applyAlignment="1">
      <alignment horizontal="centerContinuous" vertical="center"/>
      <protection/>
    </xf>
    <xf numFmtId="0" fontId="18" fillId="0" borderId="0" xfId="64" applyFont="1" applyBorder="1" applyAlignment="1">
      <alignment horizontal="left"/>
      <protection/>
    </xf>
    <xf numFmtId="0" fontId="19" fillId="0" borderId="0" xfId="64" applyFont="1">
      <alignment/>
      <protection/>
    </xf>
    <xf numFmtId="0" fontId="20" fillId="0" borderId="0" xfId="64" applyFont="1">
      <alignment/>
      <protection/>
    </xf>
    <xf numFmtId="0" fontId="4" fillId="0" borderId="0" xfId="64">
      <alignment/>
      <protection/>
    </xf>
    <xf numFmtId="0" fontId="11" fillId="0" borderId="0" xfId="64" applyFont="1">
      <alignment/>
      <protection/>
    </xf>
    <xf numFmtId="0" fontId="17" fillId="0" borderId="0" xfId="64" applyFont="1">
      <alignment/>
      <protection/>
    </xf>
    <xf numFmtId="12" fontId="4" fillId="0" borderId="0" xfId="64" applyNumberFormat="1">
      <alignment/>
      <protection/>
    </xf>
    <xf numFmtId="0" fontId="2" fillId="0" borderId="17" xfId="64" applyFont="1" applyBorder="1" applyAlignment="1">
      <alignment horizontal="center"/>
      <protection/>
    </xf>
    <xf numFmtId="0" fontId="2" fillId="0" borderId="22" xfId="64" applyFont="1" applyBorder="1" applyAlignment="1">
      <alignment horizontal="centerContinuous" vertical="center"/>
      <protection/>
    </xf>
    <xf numFmtId="0" fontId="2" fillId="0" borderId="15" xfId="64" applyFont="1" applyBorder="1" applyAlignment="1">
      <alignment horizontal="centerContinuous" vertical="center"/>
      <protection/>
    </xf>
    <xf numFmtId="0" fontId="2" fillId="33" borderId="11" xfId="64" applyFont="1" applyFill="1" applyBorder="1" applyAlignment="1">
      <alignment horizontal="center"/>
      <protection/>
    </xf>
    <xf numFmtId="0" fontId="2" fillId="0" borderId="15" xfId="64" applyFont="1" applyBorder="1" applyAlignment="1">
      <alignment horizontal="center" vertical="center"/>
      <protection/>
    </xf>
    <xf numFmtId="0" fontId="21" fillId="0" borderId="0" xfId="64" applyFont="1">
      <alignment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187" fontId="3" fillId="0" borderId="14" xfId="64" applyNumberFormat="1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centerContinuous" vertical="center"/>
      <protection/>
    </xf>
    <xf numFmtId="0" fontId="10" fillId="0" borderId="0" xfId="64" applyFont="1">
      <alignment/>
      <protection/>
    </xf>
    <xf numFmtId="0" fontId="4" fillId="0" borderId="0" xfId="64" applyAlignment="1">
      <alignment horizontal="right"/>
      <protection/>
    </xf>
    <xf numFmtId="0" fontId="2" fillId="0" borderId="0" xfId="64" applyFont="1" applyBorder="1">
      <alignment/>
      <protection/>
    </xf>
    <xf numFmtId="0" fontId="11" fillId="0" borderId="0" xfId="64" applyFont="1" applyBorder="1">
      <alignment/>
      <protection/>
    </xf>
    <xf numFmtId="0" fontId="2" fillId="0" borderId="16" xfId="64" applyFont="1" applyBorder="1" applyAlignment="1">
      <alignment horizontal="right" vertical="center"/>
      <protection/>
    </xf>
    <xf numFmtId="0" fontId="10" fillId="0" borderId="0" xfId="64" applyFont="1" applyAlignment="1">
      <alignment vertical="center"/>
      <protection/>
    </xf>
    <xf numFmtId="0" fontId="2" fillId="0" borderId="10" xfId="64" applyFont="1" applyBorder="1">
      <alignment/>
      <protection/>
    </xf>
    <xf numFmtId="0" fontId="2" fillId="0" borderId="23" xfId="64" applyFont="1" applyBorder="1">
      <alignment/>
      <protection/>
    </xf>
    <xf numFmtId="0" fontId="2" fillId="33" borderId="18" xfId="64" applyFont="1" applyFill="1" applyBorder="1" applyAlignment="1">
      <alignment horizontal="center" vertical="center"/>
      <protection/>
    </xf>
    <xf numFmtId="0" fontId="3" fillId="0" borderId="16" xfId="64" applyFont="1" applyBorder="1">
      <alignment/>
      <protection/>
    </xf>
    <xf numFmtId="0" fontId="3" fillId="0" borderId="19" xfId="64" applyFont="1" applyBorder="1">
      <alignment/>
      <protection/>
    </xf>
    <xf numFmtId="0" fontId="3" fillId="0" borderId="20" xfId="64" applyFont="1" applyBorder="1">
      <alignment/>
      <protection/>
    </xf>
    <xf numFmtId="0" fontId="3" fillId="0" borderId="10" xfId="64" applyFont="1" applyBorder="1">
      <alignment/>
      <protection/>
    </xf>
    <xf numFmtId="190" fontId="3" fillId="0" borderId="14" xfId="64" applyNumberFormat="1" applyFont="1" applyBorder="1">
      <alignment/>
      <protection/>
    </xf>
    <xf numFmtId="184" fontId="3" fillId="0" borderId="0" xfId="64" applyNumberFormat="1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49" fontId="2" fillId="0" borderId="19" xfId="64" applyNumberFormat="1" applyFont="1" applyBorder="1" applyAlignment="1">
      <alignment horizontal="center"/>
      <protection/>
    </xf>
    <xf numFmtId="190" fontId="2" fillId="0" borderId="20" xfId="64" applyNumberFormat="1" applyFont="1" applyBorder="1">
      <alignment/>
      <protection/>
    </xf>
    <xf numFmtId="0" fontId="3" fillId="0" borderId="18" xfId="64" applyFont="1" applyBorder="1">
      <alignment/>
      <protection/>
    </xf>
    <xf numFmtId="0" fontId="3" fillId="0" borderId="24" xfId="64" applyFont="1" applyBorder="1">
      <alignment/>
      <protection/>
    </xf>
    <xf numFmtId="0" fontId="3" fillId="0" borderId="23" xfId="64" applyFont="1" applyBorder="1">
      <alignment/>
      <protection/>
    </xf>
    <xf numFmtId="0" fontId="3" fillId="0" borderId="0" xfId="64" applyFont="1" applyBorder="1">
      <alignment/>
      <protection/>
    </xf>
    <xf numFmtId="0" fontId="4" fillId="0" borderId="0" xfId="64" applyBorder="1">
      <alignment/>
      <protection/>
    </xf>
    <xf numFmtId="0" fontId="0" fillId="0" borderId="0" xfId="59" applyFont="1">
      <alignment/>
      <protection/>
    </xf>
    <xf numFmtId="0" fontId="12" fillId="0" borderId="0" xfId="59">
      <alignment/>
      <protection/>
    </xf>
    <xf numFmtId="0" fontId="0" fillId="0" borderId="16" xfId="59" applyFont="1" applyBorder="1">
      <alignment/>
      <protection/>
    </xf>
    <xf numFmtId="0" fontId="0" fillId="0" borderId="19" xfId="59" applyFont="1" applyBorder="1" applyAlignment="1">
      <alignment vertical="center"/>
      <protection/>
    </xf>
    <xf numFmtId="0" fontId="0" fillId="0" borderId="20" xfId="59" applyFont="1" applyBorder="1" applyAlignment="1">
      <alignment vertical="center"/>
      <protection/>
    </xf>
    <xf numFmtId="0" fontId="0" fillId="0" borderId="10" xfId="59" applyFont="1" applyBorder="1">
      <alignment/>
      <protection/>
    </xf>
    <xf numFmtId="0" fontId="0" fillId="0" borderId="0" xfId="59" applyFont="1" applyBorder="1" applyAlignment="1">
      <alignment vertical="center"/>
      <protection/>
    </xf>
    <xf numFmtId="0" fontId="0" fillId="0" borderId="14" xfId="59" applyFont="1" applyBorder="1" applyAlignment="1">
      <alignment vertical="center"/>
      <protection/>
    </xf>
    <xf numFmtId="0" fontId="0" fillId="0" borderId="0" xfId="59" applyFont="1" applyBorder="1">
      <alignment/>
      <protection/>
    </xf>
    <xf numFmtId="0" fontId="0" fillId="0" borderId="14" xfId="59" applyFont="1" applyBorder="1">
      <alignment/>
      <protection/>
    </xf>
    <xf numFmtId="0" fontId="0" fillId="0" borderId="11" xfId="59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11" xfId="59" applyFont="1" applyBorder="1" applyAlignment="1">
      <alignment horizontal="centerContinuous"/>
      <protection/>
    </xf>
    <xf numFmtId="0" fontId="2" fillId="0" borderId="10" xfId="59" applyFont="1" applyBorder="1">
      <alignment/>
      <protection/>
    </xf>
    <xf numFmtId="0" fontId="13" fillId="0" borderId="0" xfId="59" applyFont="1" applyBorder="1">
      <alignment/>
      <protection/>
    </xf>
    <xf numFmtId="0" fontId="13" fillId="0" borderId="10" xfId="59" applyFont="1" applyBorder="1">
      <alignment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14" xfId="59" applyFont="1" applyBorder="1">
      <alignment/>
      <protection/>
    </xf>
    <xf numFmtId="49" fontId="3" fillId="0" borderId="11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82" fontId="3" fillId="0" borderId="11" xfId="59" applyNumberFormat="1" applyFont="1" applyBorder="1" applyAlignment="1">
      <alignment horizontal="center"/>
      <protection/>
    </xf>
    <xf numFmtId="0" fontId="12" fillId="0" borderId="11" xfId="59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49" fontId="9" fillId="0" borderId="11" xfId="59" applyNumberFormat="1" applyFont="1" applyBorder="1" applyAlignment="1">
      <alignment horizontal="center"/>
      <protection/>
    </xf>
    <xf numFmtId="182" fontId="9" fillId="0" borderId="11" xfId="59" applyNumberFormat="1" applyFont="1" applyBorder="1" applyAlignment="1">
      <alignment horizontal="center"/>
      <protection/>
    </xf>
    <xf numFmtId="0" fontId="12" fillId="0" borderId="0" xfId="59" applyAlignment="1">
      <alignment/>
      <protection/>
    </xf>
    <xf numFmtId="0" fontId="0" fillId="0" borderId="11" xfId="59" applyFont="1" applyBorder="1" applyAlignment="1">
      <alignment horizontal="center"/>
      <protection/>
    </xf>
    <xf numFmtId="0" fontId="12" fillId="0" borderId="11" xfId="59" applyBorder="1">
      <alignment/>
      <protection/>
    </xf>
    <xf numFmtId="0" fontId="9" fillId="0" borderId="0" xfId="59" applyFont="1" applyBorder="1">
      <alignment/>
      <protection/>
    </xf>
    <xf numFmtId="3" fontId="3" fillId="0" borderId="11" xfId="59" applyNumberFormat="1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9" fillId="0" borderId="11" xfId="59" applyFont="1" applyBorder="1" applyAlignment="1">
      <alignment horizontal="center"/>
      <protection/>
    </xf>
    <xf numFmtId="0" fontId="0" fillId="0" borderId="18" xfId="59" applyFont="1" applyBorder="1">
      <alignment/>
      <protection/>
    </xf>
    <xf numFmtId="0" fontId="0" fillId="0" borderId="24" xfId="59" applyFont="1" applyBorder="1">
      <alignment/>
      <protection/>
    </xf>
    <xf numFmtId="0" fontId="0" fillId="0" borderId="23" xfId="59" applyFont="1" applyBorder="1">
      <alignment/>
      <protection/>
    </xf>
    <xf numFmtId="0" fontId="0" fillId="0" borderId="21" xfId="59" applyFont="1" applyBorder="1" applyAlignment="1">
      <alignment horizontal="center"/>
      <protection/>
    </xf>
    <xf numFmtId="0" fontId="5" fillId="0" borderId="0" xfId="59" applyFont="1">
      <alignment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26" fillId="0" borderId="0" xfId="62" applyFont="1" applyAlignment="1">
      <alignment horizontal="centerContinuous"/>
      <protection/>
    </xf>
    <xf numFmtId="0" fontId="11" fillId="0" borderId="0" xfId="62" applyFont="1" applyAlignment="1">
      <alignment horizontal="centerContinuous"/>
      <protection/>
    </xf>
    <xf numFmtId="0" fontId="17" fillId="0" borderId="0" xfId="62" applyFont="1" applyAlignment="1">
      <alignment horizontal="centerContinuous"/>
      <protection/>
    </xf>
    <xf numFmtId="0" fontId="4" fillId="0" borderId="0" xfId="62" applyAlignment="1">
      <alignment horizontal="centerContinuous"/>
      <protection/>
    </xf>
    <xf numFmtId="0" fontId="4" fillId="0" borderId="0" xfId="62">
      <alignment/>
      <protection/>
    </xf>
    <xf numFmtId="0" fontId="3" fillId="0" borderId="16" xfId="62" applyFont="1" applyBorder="1">
      <alignment/>
      <protection/>
    </xf>
    <xf numFmtId="0" fontId="3" fillId="0" borderId="19" xfId="62" applyFont="1" applyBorder="1">
      <alignment/>
      <protection/>
    </xf>
    <xf numFmtId="0" fontId="2" fillId="0" borderId="12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3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0" fontId="2" fillId="0" borderId="17" xfId="62" applyFont="1" applyBorder="1" applyAlignment="1">
      <alignment horizontal="right"/>
      <protection/>
    </xf>
    <xf numFmtId="0" fontId="2" fillId="0" borderId="17" xfId="62" applyFont="1" applyBorder="1">
      <alignment/>
      <protection/>
    </xf>
    <xf numFmtId="0" fontId="4" fillId="0" borderId="0" xfId="62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3" fontId="3" fillId="0" borderId="11" xfId="62" applyNumberFormat="1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3" fontId="3" fillId="0" borderId="11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3" fontId="9" fillId="0" borderId="11" xfId="62" applyNumberFormat="1" applyFont="1" applyBorder="1" applyAlignment="1">
      <alignment horizontal="center"/>
      <protection/>
    </xf>
    <xf numFmtId="0" fontId="27" fillId="0" borderId="0" xfId="62" applyFont="1" applyBorder="1" applyAlignment="1">
      <alignment/>
      <protection/>
    </xf>
    <xf numFmtId="0" fontId="4" fillId="0" borderId="0" xfId="62" applyAlignment="1">
      <alignment horizontal="center" vertical="top"/>
      <protection/>
    </xf>
    <xf numFmtId="0" fontId="2" fillId="0" borderId="10" xfId="62" applyFont="1" applyBorder="1" applyAlignment="1">
      <alignment horizontal="left"/>
      <protection/>
    </xf>
    <xf numFmtId="0" fontId="3" fillId="0" borderId="0" xfId="62" applyFont="1">
      <alignment/>
      <protection/>
    </xf>
    <xf numFmtId="0" fontId="27" fillId="0" borderId="0" xfId="62" applyFont="1" applyBorder="1">
      <alignment/>
      <protection/>
    </xf>
    <xf numFmtId="0" fontId="3" fillId="0" borderId="0" xfId="62" applyFont="1" applyBorder="1" applyAlignment="1">
      <alignment horizontal="left"/>
      <protection/>
    </xf>
    <xf numFmtId="0" fontId="9" fillId="0" borderId="0" xfId="62" applyFont="1" applyBorder="1">
      <alignment/>
      <protection/>
    </xf>
    <xf numFmtId="49" fontId="9" fillId="0" borderId="11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/>
      <protection/>
    </xf>
    <xf numFmtId="0" fontId="2" fillId="0" borderId="0" xfId="62" applyFont="1" applyBorder="1" applyAlignment="1">
      <alignment/>
      <protection/>
    </xf>
    <xf numFmtId="180" fontId="9" fillId="0" borderId="11" xfId="62" applyNumberFormat="1" applyFont="1" applyBorder="1" applyAlignment="1">
      <alignment horizontal="center"/>
      <protection/>
    </xf>
    <xf numFmtId="180" fontId="3" fillId="0" borderId="11" xfId="62" applyNumberFormat="1" applyFont="1" applyBorder="1">
      <alignment/>
      <protection/>
    </xf>
    <xf numFmtId="180" fontId="9" fillId="0" borderId="11" xfId="62" applyNumberFormat="1" applyFont="1" applyBorder="1" applyAlignment="1">
      <alignment/>
      <protection/>
    </xf>
    <xf numFmtId="0" fontId="2" fillId="0" borderId="18" xfId="62" applyFont="1" applyBorder="1" applyAlignment="1">
      <alignment vertical="top"/>
      <protection/>
    </xf>
    <xf numFmtId="0" fontId="3" fillId="0" borderId="24" xfId="62" applyFont="1" applyBorder="1" applyAlignment="1">
      <alignment vertical="top"/>
      <protection/>
    </xf>
    <xf numFmtId="180" fontId="9" fillId="0" borderId="21" xfId="62" applyNumberFormat="1" applyFont="1" applyBorder="1" applyAlignment="1">
      <alignment horizontal="center" vertical="top"/>
      <protection/>
    </xf>
    <xf numFmtId="3" fontId="4" fillId="0" borderId="0" xfId="62" applyNumberFormat="1" applyFont="1" applyBorder="1" applyAlignment="1">
      <alignment vertical="top"/>
      <protection/>
    </xf>
    <xf numFmtId="0" fontId="4" fillId="0" borderId="0" xfId="62" applyAlignment="1">
      <alignment vertical="top"/>
      <protection/>
    </xf>
    <xf numFmtId="0" fontId="17" fillId="0" borderId="0" xfId="62" applyFont="1">
      <alignment/>
      <protection/>
    </xf>
    <xf numFmtId="0" fontId="5" fillId="0" borderId="0" xfId="62" applyFont="1">
      <alignment/>
      <protection/>
    </xf>
    <xf numFmtId="0" fontId="21" fillId="0" borderId="0" xfId="62" applyFont="1">
      <alignment/>
      <protection/>
    </xf>
    <xf numFmtId="0" fontId="15" fillId="0" borderId="0" xfId="62" applyFont="1">
      <alignment/>
      <protection/>
    </xf>
    <xf numFmtId="0" fontId="28" fillId="0" borderId="0" xfId="62" applyFont="1">
      <alignment/>
      <protection/>
    </xf>
    <xf numFmtId="0" fontId="2" fillId="0" borderId="12" xfId="61" applyFont="1" applyBorder="1" applyAlignment="1">
      <alignment horizontal="center" wrapText="1"/>
      <protection/>
    </xf>
    <xf numFmtId="0" fontId="29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11" xfId="64" applyFont="1" applyBorder="1">
      <alignment/>
      <protection/>
    </xf>
    <xf numFmtId="0" fontId="3" fillId="0" borderId="17" xfId="64" applyFont="1" applyBorder="1" applyAlignment="1">
      <alignment vertical="center"/>
      <protection/>
    </xf>
    <xf numFmtId="0" fontId="30" fillId="0" borderId="0" xfId="64" applyFont="1" applyBorder="1">
      <alignment/>
      <protection/>
    </xf>
    <xf numFmtId="0" fontId="31" fillId="0" borderId="0" xfId="64" applyFont="1" applyAlignment="1">
      <alignment horizontal="right"/>
      <protection/>
    </xf>
    <xf numFmtId="0" fontId="31" fillId="0" borderId="0" xfId="64" applyFont="1">
      <alignment/>
      <protection/>
    </xf>
    <xf numFmtId="0" fontId="32" fillId="0" borderId="0" xfId="59" applyFont="1">
      <alignment/>
      <protection/>
    </xf>
    <xf numFmtId="0" fontId="12" fillId="0" borderId="10" xfId="59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180" fontId="4" fillId="0" borderId="0" xfId="57" applyNumberFormat="1">
      <alignment/>
      <protection/>
    </xf>
    <xf numFmtId="181" fontId="3" fillId="0" borderId="25" xfId="65" applyNumberFormat="1" applyFont="1" applyBorder="1" applyAlignment="1">
      <alignment horizontal="right" vertical="center"/>
      <protection/>
    </xf>
    <xf numFmtId="37" fontId="2" fillId="0" borderId="12" xfId="0" applyNumberFormat="1" applyFont="1" applyBorder="1" applyAlignment="1">
      <alignment vertical="center"/>
    </xf>
    <xf numFmtId="0" fontId="2" fillId="0" borderId="21" xfId="60" applyNumberFormat="1" applyFont="1" applyBorder="1" applyAlignment="1">
      <alignment horizontal="center"/>
      <protection/>
    </xf>
    <xf numFmtId="0" fontId="2" fillId="0" borderId="11" xfId="59" applyNumberFormat="1" applyFont="1" applyBorder="1" applyAlignment="1">
      <alignment horizontal="center"/>
      <protection/>
    </xf>
    <xf numFmtId="3" fontId="2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3"/>
      <protection/>
    </xf>
    <xf numFmtId="0" fontId="9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2"/>
      <protection/>
    </xf>
    <xf numFmtId="3" fontId="2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2"/>
      <protection/>
    </xf>
    <xf numFmtId="3" fontId="2" fillId="0" borderId="11" xfId="59" applyNumberFormat="1" applyFont="1" applyBorder="1" applyAlignment="1">
      <alignment horizontal="left" indent="2"/>
      <protection/>
    </xf>
    <xf numFmtId="180" fontId="2" fillId="0" borderId="11" xfId="59" applyNumberFormat="1" applyFont="1" applyBorder="1" applyAlignment="1">
      <alignment horizontal="center"/>
      <protection/>
    </xf>
    <xf numFmtId="180" fontId="3" fillId="0" borderId="11" xfId="59" applyNumberFormat="1" applyFont="1" applyBorder="1" applyAlignment="1">
      <alignment horizontal="center"/>
      <protection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  <xf numFmtId="207" fontId="4" fillId="0" borderId="0" xfId="57" applyNumberFormat="1">
      <alignment/>
      <protection/>
    </xf>
    <xf numFmtId="49" fontId="4" fillId="0" borderId="0" xfId="62" applyNumberFormat="1">
      <alignment/>
      <protection/>
    </xf>
    <xf numFmtId="0" fontId="9" fillId="0" borderId="11" xfId="62" applyNumberFormat="1" applyFont="1" applyBorder="1" applyAlignment="1">
      <alignment horizontal="center"/>
      <protection/>
    </xf>
    <xf numFmtId="0" fontId="2" fillId="0" borderId="12" xfId="64" applyFont="1" applyBorder="1" applyAlignment="1">
      <alignment horizontal="center" vertical="center"/>
      <protection/>
    </xf>
    <xf numFmtId="0" fontId="3" fillId="0" borderId="17" xfId="64" applyFont="1" applyBorder="1">
      <alignment/>
      <protection/>
    </xf>
    <xf numFmtId="184" fontId="3" fillId="0" borderId="11" xfId="64" applyNumberFormat="1" applyFont="1" applyBorder="1">
      <alignment/>
      <protection/>
    </xf>
    <xf numFmtId="184" fontId="2" fillId="0" borderId="17" xfId="64" applyNumberFormat="1" applyFont="1" applyBorder="1">
      <alignment/>
      <protection/>
    </xf>
    <xf numFmtId="0" fontId="3" fillId="0" borderId="21" xfId="64" applyFont="1" applyBorder="1">
      <alignment/>
      <protection/>
    </xf>
    <xf numFmtId="184" fontId="3" fillId="0" borderId="14" xfId="64" applyNumberFormat="1" applyFont="1" applyBorder="1">
      <alignment/>
      <protection/>
    </xf>
    <xf numFmtId="184" fontId="2" fillId="0" borderId="20" xfId="64" applyNumberFormat="1" applyFont="1" applyBorder="1">
      <alignment/>
      <protection/>
    </xf>
    <xf numFmtId="0" fontId="4" fillId="0" borderId="23" xfId="64" applyBorder="1">
      <alignment/>
      <protection/>
    </xf>
    <xf numFmtId="0" fontId="2" fillId="0" borderId="14" xfId="64" applyFont="1" applyBorder="1">
      <alignment/>
      <protection/>
    </xf>
    <xf numFmtId="184" fontId="3" fillId="0" borderId="21" xfId="64" applyNumberFormat="1" applyFont="1" applyBorder="1">
      <alignment/>
      <protection/>
    </xf>
    <xf numFmtId="189" fontId="3" fillId="0" borderId="14" xfId="63" applyNumberFormat="1" applyFont="1" applyBorder="1" applyAlignment="1">
      <alignment horizontal="right" vertical="center"/>
      <protection/>
    </xf>
    <xf numFmtId="181" fontId="2" fillId="0" borderId="12" xfId="63" applyNumberFormat="1" applyFont="1" applyBorder="1" applyAlignment="1">
      <alignment horizontal="right" vertical="center"/>
      <protection/>
    </xf>
    <xf numFmtId="189" fontId="3" fillId="0" borderId="11" xfId="64" applyNumberFormat="1" applyFont="1" applyBorder="1" applyAlignment="1">
      <alignment horizontal="right" vertical="center"/>
      <protection/>
    </xf>
    <xf numFmtId="181" fontId="2" fillId="0" borderId="12" xfId="64" applyNumberFormat="1" applyFont="1" applyBorder="1" applyAlignment="1">
      <alignment horizontal="right" vertical="center"/>
      <protection/>
    </xf>
    <xf numFmtId="187" fontId="2" fillId="0" borderId="12" xfId="64" applyNumberFormat="1" applyFont="1" applyBorder="1" applyAlignment="1">
      <alignment horizontal="right" vertical="center"/>
      <protection/>
    </xf>
    <xf numFmtId="181" fontId="3" fillId="0" borderId="23" xfId="65" applyNumberFormat="1" applyFont="1" applyBorder="1" applyAlignment="1">
      <alignment horizontal="right" vertical="center"/>
      <protection/>
    </xf>
    <xf numFmtId="0" fontId="2" fillId="0" borderId="15" xfId="65" applyFont="1" applyBorder="1" applyAlignment="1">
      <alignment horizontal="center" vertical="center"/>
      <protection/>
    </xf>
    <xf numFmtId="181" fontId="3" fillId="0" borderId="20" xfId="65" applyNumberFormat="1" applyFont="1" applyBorder="1" applyAlignment="1">
      <alignment vertical="center"/>
      <protection/>
    </xf>
    <xf numFmtId="181" fontId="3" fillId="0" borderId="14" xfId="65" applyNumberFormat="1" applyFont="1" applyBorder="1" applyAlignment="1">
      <alignment vertical="center"/>
      <protection/>
    </xf>
    <xf numFmtId="181" fontId="2" fillId="0" borderId="15" xfId="65" applyNumberFormat="1" applyFont="1" applyBorder="1" applyAlignment="1">
      <alignment horizontal="right" vertical="center"/>
      <protection/>
    </xf>
    <xf numFmtId="181" fontId="3" fillId="0" borderId="14" xfId="65" applyNumberFormat="1" applyFont="1" applyBorder="1" applyAlignment="1">
      <alignment horizontal="right" vertical="center"/>
      <protection/>
    </xf>
    <xf numFmtId="181" fontId="2" fillId="0" borderId="23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horizontal="centerContinuous" vertical="center"/>
      <protection/>
    </xf>
    <xf numFmtId="181" fontId="3" fillId="0" borderId="17" xfId="65" applyNumberFormat="1" applyFont="1" applyBorder="1" applyAlignment="1">
      <alignment horizontal="right" vertical="center"/>
      <protection/>
    </xf>
    <xf numFmtId="181" fontId="3" fillId="0" borderId="11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1" fontId="3" fillId="0" borderId="21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horizontal="center" vertical="center"/>
      <protection/>
    </xf>
    <xf numFmtId="181" fontId="3" fillId="0" borderId="17" xfId="65" applyNumberFormat="1" applyFont="1" applyBorder="1" applyAlignment="1">
      <alignment vertical="center"/>
      <protection/>
    </xf>
    <xf numFmtId="181" fontId="3" fillId="0" borderId="11" xfId="65" applyNumberFormat="1" applyFont="1" applyBorder="1" applyAlignment="1">
      <alignment vertical="center"/>
      <protection/>
    </xf>
    <xf numFmtId="181" fontId="2" fillId="0" borderId="21" xfId="65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Continuous" vertical="center"/>
    </xf>
    <xf numFmtId="175" fontId="3" fillId="0" borderId="11" xfId="58" applyNumberFormat="1" applyFont="1" applyBorder="1" applyAlignment="1">
      <alignment horizontal="right" vertical="center"/>
      <protection/>
    </xf>
    <xf numFmtId="17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2" fillId="0" borderId="0" xfId="59" applyNumberFormat="1">
      <alignment/>
      <protection/>
    </xf>
    <xf numFmtId="0" fontId="0" fillId="0" borderId="0" xfId="65" applyFont="1">
      <alignment/>
      <protection/>
    </xf>
    <xf numFmtId="186" fontId="3" fillId="0" borderId="11" xfId="65" applyNumberFormat="1" applyFont="1" applyBorder="1" applyAlignment="1">
      <alignment horizontal="right" vertical="center"/>
      <protection/>
    </xf>
    <xf numFmtId="181" fontId="4" fillId="0" borderId="0" xfId="65" applyNumberFormat="1">
      <alignment/>
      <protection/>
    </xf>
    <xf numFmtId="184" fontId="4" fillId="0" borderId="0" xfId="64" applyNumberFormat="1">
      <alignment/>
      <protection/>
    </xf>
    <xf numFmtId="0" fontId="0" fillId="0" borderId="0" xfId="64" applyFont="1" applyAlignment="1">
      <alignment horizontal="left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4" fillId="0" borderId="11" xfId="58" applyBorder="1" applyAlignment="1">
      <alignment horizontal="center" vertical="center"/>
      <protection/>
    </xf>
    <xf numFmtId="0" fontId="4" fillId="0" borderId="21" xfId="58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22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-1.2" xfId="57"/>
    <cellStyle name="Normal_TAB-1.3" xfId="58"/>
    <cellStyle name="Normal_tables  indicator transport 2005 final" xfId="59"/>
    <cellStyle name="Normal_TMUTAB2.1" xfId="60"/>
    <cellStyle name="Normal_TMUTAB2.2" xfId="61"/>
    <cellStyle name="Normal_TMUTAB2.2_tables  indicator transport 2005 final" xfId="62"/>
    <cellStyle name="Normal_TMUTAB2.4" xfId="63"/>
    <cellStyle name="Normal_TMUTAB2.4&amp;2.5" xfId="64"/>
    <cellStyle name="Normal_TMUTAB2-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19100" cy="5838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20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5924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19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9550"/>
          <a:ext cx="24765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19</xdr:row>
      <xdr:rowOff>38100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20100" y="209550"/>
          <a:ext cx="24765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638175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62950" y="257175"/>
          <a:ext cx="476250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171450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409575"/>
          <a:ext cx="457200" cy="5600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G20" sqref="G20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  <col min="11" max="12" width="10.16015625" style="0" bestFit="1" customWidth="1"/>
    <col min="16" max="16" width="14" style="0" customWidth="1"/>
  </cols>
  <sheetData>
    <row r="1" spans="1:9" s="3" customFormat="1" ht="21.75" customHeight="1">
      <c r="A1" s="1" t="s">
        <v>114</v>
      </c>
      <c r="B1" s="2"/>
      <c r="C1" s="2"/>
      <c r="D1" s="2"/>
      <c r="E1" s="2"/>
      <c r="F1" s="2"/>
      <c r="G1" s="2"/>
      <c r="H1" s="2"/>
      <c r="I1" s="16"/>
    </row>
    <row r="2" spans="1:9" ht="9" customHeight="1">
      <c r="A2" s="4"/>
      <c r="B2" s="4"/>
      <c r="C2" s="4"/>
      <c r="D2" s="4"/>
      <c r="E2" s="4"/>
      <c r="F2" s="4"/>
      <c r="G2" s="5"/>
      <c r="H2" s="5"/>
      <c r="I2" s="17"/>
    </row>
    <row r="3" spans="1:9" s="26" customFormat="1" ht="72" customHeight="1">
      <c r="A3" s="27" t="s">
        <v>0</v>
      </c>
      <c r="B3" s="28" t="s">
        <v>113</v>
      </c>
      <c r="C3" s="29" t="s">
        <v>115</v>
      </c>
      <c r="D3" s="30" t="s">
        <v>116</v>
      </c>
      <c r="E3" s="28" t="s">
        <v>117</v>
      </c>
      <c r="F3" s="28" t="s">
        <v>118</v>
      </c>
      <c r="G3" s="28" t="s">
        <v>119</v>
      </c>
      <c r="H3" s="31" t="s">
        <v>120</v>
      </c>
      <c r="I3" s="25"/>
    </row>
    <row r="4" spans="1:17" ht="37.5" customHeight="1">
      <c r="A4" s="24" t="s">
        <v>1</v>
      </c>
      <c r="B4" s="6">
        <v>127363</v>
      </c>
      <c r="C4" s="7">
        <v>2721</v>
      </c>
      <c r="D4" s="7">
        <v>1906</v>
      </c>
      <c r="E4" s="7">
        <v>171</v>
      </c>
      <c r="F4" s="9">
        <v>557</v>
      </c>
      <c r="G4" s="8">
        <f aca="true" t="shared" si="0" ref="G4:G11">B4+C4+D4+E4-F4</f>
        <v>131604</v>
      </c>
      <c r="H4" s="20">
        <f aca="true" t="shared" si="1" ref="H4:H12">C4+D4+E4-F4</f>
        <v>4241</v>
      </c>
      <c r="I4" s="18"/>
      <c r="K4" s="15"/>
      <c r="L4" s="309"/>
      <c r="M4" s="15"/>
      <c r="N4" s="15"/>
      <c r="O4" s="15"/>
      <c r="P4" s="15"/>
      <c r="Q4" s="15"/>
    </row>
    <row r="5" spans="1:18" ht="37.5" customHeight="1">
      <c r="A5" s="24" t="s">
        <v>6</v>
      </c>
      <c r="B5" s="8">
        <v>48271</v>
      </c>
      <c r="C5" s="7">
        <v>616</v>
      </c>
      <c r="D5" s="7">
        <v>41</v>
      </c>
      <c r="E5" s="7">
        <v>71</v>
      </c>
      <c r="F5" s="9">
        <v>335</v>
      </c>
      <c r="G5" s="8">
        <f t="shared" si="0"/>
        <v>48664</v>
      </c>
      <c r="H5" s="20">
        <f t="shared" si="1"/>
        <v>393</v>
      </c>
      <c r="I5" s="18"/>
      <c r="K5" s="15"/>
      <c r="L5" s="15"/>
      <c r="M5" s="308"/>
      <c r="O5" s="32"/>
      <c r="Q5" s="15"/>
      <c r="R5" s="32"/>
    </row>
    <row r="6" spans="1:16" ht="37.5" customHeight="1">
      <c r="A6" s="24" t="s">
        <v>7</v>
      </c>
      <c r="B6" s="8">
        <v>48655</v>
      </c>
      <c r="C6" s="7">
        <v>2439</v>
      </c>
      <c r="D6" s="7">
        <v>40</v>
      </c>
      <c r="E6" s="7">
        <v>175</v>
      </c>
      <c r="F6" s="9">
        <v>348</v>
      </c>
      <c r="G6" s="8">
        <f t="shared" si="0"/>
        <v>50961</v>
      </c>
      <c r="H6" s="20">
        <f t="shared" si="1"/>
        <v>2306</v>
      </c>
      <c r="I6" s="18"/>
      <c r="K6" s="15"/>
      <c r="L6" s="15"/>
      <c r="M6" s="308"/>
      <c r="O6" s="32"/>
      <c r="P6" s="32"/>
    </row>
    <row r="7" spans="1:16" ht="37.5" customHeight="1">
      <c r="A7" s="24" t="s">
        <v>8</v>
      </c>
      <c r="B7" s="8">
        <v>110674</v>
      </c>
      <c r="C7" s="7">
        <v>1593</v>
      </c>
      <c r="D7" s="7">
        <v>4</v>
      </c>
      <c r="E7" s="7">
        <v>1</v>
      </c>
      <c r="F7" s="9">
        <v>702</v>
      </c>
      <c r="G7" s="8">
        <f t="shared" si="0"/>
        <v>111570</v>
      </c>
      <c r="H7" s="20">
        <f t="shared" si="1"/>
        <v>896</v>
      </c>
      <c r="I7" s="18"/>
      <c r="L7" s="15"/>
      <c r="M7" s="308"/>
      <c r="O7" s="32"/>
      <c r="P7" s="32"/>
    </row>
    <row r="8" spans="1:16" ht="37.5" customHeight="1">
      <c r="A8" s="24" t="s">
        <v>9</v>
      </c>
      <c r="B8" s="8">
        <v>13186</v>
      </c>
      <c r="C8" s="7">
        <v>107</v>
      </c>
      <c r="D8" s="7">
        <v>144</v>
      </c>
      <c r="E8" s="7">
        <v>39</v>
      </c>
      <c r="F8" s="9">
        <v>108</v>
      </c>
      <c r="G8" s="8">
        <f t="shared" si="0"/>
        <v>13368</v>
      </c>
      <c r="H8" s="20">
        <f t="shared" si="1"/>
        <v>182</v>
      </c>
      <c r="I8" s="18"/>
      <c r="K8" s="15"/>
      <c r="L8" s="15"/>
      <c r="M8" s="308"/>
      <c r="N8" s="15"/>
      <c r="O8" s="32"/>
      <c r="P8" s="15"/>
    </row>
    <row r="9" spans="1:16" ht="37.5" customHeight="1">
      <c r="A9" s="24" t="s">
        <v>2</v>
      </c>
      <c r="B9" s="8">
        <v>25914</v>
      </c>
      <c r="C9" s="7">
        <v>154</v>
      </c>
      <c r="D9" s="7">
        <v>119</v>
      </c>
      <c r="E9" s="7">
        <v>37</v>
      </c>
      <c r="F9" s="9">
        <v>250</v>
      </c>
      <c r="G9" s="8">
        <f t="shared" si="0"/>
        <v>25974</v>
      </c>
      <c r="H9" s="20">
        <f t="shared" si="1"/>
        <v>60</v>
      </c>
      <c r="I9" s="18"/>
      <c r="L9" s="15"/>
      <c r="M9" s="308"/>
      <c r="O9" s="32"/>
      <c r="P9" s="32"/>
    </row>
    <row r="10" spans="1:16" ht="37.5" customHeight="1">
      <c r="A10" s="24" t="s">
        <v>3</v>
      </c>
      <c r="B10" s="8">
        <v>2845</v>
      </c>
      <c r="C10" s="7">
        <v>74</v>
      </c>
      <c r="D10" s="249" t="s">
        <v>112</v>
      </c>
      <c r="E10" s="7">
        <v>1</v>
      </c>
      <c r="F10" s="9">
        <v>37</v>
      </c>
      <c r="G10" s="8">
        <f>B10+C10+E10-F10</f>
        <v>2883</v>
      </c>
      <c r="H10" s="20">
        <f>C10+E10-F10</f>
        <v>38</v>
      </c>
      <c r="I10" s="18"/>
      <c r="L10" s="15"/>
      <c r="M10" s="308"/>
      <c r="O10" s="32"/>
      <c r="P10" s="15"/>
    </row>
    <row r="11" spans="1:13" ht="37.5" customHeight="1">
      <c r="A11" s="24" t="s">
        <v>4</v>
      </c>
      <c r="B11" s="8">
        <v>7207</v>
      </c>
      <c r="C11" s="7">
        <v>58</v>
      </c>
      <c r="D11" s="7">
        <v>70</v>
      </c>
      <c r="E11" s="7">
        <v>21</v>
      </c>
      <c r="F11" s="9">
        <v>104</v>
      </c>
      <c r="G11" s="8">
        <f t="shared" si="0"/>
        <v>7252</v>
      </c>
      <c r="H11" s="20">
        <f t="shared" si="1"/>
        <v>45</v>
      </c>
      <c r="I11" s="18"/>
      <c r="L11" s="15"/>
      <c r="M11" s="308"/>
    </row>
    <row r="12" spans="1:15" ht="37.5" customHeight="1">
      <c r="A12" s="10" t="s">
        <v>5</v>
      </c>
      <c r="B12" s="11">
        <f aca="true" t="shared" si="2" ref="B12:G12">SUM(B4:B11)</f>
        <v>384115</v>
      </c>
      <c r="C12" s="11">
        <f t="shared" si="2"/>
        <v>7762</v>
      </c>
      <c r="D12" s="12">
        <f t="shared" si="2"/>
        <v>2324</v>
      </c>
      <c r="E12" s="11">
        <f t="shared" si="2"/>
        <v>516</v>
      </c>
      <c r="F12" s="250">
        <f t="shared" si="2"/>
        <v>2441</v>
      </c>
      <c r="G12" s="305">
        <f t="shared" si="2"/>
        <v>392276</v>
      </c>
      <c r="H12" s="21">
        <f t="shared" si="1"/>
        <v>8161</v>
      </c>
      <c r="I12" s="18"/>
      <c r="L12" s="15"/>
      <c r="M12" s="32"/>
      <c r="N12" s="32"/>
      <c r="O12" s="32"/>
    </row>
    <row r="13" spans="1:16" s="13" customFormat="1" ht="11.25" customHeight="1">
      <c r="A13"/>
      <c r="B13"/>
      <c r="C13"/>
      <c r="D13"/>
      <c r="E13"/>
      <c r="F13"/>
      <c r="G13"/>
      <c r="H13"/>
      <c r="I13" s="18"/>
      <c r="P13" s="307"/>
    </row>
    <row r="14" spans="1:9" s="13" customFormat="1" ht="15" customHeight="1">
      <c r="A14" s="23" t="s">
        <v>92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2" t="s">
        <v>93</v>
      </c>
      <c r="B15"/>
      <c r="C15"/>
      <c r="D15"/>
      <c r="E15"/>
      <c r="F15"/>
      <c r="G15" s="15"/>
      <c r="H15" s="15"/>
      <c r="I15" s="3"/>
    </row>
    <row r="16" spans="1:9" s="13" customFormat="1" ht="15" customHeight="1">
      <c r="A16" s="22" t="s">
        <v>94</v>
      </c>
      <c r="B16"/>
      <c r="C16"/>
      <c r="D16"/>
      <c r="E16" s="15"/>
      <c r="F16" s="14"/>
      <c r="G16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4:7" ht="12.75">
      <c r="D20" s="15"/>
      <c r="F20" s="14"/>
      <c r="G20" t="s">
        <v>10</v>
      </c>
    </row>
    <row r="21" spans="2:7" ht="12.75">
      <c r="B21" s="15"/>
      <c r="C21" s="15"/>
      <c r="D21" s="15"/>
      <c r="E21" s="15"/>
      <c r="F21" s="15"/>
      <c r="G21" s="15"/>
    </row>
    <row r="22" spans="3:7" ht="12.75">
      <c r="C22" s="15"/>
      <c r="D22" s="15"/>
      <c r="F22" s="269"/>
      <c r="G22" s="32"/>
    </row>
    <row r="23" spans="3:8" ht="12.75">
      <c r="C23" s="270"/>
      <c r="D23" s="270"/>
      <c r="E23" s="270"/>
      <c r="F23" s="270"/>
      <c r="G23" s="270"/>
      <c r="H23" s="270"/>
    </row>
    <row r="24" spans="3:6" ht="12.75">
      <c r="C24" s="15"/>
      <c r="D24" s="15"/>
      <c r="F24" s="14"/>
    </row>
    <row r="25" spans="3:6" ht="12.75">
      <c r="C25" s="15"/>
      <c r="D25" s="15"/>
      <c r="F25" s="14"/>
    </row>
    <row r="26" spans="3:6" ht="12.75">
      <c r="C26" s="15"/>
      <c r="E26" s="270"/>
      <c r="F26" s="14"/>
    </row>
    <row r="27" spans="3:6" ht="12.75">
      <c r="C27" s="15"/>
      <c r="E27" t="s">
        <v>10</v>
      </c>
      <c r="F27" s="14"/>
    </row>
    <row r="28" spans="3:6" ht="12.75">
      <c r="C28" s="15"/>
      <c r="D28" s="15"/>
      <c r="E28" s="32"/>
      <c r="F28" s="14"/>
    </row>
    <row r="29" ht="12.75">
      <c r="C29" s="15"/>
    </row>
    <row r="31" ht="12.75">
      <c r="D31" s="270"/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10:H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J21" sqref="J21"/>
    </sheetView>
  </sheetViews>
  <sheetFormatPr defaultColWidth="10.66015625" defaultRowHeight="12.75"/>
  <cols>
    <col min="1" max="1" width="29.66015625" style="35" customWidth="1"/>
    <col min="2" max="5" width="10.33203125" style="35" customWidth="1"/>
    <col min="6" max="7" width="10.66015625" style="35" customWidth="1"/>
    <col min="8" max="11" width="10.33203125" style="35" customWidth="1"/>
    <col min="12" max="12" width="10.83203125" style="35" customWidth="1"/>
    <col min="13" max="13" width="8.5" style="35" customWidth="1"/>
    <col min="14" max="17" width="10.66015625" style="35" customWidth="1"/>
    <col min="18" max="18" width="18.83203125" style="35" customWidth="1"/>
    <col min="19" max="16384" width="10.66015625" style="35" customWidth="1"/>
  </cols>
  <sheetData>
    <row r="1" spans="1:11" ht="18.75" customHeight="1">
      <c r="A1" s="33" t="s">
        <v>122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 s="34" t="s">
        <v>10</v>
      </c>
      <c r="B2" s="34"/>
      <c r="C2" s="34"/>
      <c r="D2" s="34"/>
      <c r="E2" s="34"/>
      <c r="F2" s="36"/>
      <c r="G2" s="37"/>
      <c r="H2" s="37"/>
      <c r="I2" s="37"/>
      <c r="J2" s="37"/>
      <c r="K2" s="37"/>
    </row>
    <row r="3" spans="1:17" s="41" customFormat="1" ht="36" customHeight="1">
      <c r="A3" s="38" t="s">
        <v>11</v>
      </c>
      <c r="B3" s="39">
        <v>2001</v>
      </c>
      <c r="C3" s="39">
        <v>2002</v>
      </c>
      <c r="D3" s="39">
        <v>2003</v>
      </c>
      <c r="E3" s="39">
        <v>2004</v>
      </c>
      <c r="F3" s="39">
        <v>2005</v>
      </c>
      <c r="G3" s="39">
        <v>2006</v>
      </c>
      <c r="H3" s="39">
        <v>2007</v>
      </c>
      <c r="I3" s="39">
        <v>2008</v>
      </c>
      <c r="J3" s="39">
        <v>2009</v>
      </c>
      <c r="K3" s="39">
        <v>2010</v>
      </c>
      <c r="L3" s="40" t="s">
        <v>123</v>
      </c>
      <c r="N3" s="35"/>
      <c r="O3" s="35"/>
      <c r="P3" s="35"/>
      <c r="Q3" s="35"/>
    </row>
    <row r="4" spans="1:17" s="41" customFormat="1" ht="26.25" customHeight="1">
      <c r="A4" s="42" t="s">
        <v>12</v>
      </c>
      <c r="B4" s="43">
        <v>58082</v>
      </c>
      <c r="C4" s="44">
        <v>63307</v>
      </c>
      <c r="D4" s="44">
        <v>68524</v>
      </c>
      <c r="E4" s="44">
        <v>77342</v>
      </c>
      <c r="F4" s="44">
        <v>84818</v>
      </c>
      <c r="G4" s="44">
        <v>91911</v>
      </c>
      <c r="H4" s="44">
        <v>99770</v>
      </c>
      <c r="I4" s="251">
        <v>109507</v>
      </c>
      <c r="J4" s="251">
        <v>117890</v>
      </c>
      <c r="K4" s="251">
        <v>127363</v>
      </c>
      <c r="L4" s="251">
        <v>131604</v>
      </c>
      <c r="N4" s="45"/>
      <c r="O4" s="45"/>
      <c r="P4" s="45"/>
      <c r="Q4" s="254"/>
    </row>
    <row r="5" spans="1:17" s="41" customFormat="1" ht="21" customHeight="1">
      <c r="A5" s="46" t="s">
        <v>13</v>
      </c>
      <c r="B5" s="47">
        <v>5318</v>
      </c>
      <c r="C5" s="48">
        <v>5801</v>
      </c>
      <c r="D5" s="48">
        <v>5979</v>
      </c>
      <c r="E5" s="48">
        <v>6482</v>
      </c>
      <c r="F5" s="48">
        <v>6798</v>
      </c>
      <c r="G5" s="48">
        <v>6860</v>
      </c>
      <c r="H5" s="48">
        <v>6885</v>
      </c>
      <c r="I5" s="252">
        <v>6941</v>
      </c>
      <c r="J5" s="252">
        <v>6921</v>
      </c>
      <c r="K5" s="252">
        <v>6924</v>
      </c>
      <c r="L5" s="252">
        <v>6912</v>
      </c>
      <c r="N5" s="35"/>
      <c r="O5" s="35"/>
      <c r="P5" s="254"/>
      <c r="Q5" s="254"/>
    </row>
    <row r="6" spans="1:17" s="41" customFormat="1" ht="25.5" customHeight="1">
      <c r="A6" s="42" t="s">
        <v>14</v>
      </c>
      <c r="B6" s="49">
        <v>36984</v>
      </c>
      <c r="C6" s="50">
        <v>38129</v>
      </c>
      <c r="D6" s="50">
        <v>39383</v>
      </c>
      <c r="E6" s="50">
        <v>40667</v>
      </c>
      <c r="F6" s="50">
        <v>42026</v>
      </c>
      <c r="G6" s="50">
        <v>43221</v>
      </c>
      <c r="H6" s="50">
        <v>44635</v>
      </c>
      <c r="I6" s="253">
        <v>46021</v>
      </c>
      <c r="J6" s="253">
        <v>47146</v>
      </c>
      <c r="K6" s="253">
        <v>48271</v>
      </c>
      <c r="L6" s="253">
        <v>48664</v>
      </c>
      <c r="N6" s="35"/>
      <c r="O6" s="35"/>
      <c r="P6" s="45"/>
      <c r="Q6" s="254"/>
    </row>
    <row r="7" spans="1:17" s="41" customFormat="1" ht="25.5" customHeight="1">
      <c r="A7" s="42" t="s">
        <v>15</v>
      </c>
      <c r="B7" s="49">
        <v>923</v>
      </c>
      <c r="C7" s="50">
        <v>944</v>
      </c>
      <c r="D7" s="50">
        <v>958</v>
      </c>
      <c r="E7" s="50">
        <v>1020</v>
      </c>
      <c r="F7" s="50">
        <v>1045</v>
      </c>
      <c r="G7" s="50">
        <v>1118</v>
      </c>
      <c r="H7" s="50">
        <v>1223</v>
      </c>
      <c r="I7" s="253">
        <v>1290</v>
      </c>
      <c r="J7" s="253">
        <v>1275</v>
      </c>
      <c r="K7" s="253">
        <v>1249</v>
      </c>
      <c r="L7" s="253">
        <v>1248</v>
      </c>
      <c r="N7" s="35"/>
      <c r="O7" s="35"/>
      <c r="P7" s="35"/>
      <c r="Q7" s="254"/>
    </row>
    <row r="8" spans="1:17" s="41" customFormat="1" ht="25.5" customHeight="1">
      <c r="A8" s="42" t="s">
        <v>16</v>
      </c>
      <c r="B8" s="49">
        <v>25104</v>
      </c>
      <c r="C8" s="50">
        <v>25723</v>
      </c>
      <c r="D8" s="50">
        <v>26744</v>
      </c>
      <c r="E8" s="50">
        <v>28646</v>
      </c>
      <c r="F8" s="50">
        <v>30927</v>
      </c>
      <c r="G8" s="50">
        <v>33936</v>
      </c>
      <c r="H8" s="50">
        <v>36969</v>
      </c>
      <c r="I8" s="253">
        <v>40804</v>
      </c>
      <c r="J8" s="253">
        <v>44222</v>
      </c>
      <c r="K8" s="253">
        <v>48655</v>
      </c>
      <c r="L8" s="253">
        <v>50961</v>
      </c>
      <c r="N8" s="35"/>
      <c r="O8" s="45"/>
      <c r="P8" s="45"/>
      <c r="Q8" s="254"/>
    </row>
    <row r="9" spans="1:17" s="41" customFormat="1" ht="25.5" customHeight="1">
      <c r="A9" s="42" t="s">
        <v>17</v>
      </c>
      <c r="B9" s="49">
        <v>94849</v>
      </c>
      <c r="C9" s="50">
        <v>97078</v>
      </c>
      <c r="D9" s="50">
        <v>98858</v>
      </c>
      <c r="E9" s="50">
        <v>100854</v>
      </c>
      <c r="F9" s="50">
        <v>102503</v>
      </c>
      <c r="G9" s="50">
        <v>104238</v>
      </c>
      <c r="H9" s="50">
        <v>105637</v>
      </c>
      <c r="I9" s="253">
        <v>107184</v>
      </c>
      <c r="J9" s="253">
        <v>108713</v>
      </c>
      <c r="K9" s="253">
        <v>110674</v>
      </c>
      <c r="L9" s="253">
        <v>111570</v>
      </c>
      <c r="N9" s="35"/>
      <c r="O9" s="45"/>
      <c r="P9" s="45"/>
      <c r="Q9" s="254"/>
    </row>
    <row r="10" spans="1:17" s="41" customFormat="1" ht="25.5" customHeight="1">
      <c r="A10" s="42" t="s">
        <v>18</v>
      </c>
      <c r="B10" s="49">
        <v>10888</v>
      </c>
      <c r="C10" s="50">
        <v>11236</v>
      </c>
      <c r="D10" s="50">
        <v>11501</v>
      </c>
      <c r="E10" s="50">
        <v>11774</v>
      </c>
      <c r="F10" s="50">
        <v>12047</v>
      </c>
      <c r="G10" s="50">
        <v>12272</v>
      </c>
      <c r="H10" s="50">
        <v>12536</v>
      </c>
      <c r="I10" s="253">
        <v>12726</v>
      </c>
      <c r="J10" s="253">
        <v>12950</v>
      </c>
      <c r="K10" s="253">
        <v>13186</v>
      </c>
      <c r="L10" s="253">
        <v>13368</v>
      </c>
      <c r="N10" s="35"/>
      <c r="O10" s="45"/>
      <c r="P10" s="271"/>
      <c r="Q10" s="254"/>
    </row>
    <row r="11" spans="1:17" s="41" customFormat="1" ht="25.5" customHeight="1">
      <c r="A11" s="42" t="s">
        <v>19</v>
      </c>
      <c r="B11" s="49">
        <v>20694</v>
      </c>
      <c r="C11" s="50">
        <v>21750</v>
      </c>
      <c r="D11" s="50">
        <v>22496</v>
      </c>
      <c r="E11" s="50">
        <v>23326</v>
      </c>
      <c r="F11" s="50">
        <v>23989</v>
      </c>
      <c r="G11" s="50">
        <v>24522</v>
      </c>
      <c r="H11" s="50">
        <v>24934</v>
      </c>
      <c r="I11" s="253">
        <v>25334</v>
      </c>
      <c r="J11" s="253">
        <v>25622</v>
      </c>
      <c r="K11" s="253">
        <v>25914</v>
      </c>
      <c r="L11" s="253">
        <v>25974</v>
      </c>
      <c r="N11" s="35"/>
      <c r="O11" s="35"/>
      <c r="P11" s="45"/>
      <c r="Q11" s="254"/>
    </row>
    <row r="12" spans="1:17" s="41" customFormat="1" ht="25.5" customHeight="1">
      <c r="A12" s="42" t="s">
        <v>20</v>
      </c>
      <c r="B12" s="49">
        <v>2408</v>
      </c>
      <c r="C12" s="50">
        <v>2450</v>
      </c>
      <c r="D12" s="50">
        <v>2460</v>
      </c>
      <c r="E12" s="50">
        <v>2457</v>
      </c>
      <c r="F12" s="50">
        <v>2560</v>
      </c>
      <c r="G12" s="50">
        <v>2612</v>
      </c>
      <c r="H12" s="50">
        <v>2753</v>
      </c>
      <c r="I12" s="253">
        <v>2762</v>
      </c>
      <c r="J12" s="253">
        <v>2803</v>
      </c>
      <c r="K12" s="253">
        <v>2845</v>
      </c>
      <c r="L12" s="253">
        <v>2883</v>
      </c>
      <c r="N12" s="35"/>
      <c r="O12" s="35"/>
      <c r="P12" s="45"/>
      <c r="Q12" s="254"/>
    </row>
    <row r="13" spans="1:17" s="41" customFormat="1" ht="25.5" customHeight="1">
      <c r="A13" s="42" t="s">
        <v>21</v>
      </c>
      <c r="B13" s="49">
        <v>2683</v>
      </c>
      <c r="C13" s="50">
        <v>2683</v>
      </c>
      <c r="D13" s="50">
        <v>2877</v>
      </c>
      <c r="E13" s="50">
        <v>2935</v>
      </c>
      <c r="F13" s="50">
        <v>2982</v>
      </c>
      <c r="G13" s="50">
        <v>3001</v>
      </c>
      <c r="H13" s="50">
        <v>3025</v>
      </c>
      <c r="I13" s="253">
        <v>3045</v>
      </c>
      <c r="J13" s="253">
        <v>3102</v>
      </c>
      <c r="K13" s="253">
        <v>3119</v>
      </c>
      <c r="L13" s="253">
        <v>3132</v>
      </c>
      <c r="N13" s="35"/>
      <c r="O13" s="45"/>
      <c r="P13" s="35"/>
      <c r="Q13" s="35"/>
    </row>
    <row r="14" spans="1:17" s="41" customFormat="1" ht="25.5" customHeight="1">
      <c r="A14" s="42" t="s">
        <v>22</v>
      </c>
      <c r="B14" s="49">
        <v>335</v>
      </c>
      <c r="C14" s="50">
        <v>349</v>
      </c>
      <c r="D14" s="50">
        <v>369</v>
      </c>
      <c r="E14" s="50">
        <v>388</v>
      </c>
      <c r="F14" s="50">
        <v>412</v>
      </c>
      <c r="G14" s="50">
        <v>436</v>
      </c>
      <c r="H14" s="50">
        <v>452</v>
      </c>
      <c r="I14" s="253">
        <v>505</v>
      </c>
      <c r="J14" s="253">
        <v>558</v>
      </c>
      <c r="K14" s="253">
        <v>596</v>
      </c>
      <c r="L14" s="253">
        <v>620</v>
      </c>
      <c r="N14" s="35"/>
      <c r="O14" s="254"/>
      <c r="P14" s="35"/>
      <c r="Q14" s="35"/>
    </row>
    <row r="15" spans="1:17" s="41" customFormat="1" ht="25.5" customHeight="1">
      <c r="A15" s="42" t="s">
        <v>23</v>
      </c>
      <c r="B15" s="49">
        <v>1776</v>
      </c>
      <c r="C15" s="50">
        <v>1770</v>
      </c>
      <c r="D15" s="50">
        <v>1772</v>
      </c>
      <c r="E15" s="50">
        <v>1771</v>
      </c>
      <c r="F15" s="50">
        <v>1765</v>
      </c>
      <c r="G15" s="50">
        <v>1756</v>
      </c>
      <c r="H15" s="50">
        <v>1795</v>
      </c>
      <c r="I15" s="253">
        <v>1809</v>
      </c>
      <c r="J15" s="253">
        <v>1823</v>
      </c>
      <c r="K15" s="253">
        <v>1821</v>
      </c>
      <c r="L15" s="253">
        <v>1827</v>
      </c>
      <c r="N15" s="35"/>
      <c r="O15" s="35"/>
      <c r="P15" s="35"/>
      <c r="Q15" s="35"/>
    </row>
    <row r="16" spans="1:17" s="41" customFormat="1" ht="25.5" customHeight="1">
      <c r="A16" s="42" t="s">
        <v>24</v>
      </c>
      <c r="B16" s="49">
        <v>100</v>
      </c>
      <c r="C16" s="50">
        <v>101</v>
      </c>
      <c r="D16" s="50">
        <v>100</v>
      </c>
      <c r="E16" s="50">
        <v>99</v>
      </c>
      <c r="F16" s="50">
        <v>96</v>
      </c>
      <c r="G16" s="50">
        <v>96</v>
      </c>
      <c r="H16" s="50">
        <v>96</v>
      </c>
      <c r="I16" s="253">
        <v>96</v>
      </c>
      <c r="J16" s="253">
        <v>97</v>
      </c>
      <c r="K16" s="253">
        <v>98</v>
      </c>
      <c r="L16" s="253">
        <v>99</v>
      </c>
      <c r="N16" s="35"/>
      <c r="O16" s="35"/>
      <c r="P16" s="51"/>
      <c r="Q16" s="35"/>
    </row>
    <row r="17" spans="1:17" s="41" customFormat="1" ht="25.5" customHeight="1">
      <c r="A17" s="42" t="s">
        <v>25</v>
      </c>
      <c r="B17" s="52">
        <v>323</v>
      </c>
      <c r="C17" s="50">
        <v>321</v>
      </c>
      <c r="D17" s="50">
        <v>329</v>
      </c>
      <c r="E17" s="50">
        <v>326</v>
      </c>
      <c r="F17" s="50">
        <v>326</v>
      </c>
      <c r="G17" s="50">
        <v>321</v>
      </c>
      <c r="H17" s="50">
        <v>320</v>
      </c>
      <c r="I17" s="253">
        <v>323</v>
      </c>
      <c r="J17" s="253">
        <v>319</v>
      </c>
      <c r="K17" s="253">
        <v>324</v>
      </c>
      <c r="L17" s="253">
        <v>326</v>
      </c>
      <c r="N17" s="35"/>
      <c r="O17" s="35"/>
      <c r="P17" s="35"/>
      <c r="Q17" s="35"/>
    </row>
    <row r="18" spans="1:17" s="41" customFormat="1" ht="33.75" customHeight="1">
      <c r="A18" s="53" t="s">
        <v>26</v>
      </c>
      <c r="B18" s="54">
        <v>255149</v>
      </c>
      <c r="C18" s="54">
        <v>265841</v>
      </c>
      <c r="D18" s="54">
        <v>276371</v>
      </c>
      <c r="E18" s="55">
        <v>291605</v>
      </c>
      <c r="F18" s="55">
        <v>305496</v>
      </c>
      <c r="G18" s="55">
        <v>319440</v>
      </c>
      <c r="H18" s="55">
        <v>334145</v>
      </c>
      <c r="I18" s="55">
        <v>351406</v>
      </c>
      <c r="J18" s="256">
        <v>366520</v>
      </c>
      <c r="K18" s="256">
        <f>SUM(K4,K6:K17)</f>
        <v>384115</v>
      </c>
      <c r="L18" s="256">
        <f>SUM(L4,L6:L17)</f>
        <v>392276</v>
      </c>
      <c r="N18" s="35"/>
      <c r="O18" s="35"/>
      <c r="P18" s="35"/>
      <c r="Q18" s="35"/>
    </row>
    <row r="19" spans="1:11" ht="6.75" customHeight="1">
      <c r="A19" s="41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7" t="s">
        <v>99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</sheetData>
  <sheetProtection/>
  <printOptions horizontalCentered="1" verticalCentered="1"/>
  <pageMargins left="0.1" right="0.25" top="0.04" bottom="0.498031496" header="0.261811024" footer="0.51181102362204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"/>
    </sheetView>
  </sheetViews>
  <sheetFormatPr defaultColWidth="10.66015625" defaultRowHeight="12.75"/>
  <cols>
    <col min="1" max="1" width="28.16015625" style="59" customWidth="1"/>
    <col min="2" max="5" width="14.33203125" style="59" customWidth="1"/>
    <col min="6" max="6" width="14.83203125" style="59" customWidth="1"/>
    <col min="7" max="7" width="15.83203125" style="59" customWidth="1"/>
    <col min="8" max="8" width="14.83203125" style="59" customWidth="1"/>
    <col min="9" max="9" width="15.16015625" style="59" customWidth="1"/>
    <col min="10" max="10" width="8.33203125" style="59" customWidth="1"/>
    <col min="11" max="16384" width="10.66015625" style="59" customWidth="1"/>
  </cols>
  <sheetData>
    <row r="1" spans="1:9" ht="18.75">
      <c r="A1" s="323" t="s">
        <v>121</v>
      </c>
      <c r="B1" s="323"/>
      <c r="C1" s="323"/>
      <c r="D1" s="323"/>
      <c r="E1" s="323"/>
      <c r="F1" s="323"/>
      <c r="G1" s="323"/>
      <c r="H1" s="58"/>
      <c r="I1" s="58"/>
    </row>
    <row r="2" spans="1:9" ht="9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31.5" customHeight="1">
      <c r="A3" s="320" t="s">
        <v>0</v>
      </c>
      <c r="B3" s="318" t="s">
        <v>27</v>
      </c>
      <c r="C3" s="319"/>
      <c r="D3" s="316" t="s">
        <v>28</v>
      </c>
      <c r="E3" s="317"/>
      <c r="F3" s="62" t="s">
        <v>29</v>
      </c>
      <c r="G3" s="63"/>
      <c r="H3" s="64" t="s">
        <v>30</v>
      </c>
      <c r="I3" s="65"/>
    </row>
    <row r="4" spans="1:9" ht="18" customHeight="1">
      <c r="A4" s="321"/>
      <c r="B4" s="61" t="s">
        <v>31</v>
      </c>
      <c r="C4" s="61" t="s">
        <v>31</v>
      </c>
      <c r="D4" s="61" t="s">
        <v>31</v>
      </c>
      <c r="E4" s="61" t="s">
        <v>31</v>
      </c>
      <c r="F4" s="61" t="s">
        <v>31</v>
      </c>
      <c r="G4" s="61" t="s">
        <v>31</v>
      </c>
      <c r="H4" s="61" t="s">
        <v>31</v>
      </c>
      <c r="I4" s="61" t="s">
        <v>31</v>
      </c>
    </row>
    <row r="5" spans="1:9" ht="23.25" customHeight="1">
      <c r="A5" s="322"/>
      <c r="B5" s="66">
        <v>2010</v>
      </c>
      <c r="C5" s="66">
        <v>2011</v>
      </c>
      <c r="D5" s="66">
        <v>2010</v>
      </c>
      <c r="E5" s="66">
        <v>2011</v>
      </c>
      <c r="F5" s="66">
        <v>2010</v>
      </c>
      <c r="G5" s="66">
        <v>2011</v>
      </c>
      <c r="H5" s="66">
        <v>2010</v>
      </c>
      <c r="I5" s="67">
        <v>2011</v>
      </c>
    </row>
    <row r="6" spans="1:9" ht="37.5" customHeight="1">
      <c r="A6" s="68" t="s">
        <v>1</v>
      </c>
      <c r="B6" s="69">
        <v>2251</v>
      </c>
      <c r="C6" s="69">
        <v>2721</v>
      </c>
      <c r="D6" s="70">
        <v>2493</v>
      </c>
      <c r="E6" s="7">
        <v>1906</v>
      </c>
      <c r="F6" s="69">
        <v>403</v>
      </c>
      <c r="G6" s="69">
        <v>171</v>
      </c>
      <c r="H6" s="71">
        <v>377</v>
      </c>
      <c r="I6" s="71">
        <v>557</v>
      </c>
    </row>
    <row r="7" spans="1:9" ht="37.5" customHeight="1">
      <c r="A7" s="68" t="s">
        <v>6</v>
      </c>
      <c r="B7" s="69">
        <v>638</v>
      </c>
      <c r="C7" s="69">
        <v>616</v>
      </c>
      <c r="D7" s="70">
        <v>68</v>
      </c>
      <c r="E7" s="7">
        <v>41</v>
      </c>
      <c r="F7" s="69">
        <v>79</v>
      </c>
      <c r="G7" s="69">
        <v>71</v>
      </c>
      <c r="H7" s="72">
        <v>276</v>
      </c>
      <c r="I7" s="72">
        <v>335</v>
      </c>
    </row>
    <row r="8" spans="1:9" ht="37.5" customHeight="1">
      <c r="A8" s="68" t="s">
        <v>7</v>
      </c>
      <c r="B8" s="69">
        <v>2201</v>
      </c>
      <c r="C8" s="69">
        <v>2439</v>
      </c>
      <c r="D8" s="70">
        <v>24</v>
      </c>
      <c r="E8" s="7">
        <v>40</v>
      </c>
      <c r="F8" s="69">
        <v>300</v>
      </c>
      <c r="G8" s="69">
        <v>175</v>
      </c>
      <c r="H8" s="72">
        <v>234</v>
      </c>
      <c r="I8" s="72">
        <v>348</v>
      </c>
    </row>
    <row r="9" spans="1:10" ht="37.5" customHeight="1">
      <c r="A9" s="68" t="s">
        <v>8</v>
      </c>
      <c r="B9" s="69">
        <v>1667</v>
      </c>
      <c r="C9" s="69">
        <v>1593</v>
      </c>
      <c r="D9" s="70">
        <v>1</v>
      </c>
      <c r="E9" s="7">
        <v>4</v>
      </c>
      <c r="F9" s="69">
        <v>0</v>
      </c>
      <c r="G9" s="69">
        <v>1</v>
      </c>
      <c r="H9" s="72">
        <v>546</v>
      </c>
      <c r="I9" s="72">
        <v>702</v>
      </c>
      <c r="J9" s="73" t="s">
        <v>32</v>
      </c>
    </row>
    <row r="10" spans="1:9" ht="37.5" customHeight="1">
      <c r="A10" s="68" t="s">
        <v>9</v>
      </c>
      <c r="B10" s="69">
        <v>132</v>
      </c>
      <c r="C10" s="69">
        <v>107</v>
      </c>
      <c r="D10" s="70">
        <v>108</v>
      </c>
      <c r="E10" s="7">
        <v>144</v>
      </c>
      <c r="F10" s="69">
        <v>52</v>
      </c>
      <c r="G10" s="69">
        <v>39</v>
      </c>
      <c r="H10" s="72">
        <v>170</v>
      </c>
      <c r="I10" s="72">
        <v>108</v>
      </c>
    </row>
    <row r="11" spans="1:9" ht="37.5" customHeight="1">
      <c r="A11" s="68" t="s">
        <v>2</v>
      </c>
      <c r="B11" s="69">
        <v>140</v>
      </c>
      <c r="C11" s="69">
        <v>154</v>
      </c>
      <c r="D11" s="70">
        <v>177</v>
      </c>
      <c r="E11" s="7">
        <v>119</v>
      </c>
      <c r="F11" s="69">
        <v>60</v>
      </c>
      <c r="G11" s="69">
        <v>37</v>
      </c>
      <c r="H11" s="72">
        <v>240</v>
      </c>
      <c r="I11" s="72">
        <v>250</v>
      </c>
    </row>
    <row r="12" spans="1:9" ht="37.5" customHeight="1">
      <c r="A12" s="68" t="s">
        <v>3</v>
      </c>
      <c r="B12" s="69">
        <v>74</v>
      </c>
      <c r="C12" s="69">
        <v>74</v>
      </c>
      <c r="D12" s="306" t="s">
        <v>112</v>
      </c>
      <c r="E12" s="249" t="s">
        <v>112</v>
      </c>
      <c r="F12" s="74" t="s">
        <v>33</v>
      </c>
      <c r="G12" s="69">
        <v>1</v>
      </c>
      <c r="H12" s="72">
        <v>61</v>
      </c>
      <c r="I12" s="72">
        <v>37</v>
      </c>
    </row>
    <row r="13" spans="1:9" ht="37.5" customHeight="1">
      <c r="A13" s="75" t="s">
        <v>4</v>
      </c>
      <c r="B13" s="69">
        <v>66</v>
      </c>
      <c r="C13" s="69">
        <v>58</v>
      </c>
      <c r="D13" s="70">
        <v>31</v>
      </c>
      <c r="E13" s="7">
        <v>70</v>
      </c>
      <c r="F13" s="69">
        <v>16</v>
      </c>
      <c r="G13" s="69">
        <v>21</v>
      </c>
      <c r="H13" s="72">
        <v>106</v>
      </c>
      <c r="I13" s="72">
        <v>104</v>
      </c>
    </row>
    <row r="14" spans="1:9" ht="45.75" customHeight="1">
      <c r="A14" s="76" t="s">
        <v>5</v>
      </c>
      <c r="B14" s="77">
        <f>SUM(B6:B13)</f>
        <v>7169</v>
      </c>
      <c r="C14" s="77">
        <f aca="true" t="shared" si="0" ref="C14:I14">SUM(C6:C13)</f>
        <v>7762</v>
      </c>
      <c r="D14" s="78">
        <f t="shared" si="0"/>
        <v>2902</v>
      </c>
      <c r="E14" s="78">
        <f t="shared" si="0"/>
        <v>2324</v>
      </c>
      <c r="F14" s="77">
        <f t="shared" si="0"/>
        <v>910</v>
      </c>
      <c r="G14" s="77">
        <f t="shared" si="0"/>
        <v>516</v>
      </c>
      <c r="H14" s="79">
        <f t="shared" si="0"/>
        <v>2010</v>
      </c>
      <c r="I14" s="79">
        <f t="shared" si="0"/>
        <v>2441</v>
      </c>
    </row>
    <row r="16" ht="12.75">
      <c r="A16" s="80" t="s">
        <v>100</v>
      </c>
    </row>
    <row r="17" ht="12.75">
      <c r="A17" s="80" t="s">
        <v>101</v>
      </c>
    </row>
    <row r="19" ht="12.75">
      <c r="G19" s="81"/>
    </row>
  </sheetData>
  <sheetProtection/>
  <mergeCells count="4">
    <mergeCell ref="D3:E3"/>
    <mergeCell ref="B3:C3"/>
    <mergeCell ref="A3:A5"/>
    <mergeCell ref="A1:G1"/>
  </mergeCells>
  <printOptions/>
  <pageMargins left="0.37" right="0" top="0.75" bottom="0.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40" sqref="F40"/>
    </sheetView>
  </sheetViews>
  <sheetFormatPr defaultColWidth="10.66015625" defaultRowHeight="12.75"/>
  <cols>
    <col min="1" max="3" width="10.66015625" style="153" customWidth="1"/>
    <col min="4" max="4" width="11.83203125" style="153" customWidth="1"/>
    <col min="5" max="5" width="7.16015625" style="153" customWidth="1"/>
    <col min="6" max="9" width="13" style="153" customWidth="1"/>
    <col min="10" max="16384" width="10.66015625" style="153" customWidth="1"/>
  </cols>
  <sheetData>
    <row r="1" spans="1:9" s="86" customFormat="1" ht="18.75">
      <c r="A1" s="82" t="s">
        <v>124</v>
      </c>
      <c r="B1" s="83"/>
      <c r="C1" s="84"/>
      <c r="D1" s="84"/>
      <c r="E1" s="84"/>
      <c r="F1" s="84"/>
      <c r="G1" s="85"/>
      <c r="H1" s="85"/>
      <c r="I1" s="85"/>
    </row>
    <row r="2" spans="1:9" ht="9" customHeight="1">
      <c r="A2" s="152" t="s">
        <v>10</v>
      </c>
      <c r="B2" s="152"/>
      <c r="C2" s="152"/>
      <c r="D2" s="152"/>
      <c r="E2" s="152"/>
      <c r="F2" s="152"/>
      <c r="G2" s="152"/>
      <c r="H2" s="152"/>
      <c r="I2" s="152"/>
    </row>
    <row r="3" spans="1:9" ht="18" customHeight="1">
      <c r="A3" s="154"/>
      <c r="B3" s="155"/>
      <c r="C3" s="155"/>
      <c r="D3" s="155"/>
      <c r="E3" s="156"/>
      <c r="F3" s="87" t="s">
        <v>34</v>
      </c>
      <c r="G3" s="87" t="s">
        <v>34</v>
      </c>
      <c r="H3" s="88" t="s">
        <v>135</v>
      </c>
      <c r="I3" s="89"/>
    </row>
    <row r="4" spans="1:9" ht="18" customHeight="1">
      <c r="A4" s="157"/>
      <c r="B4" s="158"/>
      <c r="C4" s="158"/>
      <c r="D4" s="158"/>
      <c r="E4" s="159"/>
      <c r="F4" s="257" t="s">
        <v>133</v>
      </c>
      <c r="G4" s="257" t="s">
        <v>134</v>
      </c>
      <c r="H4" s="90" t="s">
        <v>35</v>
      </c>
      <c r="I4" s="90" t="s">
        <v>36</v>
      </c>
    </row>
    <row r="5" spans="1:9" ht="13.5" customHeight="1">
      <c r="A5" s="157"/>
      <c r="B5" s="160"/>
      <c r="C5" s="160"/>
      <c r="D5" s="160"/>
      <c r="E5" s="161"/>
      <c r="F5" s="162"/>
      <c r="G5" s="162"/>
      <c r="H5" s="163"/>
      <c r="I5" s="164"/>
    </row>
    <row r="6" spans="1:9" ht="28.5" customHeight="1">
      <c r="A6" s="165" t="s">
        <v>37</v>
      </c>
      <c r="B6" s="166"/>
      <c r="C6" s="166"/>
      <c r="D6" s="160"/>
      <c r="E6" s="161"/>
      <c r="F6" s="259">
        <v>11227</v>
      </c>
      <c r="G6" s="259">
        <f>SUM(G8,G16)</f>
        <v>11426</v>
      </c>
      <c r="H6" s="259">
        <f>G6-F6</f>
        <v>199</v>
      </c>
      <c r="I6" s="267">
        <f>H6/F6*100</f>
        <v>1.7725126926160149</v>
      </c>
    </row>
    <row r="7" spans="1:9" ht="19.5" customHeight="1">
      <c r="A7" s="168" t="s">
        <v>110</v>
      </c>
      <c r="B7" s="169"/>
      <c r="C7" s="166"/>
      <c r="D7" s="160"/>
      <c r="E7" s="161"/>
      <c r="F7" s="162"/>
      <c r="G7" s="162"/>
      <c r="H7" s="162"/>
      <c r="I7" s="162"/>
    </row>
    <row r="8" spans="1:9" s="172" customFormat="1" ht="20.25" customHeight="1">
      <c r="A8" s="168" t="s">
        <v>111</v>
      </c>
      <c r="C8" s="169"/>
      <c r="D8" s="169"/>
      <c r="E8" s="170"/>
      <c r="F8" s="183">
        <f>SUM(F10,F12,F14)</f>
        <v>1246</v>
      </c>
      <c r="G8" s="183">
        <f>SUM(G10,G12,G14)</f>
        <v>1300</v>
      </c>
      <c r="H8" s="183">
        <f>G8-F8</f>
        <v>54</v>
      </c>
      <c r="I8" s="268">
        <f>H8/F8*100</f>
        <v>4.333868378812198</v>
      </c>
    </row>
    <row r="9" spans="1:9" ht="15.75" customHeight="1">
      <c r="A9" s="248"/>
      <c r="B9" s="169"/>
      <c r="C9" s="169"/>
      <c r="D9" s="169"/>
      <c r="E9" s="170"/>
      <c r="F9" s="173"/>
      <c r="G9" s="173"/>
      <c r="H9" s="174"/>
      <c r="I9" s="175"/>
    </row>
    <row r="10" spans="1:9" ht="18" customHeight="1">
      <c r="A10" s="176" t="s">
        <v>75</v>
      </c>
      <c r="B10" s="169"/>
      <c r="C10" s="169"/>
      <c r="D10" s="169"/>
      <c r="E10" s="170"/>
      <c r="F10" s="260">
        <v>65</v>
      </c>
      <c r="G10" s="260">
        <v>63</v>
      </c>
      <c r="H10" s="183">
        <f>G10-F10</f>
        <v>-2</v>
      </c>
      <c r="I10" s="268">
        <f>H10/F10*100</f>
        <v>-3.076923076923077</v>
      </c>
    </row>
    <row r="11" spans="1:12" ht="11.25" customHeight="1">
      <c r="A11" s="176"/>
      <c r="B11" s="169"/>
      <c r="C11" s="169"/>
      <c r="D11" s="169"/>
      <c r="E11" s="170"/>
      <c r="F11" s="178"/>
      <c r="G11" s="178"/>
      <c r="H11" s="178"/>
      <c r="I11" s="177"/>
      <c r="L11" s="179"/>
    </row>
    <row r="12" spans="1:9" ht="16.5" customHeight="1">
      <c r="A12" s="176" t="s">
        <v>38</v>
      </c>
      <c r="B12" s="169"/>
      <c r="C12" s="169"/>
      <c r="D12" s="169"/>
      <c r="E12" s="170"/>
      <c r="F12" s="262">
        <v>233</v>
      </c>
      <c r="G12" s="262">
        <v>244</v>
      </c>
      <c r="H12" s="261">
        <f>G12-F12</f>
        <v>11</v>
      </c>
      <c r="I12" s="268">
        <f>H12/F12*100</f>
        <v>4.721030042918455</v>
      </c>
    </row>
    <row r="13" spans="1:9" ht="15.75" customHeight="1">
      <c r="A13" s="176"/>
      <c r="B13" s="169"/>
      <c r="C13" s="169"/>
      <c r="D13" s="169"/>
      <c r="E13" s="170"/>
      <c r="F13" s="178"/>
      <c r="G13" s="178"/>
      <c r="H13" s="178"/>
      <c r="I13" s="177"/>
    </row>
    <row r="14" spans="1:9" ht="13.5" customHeight="1">
      <c r="A14" s="176" t="s">
        <v>39</v>
      </c>
      <c r="B14" s="169"/>
      <c r="C14" s="169"/>
      <c r="D14" s="169"/>
      <c r="E14" s="170"/>
      <c r="F14" s="262">
        <v>948</v>
      </c>
      <c r="G14" s="262">
        <v>993</v>
      </c>
      <c r="H14" s="261">
        <f>G14-F14</f>
        <v>45</v>
      </c>
      <c r="I14" s="268">
        <f>H14/F14*100</f>
        <v>4.746835443037975</v>
      </c>
    </row>
    <row r="15" spans="1:9" ht="15.75">
      <c r="A15" s="168"/>
      <c r="B15" s="169"/>
      <c r="C15" s="169"/>
      <c r="D15" s="169"/>
      <c r="E15" s="170"/>
      <c r="F15" s="173"/>
      <c r="G15" s="173"/>
      <c r="H15" s="173"/>
      <c r="I15" s="175"/>
    </row>
    <row r="16" spans="1:9" s="172" customFormat="1" ht="15.75">
      <c r="A16" s="168" t="s">
        <v>72</v>
      </c>
      <c r="B16" s="169"/>
      <c r="C16" s="169"/>
      <c r="D16" s="169"/>
      <c r="E16" s="170"/>
      <c r="F16" s="183">
        <v>9981</v>
      </c>
      <c r="G16" s="183">
        <v>10126</v>
      </c>
      <c r="H16" s="261">
        <f>G16-F16</f>
        <v>145</v>
      </c>
      <c r="I16" s="268">
        <f>H16/F16*100</f>
        <v>1.4527602444644825</v>
      </c>
    </row>
    <row r="17" spans="1:9" ht="15.75">
      <c r="A17" s="168" t="s">
        <v>40</v>
      </c>
      <c r="B17" s="169"/>
      <c r="C17" s="169"/>
      <c r="D17" s="169"/>
      <c r="E17" s="170"/>
      <c r="F17" s="175"/>
      <c r="G17" s="175"/>
      <c r="H17" s="175"/>
      <c r="I17" s="175"/>
    </row>
    <row r="18" spans="1:15" ht="26.25" customHeight="1">
      <c r="A18" s="165" t="s">
        <v>95</v>
      </c>
      <c r="B18" s="166"/>
      <c r="C18" s="166"/>
      <c r="D18" s="160"/>
      <c r="E18" s="161"/>
      <c r="F18" s="263">
        <v>20050</v>
      </c>
      <c r="G18" s="263">
        <v>20191</v>
      </c>
      <c r="H18" s="258">
        <f>G18-F18</f>
        <v>141</v>
      </c>
      <c r="I18" s="268">
        <f>H18/F18*100</f>
        <v>0.7032418952618454</v>
      </c>
      <c r="K18" s="310"/>
      <c r="L18" s="310"/>
      <c r="N18" s="310"/>
      <c r="O18" s="310"/>
    </row>
    <row r="19" spans="1:9" ht="12" customHeight="1">
      <c r="A19" s="167"/>
      <c r="B19" s="166"/>
      <c r="C19" s="166"/>
      <c r="D19" s="160"/>
      <c r="E19" s="161"/>
      <c r="F19" s="181"/>
      <c r="G19" s="181"/>
      <c r="H19" s="180"/>
      <c r="I19" s="180"/>
    </row>
    <row r="20" spans="1:9" ht="12.75" customHeight="1">
      <c r="A20" s="157"/>
      <c r="B20" s="169" t="s">
        <v>73</v>
      </c>
      <c r="C20" s="160"/>
      <c r="D20" s="160"/>
      <c r="E20" s="161"/>
      <c r="F20" s="180"/>
      <c r="G20" s="180"/>
      <c r="H20" s="180"/>
      <c r="I20" s="180"/>
    </row>
    <row r="21" spans="1:9" ht="17.25" customHeight="1">
      <c r="A21" s="168"/>
      <c r="B21" s="182" t="s">
        <v>74</v>
      </c>
      <c r="C21" s="182"/>
      <c r="E21" s="170"/>
      <c r="F21" s="264">
        <v>19921</v>
      </c>
      <c r="G21" s="264">
        <v>20102</v>
      </c>
      <c r="H21" s="261">
        <f>G21-F21</f>
        <v>181</v>
      </c>
      <c r="I21" s="268">
        <f>H21/F21*100</f>
        <v>0.9085889262587219</v>
      </c>
    </row>
    <row r="22" spans="1:9" ht="12" customHeight="1">
      <c r="A22" s="168"/>
      <c r="B22" s="169"/>
      <c r="C22" s="169"/>
      <c r="D22" s="169"/>
      <c r="E22" s="170"/>
      <c r="F22" s="183"/>
      <c r="G22" s="183"/>
      <c r="H22" s="171"/>
      <c r="I22" s="171"/>
    </row>
    <row r="23" spans="1:9" ht="24" customHeight="1">
      <c r="A23" s="176" t="s">
        <v>103</v>
      </c>
      <c r="B23" s="182"/>
      <c r="C23" s="182"/>
      <c r="D23" s="182"/>
      <c r="E23" s="170"/>
      <c r="F23" s="265">
        <v>1880</v>
      </c>
      <c r="G23" s="265">
        <v>1915</v>
      </c>
      <c r="H23" s="261">
        <f>G23-F23</f>
        <v>35</v>
      </c>
      <c r="I23" s="268">
        <f>H23/F23*100</f>
        <v>1.8617021276595744</v>
      </c>
    </row>
    <row r="24" spans="1:9" ht="13.5" customHeight="1">
      <c r="A24" s="176" t="s">
        <v>77</v>
      </c>
      <c r="B24" s="247"/>
      <c r="C24" s="182"/>
      <c r="D24" s="182"/>
      <c r="E24" s="170"/>
      <c r="F24" s="175"/>
      <c r="G24" s="175"/>
      <c r="H24" s="175"/>
      <c r="I24" s="175"/>
    </row>
    <row r="25" spans="1:9" ht="15.75">
      <c r="A25" s="168"/>
      <c r="B25" s="169"/>
      <c r="C25" s="169"/>
      <c r="D25" s="169"/>
      <c r="E25" s="170"/>
      <c r="F25" s="175"/>
      <c r="G25" s="175"/>
      <c r="H25" s="175"/>
      <c r="I25" s="175"/>
    </row>
    <row r="26" spans="1:9" ht="26.25" customHeight="1">
      <c r="A26" s="165" t="s">
        <v>41</v>
      </c>
      <c r="B26" s="184"/>
      <c r="C26" s="169"/>
      <c r="D26" s="169"/>
      <c r="E26" s="170"/>
      <c r="F26" s="266">
        <f>SUM(F28:F32)</f>
        <v>1836</v>
      </c>
      <c r="G26" s="266">
        <f>SUM(G28:G32)</f>
        <v>1693</v>
      </c>
      <c r="H26" s="258">
        <f>G26-F26</f>
        <v>-143</v>
      </c>
      <c r="I26" s="267">
        <f>H26/F26*100</f>
        <v>-7.788671023965142</v>
      </c>
    </row>
    <row r="27" spans="1:9" ht="12.75" customHeight="1">
      <c r="A27" s="165"/>
      <c r="B27" s="184"/>
      <c r="C27" s="169"/>
      <c r="D27" s="169"/>
      <c r="E27" s="170"/>
      <c r="F27" s="175"/>
      <c r="G27" s="175"/>
      <c r="H27" s="175"/>
      <c r="I27" s="175"/>
    </row>
    <row r="28" spans="1:9" ht="17.25" customHeight="1">
      <c r="A28" s="176" t="s">
        <v>76</v>
      </c>
      <c r="B28" s="169"/>
      <c r="C28" s="169"/>
      <c r="D28" s="169"/>
      <c r="E28" s="170"/>
      <c r="F28" s="265">
        <v>70</v>
      </c>
      <c r="G28" s="265">
        <v>79</v>
      </c>
      <c r="H28" s="261">
        <f>G28-F28</f>
        <v>9</v>
      </c>
      <c r="I28" s="268">
        <f>H28/F28*100</f>
        <v>12.857142857142856</v>
      </c>
    </row>
    <row r="29" spans="1:13" ht="12.75" customHeight="1">
      <c r="A29" s="176"/>
      <c r="B29" s="169"/>
      <c r="C29" s="169"/>
      <c r="D29" s="169"/>
      <c r="E29" s="170"/>
      <c r="F29" s="185"/>
      <c r="G29" s="185"/>
      <c r="H29" s="178"/>
      <c r="I29" s="185"/>
      <c r="M29" s="310"/>
    </row>
    <row r="30" spans="1:9" ht="15" customHeight="1">
      <c r="A30" s="176" t="s">
        <v>42</v>
      </c>
      <c r="B30" s="169"/>
      <c r="C30" s="169"/>
      <c r="D30" s="169"/>
      <c r="E30" s="170"/>
      <c r="F30" s="265">
        <v>287</v>
      </c>
      <c r="G30" s="265">
        <v>296</v>
      </c>
      <c r="H30" s="261">
        <f>G30-F30</f>
        <v>9</v>
      </c>
      <c r="I30" s="268">
        <f>H30/F30*100</f>
        <v>3.1358885017421603</v>
      </c>
    </row>
    <row r="31" spans="1:9" ht="15.75">
      <c r="A31" s="176"/>
      <c r="B31" s="169"/>
      <c r="C31" s="169"/>
      <c r="D31" s="169"/>
      <c r="E31" s="170"/>
      <c r="F31" s="185"/>
      <c r="G31" s="185"/>
      <c r="H31" s="178"/>
      <c r="I31" s="185"/>
    </row>
    <row r="32" spans="1:9" ht="15.75">
      <c r="A32" s="176" t="s">
        <v>43</v>
      </c>
      <c r="B32" s="169"/>
      <c r="C32" s="169"/>
      <c r="D32" s="169"/>
      <c r="E32" s="170"/>
      <c r="F32" s="265">
        <v>1479</v>
      </c>
      <c r="G32" s="265">
        <v>1318</v>
      </c>
      <c r="H32" s="261">
        <f>G32-F32</f>
        <v>-161</v>
      </c>
      <c r="I32" s="268">
        <f>H32/F32*100</f>
        <v>-10.885733603786342</v>
      </c>
    </row>
    <row r="33" spans="1:9" ht="12.75">
      <c r="A33" s="186"/>
      <c r="B33" s="187"/>
      <c r="C33" s="187"/>
      <c r="D33" s="187"/>
      <c r="E33" s="188"/>
      <c r="F33" s="189"/>
      <c r="G33" s="189"/>
      <c r="H33" s="189"/>
      <c r="I33" s="189"/>
    </row>
    <row r="34" spans="1:9" ht="5.25" customHeight="1">
      <c r="A34" s="152"/>
      <c r="B34" s="152"/>
      <c r="C34" s="152"/>
      <c r="D34" s="152"/>
      <c r="E34" s="152"/>
      <c r="F34" s="152"/>
      <c r="G34" s="152"/>
      <c r="H34" s="152"/>
      <c r="I34" s="152"/>
    </row>
    <row r="35" spans="1:9" ht="18.75" customHeight="1">
      <c r="A35" s="190" t="s">
        <v>104</v>
      </c>
      <c r="B35" s="191"/>
      <c r="C35" s="191"/>
      <c r="D35" s="191"/>
      <c r="E35" s="191"/>
      <c r="F35" s="191"/>
      <c r="G35" s="152"/>
      <c r="H35" s="152"/>
      <c r="I35" s="152"/>
    </row>
    <row r="36" spans="1:9" ht="18.75" customHeight="1">
      <c r="A36" s="192" t="s">
        <v>105</v>
      </c>
      <c r="B36" s="191"/>
      <c r="C36" s="191"/>
      <c r="D36" s="191"/>
      <c r="E36" s="191"/>
      <c r="F36" s="191"/>
      <c r="G36" s="152"/>
      <c r="H36" s="152"/>
      <c r="I36" s="152"/>
    </row>
    <row r="37" spans="1:9" ht="19.5" customHeight="1">
      <c r="A37" s="190" t="s">
        <v>145</v>
      </c>
      <c r="B37" s="152"/>
      <c r="C37" s="152"/>
      <c r="D37" s="152"/>
      <c r="E37" s="152"/>
      <c r="F37" s="152"/>
      <c r="G37" s="152"/>
      <c r="H37" s="152"/>
      <c r="I37" s="152"/>
    </row>
    <row r="38" spans="1:9" ht="18" customHeight="1">
      <c r="A38" s="192" t="s">
        <v>136</v>
      </c>
      <c r="B38" s="152"/>
      <c r="C38" s="152"/>
      <c r="D38" s="152"/>
      <c r="E38" s="152"/>
      <c r="F38" s="152"/>
      <c r="G38" s="152"/>
      <c r="H38" s="152"/>
      <c r="I38" s="152"/>
    </row>
  </sheetData>
  <sheetProtection/>
  <printOptions/>
  <pageMargins left="0.61" right="0.33" top="0.86" bottom="0.590551181" header="0.5" footer="0.31496062992126"/>
  <pageSetup horizontalDpi="300" verticalDpi="300" orientation="portrait" paperSize="9" r:id="rId1"/>
  <headerFooter alignWithMargins="0">
    <oddHeader>&amp;C&amp;12- 8 -&amp;"Arial,Regular"&amp;10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M35" sqref="M35"/>
    </sheetView>
  </sheetViews>
  <sheetFormatPr defaultColWidth="10.66015625" defaultRowHeight="12.75"/>
  <cols>
    <col min="1" max="1" width="7.83203125" style="197" customWidth="1"/>
    <col min="2" max="2" width="30.5" style="197" customWidth="1"/>
    <col min="3" max="12" width="9.33203125" style="197" customWidth="1"/>
    <col min="13" max="14" width="11.83203125" style="197" customWidth="1"/>
    <col min="15" max="15" width="8.16015625" style="197" customWidth="1"/>
    <col min="16" max="16384" width="10.66015625" style="197" customWidth="1"/>
  </cols>
  <sheetData>
    <row r="1" spans="1:2" s="93" customFormat="1" ht="18" customHeight="1">
      <c r="A1" s="91" t="s">
        <v>125</v>
      </c>
      <c r="B1" s="92"/>
    </row>
    <row r="2" spans="1:14" ht="9" customHeight="1">
      <c r="A2" s="194"/>
      <c r="B2" s="193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1:14" ht="33" customHeight="1">
      <c r="A3" s="198"/>
      <c r="B3" s="199"/>
      <c r="C3" s="200">
        <v>2001</v>
      </c>
      <c r="D3" s="200">
        <v>2002</v>
      </c>
      <c r="E3" s="200">
        <v>2003</v>
      </c>
      <c r="F3" s="200">
        <v>2004</v>
      </c>
      <c r="G3" s="200">
        <v>2005</v>
      </c>
      <c r="H3" s="200">
        <v>2006</v>
      </c>
      <c r="I3" s="200">
        <v>2007</v>
      </c>
      <c r="J3" s="200">
        <v>2008</v>
      </c>
      <c r="K3" s="200">
        <v>2009</v>
      </c>
      <c r="L3" s="200" t="s">
        <v>139</v>
      </c>
      <c r="M3" s="239" t="s">
        <v>140</v>
      </c>
      <c r="N3" s="201"/>
    </row>
    <row r="4" spans="1:14" ht="10.5" customHeight="1">
      <c r="A4" s="202"/>
      <c r="B4" s="203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15" customHeight="1">
      <c r="A5" s="207" t="s">
        <v>78</v>
      </c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6"/>
    </row>
    <row r="6" spans="1:14" ht="15.75" customHeight="1">
      <c r="A6" s="207"/>
      <c r="B6" s="203" t="s">
        <v>35</v>
      </c>
      <c r="C6" s="210">
        <v>18517</v>
      </c>
      <c r="D6" s="210">
        <v>18022</v>
      </c>
      <c r="E6" s="210">
        <v>19178</v>
      </c>
      <c r="F6" s="210">
        <v>19495</v>
      </c>
      <c r="G6" s="210">
        <v>22554</v>
      </c>
      <c r="H6" s="210">
        <v>20242</v>
      </c>
      <c r="I6" s="210">
        <v>20519</v>
      </c>
      <c r="J6" s="210">
        <v>20873</v>
      </c>
      <c r="K6" s="210">
        <v>19542</v>
      </c>
      <c r="L6" s="210">
        <v>21256</v>
      </c>
      <c r="M6" s="210">
        <v>11426</v>
      </c>
      <c r="N6" s="211"/>
    </row>
    <row r="7" spans="1:14" ht="15.75" customHeight="1">
      <c r="A7" s="207"/>
      <c r="B7" s="203" t="s">
        <v>79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3"/>
    </row>
    <row r="8" spans="1:14" ht="13.5" customHeight="1">
      <c r="A8" s="207"/>
      <c r="B8" s="214" t="s">
        <v>80</v>
      </c>
      <c r="C8" s="215">
        <v>1591</v>
      </c>
      <c r="D8" s="215">
        <v>1535</v>
      </c>
      <c r="E8" s="215">
        <v>1616</v>
      </c>
      <c r="F8" s="215">
        <v>1629</v>
      </c>
      <c r="G8" s="215">
        <v>1869</v>
      </c>
      <c r="H8" s="215">
        <v>1665</v>
      </c>
      <c r="I8" s="215">
        <v>1678</v>
      </c>
      <c r="J8" s="215">
        <v>1695.6477588903103</v>
      </c>
      <c r="K8" s="215">
        <v>1579</v>
      </c>
      <c r="L8" s="215">
        <v>1710</v>
      </c>
      <c r="M8" s="215" t="s">
        <v>44</v>
      </c>
      <c r="N8" s="216"/>
    </row>
    <row r="9" spans="1:14" ht="14.25" customHeight="1">
      <c r="A9" s="207"/>
      <c r="B9" s="203" t="s">
        <v>81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</row>
    <row r="10" spans="1:14" ht="15.75" customHeight="1">
      <c r="A10" s="207"/>
      <c r="B10" s="214" t="s">
        <v>82</v>
      </c>
      <c r="C10" s="215">
        <v>75</v>
      </c>
      <c r="D10" s="215">
        <v>69</v>
      </c>
      <c r="E10" s="215">
        <v>72</v>
      </c>
      <c r="F10" s="215">
        <v>69</v>
      </c>
      <c r="G10" s="215">
        <v>76</v>
      </c>
      <c r="H10" s="215">
        <v>65</v>
      </c>
      <c r="I10" s="215">
        <v>63</v>
      </c>
      <c r="J10" s="215">
        <v>60.97083635173977</v>
      </c>
      <c r="K10" s="215">
        <v>54</v>
      </c>
      <c r="L10" s="215">
        <v>57</v>
      </c>
      <c r="M10" s="215" t="s">
        <v>44</v>
      </c>
      <c r="N10" s="216"/>
    </row>
    <row r="11" spans="1:15" ht="10.5" customHeight="1">
      <c r="A11" s="207"/>
      <c r="B11" s="208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17"/>
    </row>
    <row r="12" spans="1:14" ht="15" customHeight="1">
      <c r="A12" s="218" t="s">
        <v>96</v>
      </c>
      <c r="B12" s="208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</row>
    <row r="13" spans="1:14" ht="16.5" customHeight="1">
      <c r="A13" s="207"/>
      <c r="B13" s="203" t="s">
        <v>83</v>
      </c>
      <c r="C13" s="210">
        <v>33988</v>
      </c>
      <c r="D13" s="210">
        <v>33119</v>
      </c>
      <c r="E13" s="210">
        <v>35239</v>
      </c>
      <c r="F13" s="210">
        <v>35506</v>
      </c>
      <c r="G13" s="210">
        <v>43741</v>
      </c>
      <c r="H13" s="210">
        <v>40023</v>
      </c>
      <c r="I13" s="210">
        <v>41178</v>
      </c>
      <c r="J13" s="210">
        <v>42910</v>
      </c>
      <c r="K13" s="210">
        <v>38058</v>
      </c>
      <c r="L13" s="210">
        <v>41263</v>
      </c>
      <c r="M13" s="210">
        <v>20102</v>
      </c>
      <c r="N13" s="211"/>
    </row>
    <row r="14" spans="1:14" ht="9" customHeight="1">
      <c r="A14" s="207"/>
      <c r="B14" s="203" t="s">
        <v>10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3"/>
    </row>
    <row r="15" spans="1:14" ht="13.5" customHeight="1">
      <c r="A15" s="207"/>
      <c r="B15" s="203" t="s">
        <v>81</v>
      </c>
      <c r="C15" s="215">
        <v>137</v>
      </c>
      <c r="D15" s="215">
        <v>127</v>
      </c>
      <c r="E15" s="215">
        <v>133</v>
      </c>
      <c r="F15" s="215">
        <v>126</v>
      </c>
      <c r="G15" s="215">
        <v>148</v>
      </c>
      <c r="H15" s="215">
        <v>129</v>
      </c>
      <c r="I15" s="215">
        <v>127</v>
      </c>
      <c r="J15" s="215">
        <v>125.34176150304957</v>
      </c>
      <c r="K15" s="215">
        <v>106</v>
      </c>
      <c r="L15" s="215">
        <v>110</v>
      </c>
      <c r="M15" s="215" t="s">
        <v>44</v>
      </c>
      <c r="N15" s="220"/>
    </row>
    <row r="16" spans="1:14" ht="12" customHeight="1">
      <c r="A16" s="207"/>
      <c r="B16" s="214" t="s">
        <v>82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/>
    </row>
    <row r="17" spans="1:14" ht="15" customHeight="1">
      <c r="A17" s="207" t="s">
        <v>97</v>
      </c>
      <c r="B17" s="208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</row>
    <row r="18" spans="1:16" ht="16.5" customHeight="1">
      <c r="A18" s="202"/>
      <c r="B18" s="221" t="s">
        <v>84</v>
      </c>
      <c r="C18" s="210">
        <v>3264</v>
      </c>
      <c r="D18" s="210">
        <v>2904</v>
      </c>
      <c r="E18" s="210">
        <v>2698</v>
      </c>
      <c r="F18" s="210">
        <v>2951</v>
      </c>
      <c r="G18" s="210">
        <v>2760</v>
      </c>
      <c r="H18" s="210">
        <v>2522</v>
      </c>
      <c r="I18" s="210">
        <v>3055</v>
      </c>
      <c r="J18" s="210">
        <v>3435</v>
      </c>
      <c r="K18" s="210">
        <v>3661</v>
      </c>
      <c r="L18" s="210">
        <v>3675</v>
      </c>
      <c r="M18" s="210">
        <f>SUM(M20:M22)</f>
        <v>1693</v>
      </c>
      <c r="N18" s="211"/>
      <c r="P18" s="272"/>
    </row>
    <row r="19" spans="1:14" ht="13.5" customHeight="1">
      <c r="A19" s="218" t="s">
        <v>10</v>
      </c>
      <c r="B19" s="203" t="s">
        <v>85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</row>
    <row r="20" spans="1:14" ht="16.5" customHeight="1">
      <c r="A20" s="207"/>
      <c r="B20" s="222" t="s">
        <v>90</v>
      </c>
      <c r="C20" s="223">
        <v>126</v>
      </c>
      <c r="D20" s="223">
        <v>158</v>
      </c>
      <c r="E20" s="223">
        <v>131</v>
      </c>
      <c r="F20" s="223">
        <v>144</v>
      </c>
      <c r="G20" s="223">
        <v>136</v>
      </c>
      <c r="H20" s="223">
        <v>134</v>
      </c>
      <c r="I20" s="223">
        <v>140</v>
      </c>
      <c r="J20" s="223">
        <v>168</v>
      </c>
      <c r="K20" s="273">
        <v>140</v>
      </c>
      <c r="L20" s="273">
        <v>158</v>
      </c>
      <c r="M20" s="273">
        <v>79</v>
      </c>
      <c r="N20" s="213"/>
    </row>
    <row r="21" spans="1:14" ht="16.5" customHeight="1">
      <c r="A21" s="207"/>
      <c r="B21" s="222" t="s">
        <v>86</v>
      </c>
      <c r="C21" s="223">
        <v>288</v>
      </c>
      <c r="D21" s="223">
        <v>216</v>
      </c>
      <c r="E21" s="223">
        <v>291</v>
      </c>
      <c r="F21" s="223">
        <v>245</v>
      </c>
      <c r="G21" s="223">
        <v>358</v>
      </c>
      <c r="H21" s="223">
        <v>348</v>
      </c>
      <c r="I21" s="223">
        <v>500</v>
      </c>
      <c r="J21" s="223">
        <v>512</v>
      </c>
      <c r="K21" s="273">
        <v>516</v>
      </c>
      <c r="L21" s="273">
        <v>587</v>
      </c>
      <c r="M21" s="273">
        <v>296</v>
      </c>
      <c r="N21" s="213"/>
    </row>
    <row r="22" spans="1:17" ht="17.25" customHeight="1">
      <c r="A22" s="207"/>
      <c r="B22" s="222" t="s">
        <v>87</v>
      </c>
      <c r="C22" s="215">
        <v>2850</v>
      </c>
      <c r="D22" s="215">
        <v>2530</v>
      </c>
      <c r="E22" s="215">
        <v>2276</v>
      </c>
      <c r="F22" s="215">
        <v>2562</v>
      </c>
      <c r="G22" s="215">
        <v>2266</v>
      </c>
      <c r="H22" s="215">
        <v>2040</v>
      </c>
      <c r="I22" s="215">
        <v>2415</v>
      </c>
      <c r="J22" s="215">
        <v>2755</v>
      </c>
      <c r="K22" s="215">
        <v>3005</v>
      </c>
      <c r="L22" s="215">
        <v>2930</v>
      </c>
      <c r="M22" s="215">
        <v>1318</v>
      </c>
      <c r="N22" s="213"/>
      <c r="Q22" s="272"/>
    </row>
    <row r="23" spans="1:14" ht="13.5" customHeight="1">
      <c r="A23" s="207"/>
      <c r="B23" s="208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</row>
    <row r="24" spans="1:14" ht="18.75" customHeight="1">
      <c r="A24" s="224" t="s">
        <v>45</v>
      </c>
      <c r="B24" s="225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</row>
    <row r="25" spans="1:14" ht="15.75" customHeight="1">
      <c r="A25" s="202" t="s">
        <v>10</v>
      </c>
      <c r="B25" s="221" t="s">
        <v>88</v>
      </c>
      <c r="C25" s="226">
        <v>10.8</v>
      </c>
      <c r="D25" s="226">
        <v>13.5</v>
      </c>
      <c r="E25" s="226">
        <v>11</v>
      </c>
      <c r="F25" s="226">
        <v>12</v>
      </c>
      <c r="G25" s="226">
        <v>11.3</v>
      </c>
      <c r="H25" s="226">
        <v>11</v>
      </c>
      <c r="I25" s="226">
        <v>11.4</v>
      </c>
      <c r="J25" s="226">
        <v>13.647718272101383</v>
      </c>
      <c r="K25" s="226">
        <v>11.3</v>
      </c>
      <c r="L25" s="226">
        <v>12.7</v>
      </c>
      <c r="M25" s="226" t="s">
        <v>44</v>
      </c>
      <c r="N25" s="220"/>
    </row>
    <row r="26" spans="1:14" ht="15" customHeight="1">
      <c r="A26" s="207"/>
      <c r="B26" s="203" t="s">
        <v>81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13"/>
    </row>
    <row r="27" spans="1:14" ht="15" customHeight="1">
      <c r="A27" s="207"/>
      <c r="B27" s="214" t="s">
        <v>89</v>
      </c>
      <c r="C27" s="226">
        <v>0.5</v>
      </c>
      <c r="D27" s="226">
        <v>0.6</v>
      </c>
      <c r="E27" s="226">
        <v>0.5</v>
      </c>
      <c r="F27" s="226">
        <v>0.5</v>
      </c>
      <c r="G27" s="226">
        <v>0.4</v>
      </c>
      <c r="H27" s="226">
        <v>0.4</v>
      </c>
      <c r="I27" s="226">
        <v>0.4</v>
      </c>
      <c r="J27" s="226">
        <v>0.4907344659173229</v>
      </c>
      <c r="K27" s="226">
        <v>0.4</v>
      </c>
      <c r="L27" s="226">
        <v>0.4</v>
      </c>
      <c r="M27" s="226" t="s">
        <v>44</v>
      </c>
      <c r="N27" s="216"/>
    </row>
    <row r="28" spans="1:14" ht="13.5" customHeight="1">
      <c r="A28" s="207"/>
      <c r="B28" s="225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16"/>
    </row>
    <row r="29" spans="1:14" s="233" customFormat="1" ht="18.75" customHeight="1">
      <c r="A29" s="229"/>
      <c r="B29" s="230" t="s">
        <v>91</v>
      </c>
      <c r="C29" s="231">
        <v>3.9</v>
      </c>
      <c r="D29" s="231">
        <v>5.4</v>
      </c>
      <c r="E29" s="231">
        <v>4.8</v>
      </c>
      <c r="F29" s="231">
        <v>4.9</v>
      </c>
      <c r="G29" s="231">
        <v>4.9</v>
      </c>
      <c r="H29" s="231">
        <v>5.3</v>
      </c>
      <c r="I29" s="231">
        <v>4.6</v>
      </c>
      <c r="J29" s="231">
        <v>4.890829694323144</v>
      </c>
      <c r="K29" s="231">
        <v>3.8</v>
      </c>
      <c r="L29" s="231">
        <v>3.8</v>
      </c>
      <c r="M29" s="231" t="s">
        <v>44</v>
      </c>
      <c r="N29" s="232"/>
    </row>
    <row r="30" spans="1:13" ht="0.75" customHeight="1">
      <c r="A30" s="219" t="s">
        <v>10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34"/>
      <c r="M30" s="234"/>
    </row>
    <row r="31" spans="1:13" ht="17.25" customHeight="1">
      <c r="A31" s="235" t="s">
        <v>107</v>
      </c>
      <c r="B31" s="235"/>
      <c r="C31" s="235"/>
      <c r="D31" s="235"/>
      <c r="E31" s="235"/>
      <c r="F31" s="235"/>
      <c r="G31" s="235"/>
      <c r="H31" s="235"/>
      <c r="I31" s="235" t="s">
        <v>137</v>
      </c>
      <c r="J31" s="235"/>
      <c r="K31" s="235"/>
      <c r="L31" s="234"/>
      <c r="M31" s="234"/>
    </row>
    <row r="32" spans="1:11" ht="15" customHeight="1">
      <c r="A32" s="235" t="s">
        <v>106</v>
      </c>
      <c r="B32" s="236"/>
      <c r="C32" s="236"/>
      <c r="D32" s="236"/>
      <c r="E32" s="236"/>
      <c r="F32" s="236"/>
      <c r="G32" s="236"/>
      <c r="H32" s="236"/>
      <c r="I32" s="235" t="s">
        <v>138</v>
      </c>
      <c r="J32" s="236"/>
      <c r="K32" s="236"/>
    </row>
    <row r="33" spans="1:11" ht="15" customHeight="1">
      <c r="A33" s="235" t="s">
        <v>108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 customHeight="1">
      <c r="A34" s="237" t="s">
        <v>109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2" s="241" customFormat="1" ht="15" customHeight="1">
      <c r="A35" s="240" t="s">
        <v>98</v>
      </c>
      <c r="B35" s="240"/>
    </row>
    <row r="36" spans="1:2" ht="12.75">
      <c r="A36" s="238"/>
      <c r="B36" s="238"/>
    </row>
    <row r="37" spans="1:2" ht="12.75">
      <c r="A37" s="238"/>
      <c r="B37" s="238"/>
    </row>
  </sheetData>
  <sheetProtection/>
  <printOptions horizontalCentered="1" verticalCentered="1"/>
  <pageMargins left="0.4" right="0.25" top="0.53" bottom="0.236220472440945" header="0.511811023622047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"/>
    </sheetView>
  </sheetViews>
  <sheetFormatPr defaultColWidth="10.66015625" defaultRowHeight="12.75"/>
  <cols>
    <col min="1" max="1" width="30.66015625" style="96" customWidth="1"/>
    <col min="2" max="9" width="13.33203125" style="96" customWidth="1"/>
    <col min="10" max="10" width="11.66015625" style="96" customWidth="1"/>
    <col min="11" max="11" width="3.5" style="96" customWidth="1"/>
    <col min="12" max="16384" width="10.66015625" style="96" customWidth="1"/>
  </cols>
  <sheetData>
    <row r="1" spans="1:9" ht="18.75">
      <c r="A1" s="94" t="s">
        <v>130</v>
      </c>
      <c r="B1" s="95"/>
      <c r="C1" s="95"/>
      <c r="D1" s="95"/>
      <c r="E1" s="95"/>
      <c r="F1" s="95"/>
      <c r="G1" s="95"/>
      <c r="H1" s="95"/>
      <c r="I1" s="95"/>
    </row>
    <row r="2" ht="15.75" customHeight="1">
      <c r="A2" s="97"/>
    </row>
    <row r="3" spans="1:9" ht="21.75" customHeight="1">
      <c r="A3" s="98"/>
      <c r="B3" s="324" t="s">
        <v>131</v>
      </c>
      <c r="C3" s="325"/>
      <c r="D3" s="325"/>
      <c r="E3" s="326"/>
      <c r="F3" s="100"/>
      <c r="G3" s="101"/>
      <c r="H3" s="100" t="s">
        <v>141</v>
      </c>
      <c r="I3" s="101"/>
    </row>
    <row r="4" spans="1:9" ht="21.75" customHeight="1">
      <c r="A4" s="102" t="s">
        <v>0</v>
      </c>
      <c r="B4" s="100" t="s">
        <v>34</v>
      </c>
      <c r="C4" s="101"/>
      <c r="D4" s="99" t="s">
        <v>46</v>
      </c>
      <c r="E4" s="101"/>
      <c r="F4" s="99" t="s">
        <v>47</v>
      </c>
      <c r="G4" s="101"/>
      <c r="H4" s="100" t="s">
        <v>34</v>
      </c>
      <c r="I4" s="101"/>
    </row>
    <row r="5" spans="1:9" ht="21.75" customHeight="1">
      <c r="A5" s="103"/>
      <c r="B5" s="290" t="s">
        <v>35</v>
      </c>
      <c r="C5" s="101" t="s">
        <v>48</v>
      </c>
      <c r="D5" s="301" t="s">
        <v>35</v>
      </c>
      <c r="E5" s="100" t="s">
        <v>48</v>
      </c>
      <c r="F5" s="296" t="s">
        <v>35</v>
      </c>
      <c r="G5" s="101" t="s">
        <v>48</v>
      </c>
      <c r="H5" s="290" t="s">
        <v>35</v>
      </c>
      <c r="I5" s="101" t="s">
        <v>48</v>
      </c>
    </row>
    <row r="6" spans="1:9" ht="31.5" customHeight="1">
      <c r="A6" s="98" t="s">
        <v>49</v>
      </c>
      <c r="B6" s="291">
        <v>655</v>
      </c>
      <c r="C6" s="104">
        <f>B6/1959*100</f>
        <v>33.43542623787647</v>
      </c>
      <c r="D6" s="302">
        <v>672</v>
      </c>
      <c r="E6" s="104">
        <f>D6/2078*100</f>
        <v>32.338787295476415</v>
      </c>
      <c r="F6" s="297">
        <f aca="true" t="shared" si="0" ref="F6:F13">SUM(B6,D6)</f>
        <v>1327</v>
      </c>
      <c r="G6" s="104">
        <f>F6/4037*100</f>
        <v>32.87094377012633</v>
      </c>
      <c r="H6" s="291">
        <v>643</v>
      </c>
      <c r="I6" s="104">
        <v>32.1</v>
      </c>
    </row>
    <row r="7" spans="1:9" ht="32.25" customHeight="1">
      <c r="A7" s="105" t="s">
        <v>50</v>
      </c>
      <c r="B7" s="292">
        <v>44</v>
      </c>
      <c r="C7" s="312">
        <f aca="true" t="shared" si="1" ref="C7:C12">B7/1959*100</f>
        <v>2.2460438999489534</v>
      </c>
      <c r="D7" s="303">
        <v>41</v>
      </c>
      <c r="E7" s="312">
        <f aca="true" t="shared" si="2" ref="E7:E12">D7/2078*100</f>
        <v>1.973051010587103</v>
      </c>
      <c r="F7" s="298">
        <f t="shared" si="0"/>
        <v>85</v>
      </c>
      <c r="G7" s="312">
        <f aca="true" t="shared" si="3" ref="G7:G12">F7/4037*100</f>
        <v>2.1055239038890265</v>
      </c>
      <c r="H7" s="292">
        <v>23</v>
      </c>
      <c r="I7" s="106">
        <v>1.2</v>
      </c>
    </row>
    <row r="8" spans="1:9" ht="31.5" customHeight="1">
      <c r="A8" s="105" t="s">
        <v>51</v>
      </c>
      <c r="B8" s="292">
        <v>152</v>
      </c>
      <c r="C8" s="312">
        <f t="shared" si="1"/>
        <v>7.7590607452782026</v>
      </c>
      <c r="D8" s="303">
        <v>145</v>
      </c>
      <c r="E8" s="312">
        <f t="shared" si="2"/>
        <v>6.977863330125119</v>
      </c>
      <c r="F8" s="298">
        <f t="shared" si="0"/>
        <v>297</v>
      </c>
      <c r="G8" s="312">
        <f t="shared" si="3"/>
        <v>7.3569482288828345</v>
      </c>
      <c r="H8" s="292">
        <v>142</v>
      </c>
      <c r="I8" s="106">
        <v>7.1</v>
      </c>
    </row>
    <row r="9" spans="1:9" ht="32.25" customHeight="1">
      <c r="A9" s="105" t="s">
        <v>52</v>
      </c>
      <c r="B9" s="292">
        <v>49</v>
      </c>
      <c r="C9" s="312">
        <f t="shared" si="1"/>
        <v>2.501276161306789</v>
      </c>
      <c r="D9" s="303">
        <v>66</v>
      </c>
      <c r="E9" s="312">
        <f t="shared" si="2"/>
        <v>3.1761308950914344</v>
      </c>
      <c r="F9" s="298">
        <f t="shared" si="0"/>
        <v>115</v>
      </c>
      <c r="G9" s="312">
        <f t="shared" si="3"/>
        <v>2.8486499876145652</v>
      </c>
      <c r="H9" s="292">
        <v>37</v>
      </c>
      <c r="I9" s="106">
        <v>1.9</v>
      </c>
    </row>
    <row r="10" spans="1:9" ht="32.25" customHeight="1">
      <c r="A10" s="105" t="s">
        <v>19</v>
      </c>
      <c r="B10" s="292">
        <v>237</v>
      </c>
      <c r="C10" s="312">
        <f t="shared" si="1"/>
        <v>12.098009188361408</v>
      </c>
      <c r="D10" s="303">
        <v>269</v>
      </c>
      <c r="E10" s="312">
        <f t="shared" si="2"/>
        <v>12.945139557266602</v>
      </c>
      <c r="F10" s="298">
        <f t="shared" si="0"/>
        <v>506</v>
      </c>
      <c r="G10" s="312">
        <f t="shared" si="3"/>
        <v>12.534059945504087</v>
      </c>
      <c r="H10" s="292">
        <v>235</v>
      </c>
      <c r="I10" s="106">
        <v>11.7</v>
      </c>
    </row>
    <row r="11" spans="1:9" ht="32.25" customHeight="1">
      <c r="A11" s="105" t="s">
        <v>53</v>
      </c>
      <c r="B11" s="292">
        <v>736</v>
      </c>
      <c r="C11" s="312">
        <f t="shared" si="1"/>
        <v>37.570188871873405</v>
      </c>
      <c r="D11" s="303">
        <v>765</v>
      </c>
      <c r="E11" s="312">
        <f t="shared" si="2"/>
        <v>36.81424446583253</v>
      </c>
      <c r="F11" s="298">
        <f t="shared" si="0"/>
        <v>1501</v>
      </c>
      <c r="G11" s="312">
        <f t="shared" si="3"/>
        <v>37.18107505573446</v>
      </c>
      <c r="H11" s="292">
        <v>814</v>
      </c>
      <c r="I11" s="106">
        <v>40.6</v>
      </c>
    </row>
    <row r="12" spans="1:9" ht="34.5" customHeight="1">
      <c r="A12" s="105" t="s">
        <v>54</v>
      </c>
      <c r="B12" s="292">
        <v>7</v>
      </c>
      <c r="C12" s="106">
        <f t="shared" si="1"/>
        <v>0.35732516590096985</v>
      </c>
      <c r="D12" s="303">
        <v>20</v>
      </c>
      <c r="E12" s="106">
        <f t="shared" si="2"/>
        <v>0.9624639076034648</v>
      </c>
      <c r="F12" s="298">
        <f t="shared" si="0"/>
        <v>27</v>
      </c>
      <c r="G12" s="106">
        <f t="shared" si="3"/>
        <v>0.6688134753529849</v>
      </c>
      <c r="H12" s="292">
        <v>22</v>
      </c>
      <c r="I12" s="106">
        <v>1.1</v>
      </c>
    </row>
    <row r="13" spans="1:9" s="109" customFormat="1" ht="34.5" customHeight="1">
      <c r="A13" s="107" t="s">
        <v>55</v>
      </c>
      <c r="B13" s="293">
        <f>SUM(B6:B12)</f>
        <v>1880</v>
      </c>
      <c r="C13" s="108">
        <f>SUM(C6:C12)</f>
        <v>95.96733027054621</v>
      </c>
      <c r="D13" s="299">
        <f>SUM(D6:D12)</f>
        <v>1978</v>
      </c>
      <c r="E13" s="108">
        <f>SUM(E6:E12)</f>
        <v>95.18768046198267</v>
      </c>
      <c r="F13" s="299">
        <f t="shared" si="0"/>
        <v>3858</v>
      </c>
      <c r="G13" s="108">
        <f>SUM(G6:G12)</f>
        <v>95.5660143671043</v>
      </c>
      <c r="H13" s="293">
        <f>SUM(H6:H12)</f>
        <v>1916</v>
      </c>
      <c r="I13" s="108">
        <f>SUM(I6:I12)</f>
        <v>95.69999999999999</v>
      </c>
    </row>
    <row r="14" spans="1:9" ht="32.25" customHeight="1">
      <c r="A14" s="105" t="s">
        <v>56</v>
      </c>
      <c r="B14" s="294">
        <v>79</v>
      </c>
      <c r="C14" s="106">
        <f>B14/1959*100</f>
        <v>4.0326697294538025</v>
      </c>
      <c r="D14" s="298">
        <v>100</v>
      </c>
      <c r="E14" s="106">
        <f>D14/2078*100</f>
        <v>4.8123195380173245</v>
      </c>
      <c r="F14" s="298">
        <v>179</v>
      </c>
      <c r="G14" s="106">
        <f>F14/4037*100</f>
        <v>4.433985632895714</v>
      </c>
      <c r="H14" s="294">
        <v>83</v>
      </c>
      <c r="I14" s="106">
        <f>H14/H16*100</f>
        <v>4.141716566866267</v>
      </c>
    </row>
    <row r="15" spans="1:9" ht="33" customHeight="1">
      <c r="A15" s="103" t="s">
        <v>57</v>
      </c>
      <c r="B15" s="255">
        <v>0</v>
      </c>
      <c r="C15" s="106">
        <f>B15/1959*100</f>
        <v>0</v>
      </c>
      <c r="D15" s="300">
        <v>0</v>
      </c>
      <c r="E15" s="106">
        <f>D15/2078*100</f>
        <v>0</v>
      </c>
      <c r="F15" s="300">
        <v>0</v>
      </c>
      <c r="G15" s="289">
        <v>0</v>
      </c>
      <c r="H15" s="289">
        <v>5</v>
      </c>
      <c r="I15" s="106">
        <f>H15/H16*100</f>
        <v>0.249500998003992</v>
      </c>
    </row>
    <row r="16" spans="1:9" ht="32.25" customHeight="1">
      <c r="A16" s="110" t="s">
        <v>58</v>
      </c>
      <c r="B16" s="295">
        <f>SUM(B13,B14:B15)</f>
        <v>1959</v>
      </c>
      <c r="C16" s="108">
        <f>SUM(C13,C14:C15)</f>
        <v>100.00000000000001</v>
      </c>
      <c r="D16" s="304">
        <f>SUM(D13,D14:D15)</f>
        <v>2078</v>
      </c>
      <c r="E16" s="108">
        <v>100</v>
      </c>
      <c r="F16" s="299">
        <f>SUM(F13:F15)</f>
        <v>4037</v>
      </c>
      <c r="G16" s="108">
        <v>100</v>
      </c>
      <c r="H16" s="295">
        <v>2004</v>
      </c>
      <c r="I16" s="108">
        <v>100</v>
      </c>
    </row>
    <row r="18" ht="12.75">
      <c r="A18" s="311" t="s">
        <v>102</v>
      </c>
    </row>
    <row r="19" ht="17.25" customHeight="1">
      <c r="A19" s="311" t="s">
        <v>132</v>
      </c>
    </row>
    <row r="20" ht="15.75">
      <c r="A20" s="311" t="s">
        <v>142</v>
      </c>
    </row>
    <row r="24" ht="12.75">
      <c r="E24" s="313"/>
    </row>
  </sheetData>
  <sheetProtection/>
  <mergeCells count="1">
    <mergeCell ref="B3:E3"/>
  </mergeCells>
  <printOptions/>
  <pageMargins left="0.75" right="0.02" top="0.75" bottom="0" header="0.5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C33" sqref="C33"/>
    </sheetView>
  </sheetViews>
  <sheetFormatPr defaultColWidth="10.66015625" defaultRowHeight="12.75"/>
  <cols>
    <col min="1" max="1" width="28.33203125" style="114" customWidth="1"/>
    <col min="2" max="2" width="11" style="114" customWidth="1"/>
    <col min="3" max="3" width="9.16015625" style="114" customWidth="1"/>
    <col min="4" max="4" width="11.5" style="114" customWidth="1"/>
    <col min="5" max="5" width="10.83203125" style="114" customWidth="1"/>
    <col min="6" max="7" width="12.83203125" style="114" customWidth="1"/>
    <col min="8" max="8" width="5" style="114" customWidth="1"/>
    <col min="9" max="16384" width="10.66015625" style="114" customWidth="1"/>
  </cols>
  <sheetData>
    <row r="1" spans="1:7" ht="16.5" customHeight="1">
      <c r="A1" s="111" t="s">
        <v>127</v>
      </c>
      <c r="B1" s="112"/>
      <c r="C1" s="112"/>
      <c r="D1" s="113"/>
      <c r="E1" s="113"/>
      <c r="F1" s="113"/>
      <c r="G1" s="113"/>
    </row>
    <row r="2" spans="1:7" ht="4.5" customHeight="1">
      <c r="A2" s="115"/>
      <c r="B2" s="115"/>
      <c r="C2" s="115"/>
      <c r="D2" s="116"/>
      <c r="E2" s="116"/>
      <c r="F2" s="116"/>
      <c r="G2" s="116"/>
    </row>
    <row r="3" ht="15.75" customHeight="1">
      <c r="F3" s="117"/>
    </row>
    <row r="4" spans="1:7" ht="33.75" customHeight="1">
      <c r="A4" s="118" t="s">
        <v>59</v>
      </c>
      <c r="B4" s="324" t="s">
        <v>129</v>
      </c>
      <c r="C4" s="325"/>
      <c r="D4" s="325"/>
      <c r="E4" s="326"/>
      <c r="F4" s="119" t="s">
        <v>143</v>
      </c>
      <c r="G4" s="120"/>
    </row>
    <row r="5" spans="1:7" s="123" customFormat="1" ht="33.75" customHeight="1">
      <c r="A5" s="121" t="s">
        <v>60</v>
      </c>
      <c r="B5" s="324" t="s">
        <v>34</v>
      </c>
      <c r="C5" s="326"/>
      <c r="D5" s="324" t="s">
        <v>46</v>
      </c>
      <c r="E5" s="326"/>
      <c r="F5" s="325" t="s">
        <v>34</v>
      </c>
      <c r="G5" s="326"/>
    </row>
    <row r="6" spans="1:7" s="123" customFormat="1" ht="33.75" customHeight="1">
      <c r="A6" s="124"/>
      <c r="B6" s="274" t="s">
        <v>35</v>
      </c>
      <c r="C6" s="122" t="s">
        <v>48</v>
      </c>
      <c r="D6" s="274" t="s">
        <v>35</v>
      </c>
      <c r="E6" s="122" t="s">
        <v>48</v>
      </c>
      <c r="F6" s="274" t="s">
        <v>35</v>
      </c>
      <c r="G6" s="122" t="s">
        <v>48</v>
      </c>
    </row>
    <row r="7" spans="1:7" ht="43.5" customHeight="1">
      <c r="A7" s="243" t="s">
        <v>61</v>
      </c>
      <c r="B7" s="284">
        <v>347</v>
      </c>
      <c r="C7" s="126">
        <f aca="true" t="shared" si="0" ref="C7:C12">B7/1836*100</f>
        <v>18.899782135076254</v>
      </c>
      <c r="D7" s="284">
        <v>325</v>
      </c>
      <c r="E7" s="126">
        <f aca="true" t="shared" si="1" ref="E7:E12">D7/1841*100</f>
        <v>17.653449212384572</v>
      </c>
      <c r="F7" s="286">
        <v>279</v>
      </c>
      <c r="G7" s="126">
        <f>F7/F12*100</f>
        <v>16.479621972829296</v>
      </c>
    </row>
    <row r="8" spans="1:7" ht="43.5" customHeight="1">
      <c r="A8" s="125" t="s">
        <v>62</v>
      </c>
      <c r="B8" s="284">
        <v>510</v>
      </c>
      <c r="C8" s="126">
        <f t="shared" si="0"/>
        <v>27.77777777777778</v>
      </c>
      <c r="D8" s="284">
        <v>536</v>
      </c>
      <c r="E8" s="126">
        <f t="shared" si="1"/>
        <v>29.114611624117327</v>
      </c>
      <c r="F8" s="286">
        <v>502</v>
      </c>
      <c r="G8" s="126">
        <v>29.6</v>
      </c>
    </row>
    <row r="9" spans="1:7" ht="43.5" customHeight="1">
      <c r="A9" s="125" t="s">
        <v>63</v>
      </c>
      <c r="B9" s="284">
        <v>242</v>
      </c>
      <c r="C9" s="126">
        <f t="shared" si="0"/>
        <v>13.180827886710238</v>
      </c>
      <c r="D9" s="284">
        <v>277</v>
      </c>
      <c r="E9" s="126">
        <f t="shared" si="1"/>
        <v>15.046170559478544</v>
      </c>
      <c r="F9" s="286">
        <v>257</v>
      </c>
      <c r="G9" s="126">
        <f>F9/F12*100</f>
        <v>15.1801535735381</v>
      </c>
    </row>
    <row r="10" spans="1:7" ht="43.5" customHeight="1">
      <c r="A10" s="127" t="s">
        <v>64</v>
      </c>
      <c r="B10" s="284">
        <v>657</v>
      </c>
      <c r="C10" s="126">
        <f t="shared" si="0"/>
        <v>35.78431372549019</v>
      </c>
      <c r="D10" s="284">
        <v>620</v>
      </c>
      <c r="E10" s="126">
        <f t="shared" si="1"/>
        <v>33.677349266702876</v>
      </c>
      <c r="F10" s="286">
        <v>615</v>
      </c>
      <c r="G10" s="126">
        <f>F10/F12*100</f>
        <v>36.32604843473125</v>
      </c>
    </row>
    <row r="11" spans="1:7" ht="43.5" customHeight="1">
      <c r="A11" s="125" t="s">
        <v>65</v>
      </c>
      <c r="B11" s="284">
        <v>80</v>
      </c>
      <c r="C11" s="126">
        <f t="shared" si="0"/>
        <v>4.357298474945534</v>
      </c>
      <c r="D11" s="284">
        <v>83</v>
      </c>
      <c r="E11" s="126">
        <f t="shared" si="1"/>
        <v>4.508419337316676</v>
      </c>
      <c r="F11" s="286">
        <v>40</v>
      </c>
      <c r="G11" s="126">
        <f>F11/F12*100</f>
        <v>2.362669816893089</v>
      </c>
    </row>
    <row r="12" spans="1:9" s="129" customFormat="1" ht="43.5" customHeight="1">
      <c r="A12" s="128" t="s">
        <v>66</v>
      </c>
      <c r="B12" s="285">
        <f>SUM(B7:B11)</f>
        <v>1836</v>
      </c>
      <c r="C12" s="288">
        <f t="shared" si="0"/>
        <v>100</v>
      </c>
      <c r="D12" s="285">
        <f>SUM(D7:D11)</f>
        <v>1841</v>
      </c>
      <c r="E12" s="288">
        <f t="shared" si="1"/>
        <v>100</v>
      </c>
      <c r="F12" s="287">
        <f>SUM(F7:F11)</f>
        <v>1693</v>
      </c>
      <c r="G12" s="288">
        <f>F12/F12*100</f>
        <v>100</v>
      </c>
      <c r="I12" s="114"/>
    </row>
    <row r="13" spans="2:3" ht="12.75">
      <c r="B13" s="130"/>
      <c r="C13" s="130"/>
    </row>
    <row r="14" spans="1:3" ht="22.5" customHeight="1">
      <c r="A14" s="311" t="s">
        <v>128</v>
      </c>
      <c r="B14" s="315" t="s">
        <v>144</v>
      </c>
      <c r="C14" s="130"/>
    </row>
    <row r="15" spans="2:3" ht="12.75">
      <c r="B15" s="130"/>
      <c r="C15" s="130"/>
    </row>
    <row r="16" spans="1:3" s="246" customFormat="1" ht="15.75" customHeight="1">
      <c r="A16" s="244" t="s">
        <v>126</v>
      </c>
      <c r="B16" s="245"/>
      <c r="C16" s="245"/>
    </row>
    <row r="17" spans="1:3" ht="4.5" customHeight="1">
      <c r="A17" s="132"/>
      <c r="B17" s="130"/>
      <c r="C17" s="130"/>
    </row>
    <row r="18" spans="1:3" ht="4.5" customHeight="1">
      <c r="A18" s="132"/>
      <c r="B18" s="130"/>
      <c r="C18" s="130"/>
    </row>
    <row r="19" spans="2:3" ht="9" customHeight="1">
      <c r="B19" s="130"/>
      <c r="C19" s="130"/>
    </row>
    <row r="20" spans="1:7" s="134" customFormat="1" ht="41.25" customHeight="1">
      <c r="A20" s="133"/>
      <c r="B20" s="324" t="s">
        <v>129</v>
      </c>
      <c r="C20" s="325"/>
      <c r="D20" s="325"/>
      <c r="E20" s="326"/>
      <c r="F20" s="324" t="s">
        <v>143</v>
      </c>
      <c r="G20" s="326"/>
    </row>
    <row r="21" spans="1:7" s="129" customFormat="1" ht="6.75" customHeight="1" hidden="1">
      <c r="A21" s="135"/>
      <c r="B21" s="135"/>
      <c r="C21" s="131"/>
      <c r="D21" s="131"/>
      <c r="E21" s="282"/>
      <c r="F21" s="131"/>
      <c r="G21" s="136"/>
    </row>
    <row r="22" spans="1:7" s="123" customFormat="1" ht="35.25" customHeight="1">
      <c r="A22" s="121" t="s">
        <v>68</v>
      </c>
      <c r="B22" s="324" t="s">
        <v>34</v>
      </c>
      <c r="C22" s="326"/>
      <c r="D22" s="324" t="s">
        <v>46</v>
      </c>
      <c r="E22" s="326"/>
      <c r="F22" s="324" t="s">
        <v>34</v>
      </c>
      <c r="G22" s="326"/>
    </row>
    <row r="23" spans="1:7" s="123" customFormat="1" ht="31.5" customHeight="1">
      <c r="A23" s="137"/>
      <c r="B23" s="274" t="s">
        <v>35</v>
      </c>
      <c r="C23" s="122" t="s">
        <v>48</v>
      </c>
      <c r="D23" s="274" t="s">
        <v>35</v>
      </c>
      <c r="E23" s="122" t="s">
        <v>48</v>
      </c>
      <c r="F23" s="122" t="s">
        <v>35</v>
      </c>
      <c r="G23" s="122" t="s">
        <v>48</v>
      </c>
    </row>
    <row r="24" spans="1:7" ht="15.75">
      <c r="A24" s="138"/>
      <c r="B24" s="275"/>
      <c r="C24" s="139"/>
      <c r="D24" s="275"/>
      <c r="E24" s="140"/>
      <c r="F24" s="140"/>
      <c r="G24" s="140"/>
    </row>
    <row r="25" spans="1:7" ht="37.5" customHeight="1">
      <c r="A25" s="242" t="s">
        <v>69</v>
      </c>
      <c r="B25" s="276">
        <v>54</v>
      </c>
      <c r="C25" s="142">
        <v>56.2</v>
      </c>
      <c r="D25" s="276">
        <v>34</v>
      </c>
      <c r="E25" s="142">
        <f>D25/66*100</f>
        <v>51.515151515151516</v>
      </c>
      <c r="F25" s="279">
        <v>43</v>
      </c>
      <c r="G25" s="142">
        <f>F25/F28*100</f>
        <v>53.086419753086425</v>
      </c>
    </row>
    <row r="26" spans="1:7" ht="34.5" customHeight="1">
      <c r="A26" s="242" t="s">
        <v>70</v>
      </c>
      <c r="B26" s="276">
        <v>42</v>
      </c>
      <c r="C26" s="142">
        <f>B26/96*100</f>
        <v>43.75</v>
      </c>
      <c r="D26" s="276">
        <v>32</v>
      </c>
      <c r="E26" s="142">
        <f>D26/66*100</f>
        <v>48.484848484848484</v>
      </c>
      <c r="F26" s="279">
        <v>38</v>
      </c>
      <c r="G26" s="142">
        <f>F26/F28*100</f>
        <v>46.913580246913575</v>
      </c>
    </row>
    <row r="27" spans="1:7" ht="15.75">
      <c r="A27" s="141"/>
      <c r="B27" s="276"/>
      <c r="C27" s="143"/>
      <c r="D27" s="276"/>
      <c r="E27" s="279"/>
      <c r="F27" s="279"/>
      <c r="G27" s="283"/>
    </row>
    <row r="28" spans="1:7" s="129" customFormat="1" ht="32.25" customHeight="1">
      <c r="A28" s="144" t="s">
        <v>71</v>
      </c>
      <c r="B28" s="277">
        <f>SUM(B25:B27)</f>
        <v>96</v>
      </c>
      <c r="C28" s="145" t="s">
        <v>67</v>
      </c>
      <c r="D28" s="277">
        <f>SUM(D25:D27)</f>
        <v>66</v>
      </c>
      <c r="E28" s="146">
        <f>SUM(E25:E27)</f>
        <v>100</v>
      </c>
      <c r="F28" s="280">
        <f>SUM(F25:F26)</f>
        <v>81</v>
      </c>
      <c r="G28" s="146">
        <f>SUM(G25:G27)</f>
        <v>100</v>
      </c>
    </row>
    <row r="29" spans="1:7" ht="9.75" customHeight="1">
      <c r="A29" s="147"/>
      <c r="B29" s="278"/>
      <c r="C29" s="148"/>
      <c r="D29" s="278"/>
      <c r="E29" s="149"/>
      <c r="F29" s="281"/>
      <c r="G29" s="149"/>
    </row>
    <row r="30" spans="1:6" ht="22.5" customHeight="1">
      <c r="A30" s="311" t="s">
        <v>128</v>
      </c>
      <c r="B30" s="315" t="s">
        <v>144</v>
      </c>
      <c r="F30" s="150"/>
    </row>
    <row r="31" ht="12.75">
      <c r="F31" s="151"/>
    </row>
    <row r="33" ht="12.75">
      <c r="F33" s="314"/>
    </row>
  </sheetData>
  <sheetProtection/>
  <mergeCells count="9">
    <mergeCell ref="F22:G22"/>
    <mergeCell ref="B4:E4"/>
    <mergeCell ref="B22:C22"/>
    <mergeCell ref="D22:E22"/>
    <mergeCell ref="F5:G5"/>
    <mergeCell ref="B20:E20"/>
    <mergeCell ref="F20:G20"/>
    <mergeCell ref="B5:C5"/>
    <mergeCell ref="D5:E5"/>
  </mergeCells>
  <printOptions/>
  <pageMargins left="1.06" right="0" top="0.748031496062992" bottom="0.41" header="0.39" footer="0.34"/>
  <pageSetup fitToHeight="1" fitToWidth="1" horizontalDpi="300" verticalDpi="300" orientation="portrait" paperSize="9" scale="99" r:id="rId1"/>
  <headerFooter alignWithMargins="0">
    <oddHeader>&amp;C&amp;"Times New Roman,Regular"&amp;12- 11 -</oddHeader>
  </headerFooter>
  <ignoredErrors>
    <ignoredError sqref="G7 G9: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csoit</cp:lastModifiedBy>
  <cp:lastPrinted>2011-08-26T10:42:50Z</cp:lastPrinted>
  <dcterms:created xsi:type="dcterms:W3CDTF">2001-05-14T10:05:21Z</dcterms:created>
  <dcterms:modified xsi:type="dcterms:W3CDTF">2011-08-26T10:42:53Z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5b629586-101a-420b-b2c6-ba12e57105ab</vt:lpwstr>
  </property>
  <property fmtid="{D5CDD505-2E9C-101B-9397-08002B2CF9AE}" pid="5" name="PublishingVariationRelationshipLinkField">
    <vt:lpwstr>http://statsmauritius.gov.mu/Relationships List/4785_.000, /Relationships List/4785_.000</vt:lpwstr>
  </property>
</Properties>
</file>