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40" windowHeight="9300" firstSheet="17" activeTab="22"/>
  </bookViews>
  <sheets>
    <sheet name="Table 1 " sheetId="1" r:id="rId1"/>
    <sheet name="Table 2" sheetId="2" r:id="rId2"/>
    <sheet name="Table 3" sheetId="3" r:id="rId3"/>
    <sheet name="Table 3 cont'd" sheetId="4" r:id="rId4"/>
    <sheet name="Table 4" sheetId="5" r:id="rId5"/>
    <sheet name="Table 4 cont'd" sheetId="6" r:id="rId6"/>
    <sheet name="Table 5" sheetId="7" r:id="rId7"/>
    <sheet name="Table 5 cont'd" sheetId="8" r:id="rId8"/>
    <sheet name="Table 6" sheetId="9" r:id="rId9"/>
    <sheet name="Table 7 " sheetId="10" r:id="rId10"/>
    <sheet name="Table 8" sheetId="11" r:id="rId11"/>
    <sheet name="Table 9 " sheetId="12" r:id="rId12"/>
    <sheet name="Table 10 " sheetId="13" r:id="rId13"/>
    <sheet name="Table 10 cont'd" sheetId="14" r:id="rId14"/>
    <sheet name="Table 10 cont'd(sec 7-9)" sheetId="15" r:id="rId15"/>
    <sheet name="Table 11" sheetId="16" r:id="rId16"/>
    <sheet name="Table 12" sheetId="17" r:id="rId17"/>
    <sheet name="Table 13 " sheetId="18" r:id="rId18"/>
    <sheet name="Table 13 cont'd " sheetId="19" r:id="rId19"/>
    <sheet name="Table 14 " sheetId="20" r:id="rId20"/>
    <sheet name="Table 14 cont'd (2)" sheetId="21" r:id="rId21"/>
    <sheet name="Table 15 " sheetId="22" r:id="rId22"/>
    <sheet name="Table 16 " sheetId="23" r:id="rId23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DATABASE" localSheetId="0">'Table 1 '!#REF!</definedName>
    <definedName name="DATABASE" localSheetId="12">'[4]Table 1'!#REF!</definedName>
    <definedName name="DATABASE" localSheetId="14">'[3]Table 1'!#REF!</definedName>
    <definedName name="DATABASE" localSheetId="17">'[4]Table 1'!#REF!</definedName>
    <definedName name="DATABASE" localSheetId="18">'[4]Table 1'!#REF!</definedName>
    <definedName name="DATABASE" localSheetId="19">'[4]Table 1'!#REF!</definedName>
    <definedName name="DATABASE" localSheetId="20">'[4]Table 1'!#REF!</definedName>
    <definedName name="DATABASE" localSheetId="21">'[4]Table 1'!#REF!</definedName>
    <definedName name="DATABASE" localSheetId="22">'[4]Table 1'!#REF!</definedName>
    <definedName name="DATABASE" localSheetId="9">'[4]Table 1'!#REF!</definedName>
    <definedName name="DATABASE" localSheetId="11">'[4]Table 1'!#REF!</definedName>
    <definedName name="DATABASE">'[2]Table 1'!#REF!</definedName>
    <definedName name="gd" localSheetId="12">'[1]Table 1'!#REF!</definedName>
    <definedName name="gd">'[1]Table 1'!#REF!</definedName>
    <definedName name="_xlnm.Print_Area" localSheetId="19">'Table 14 '!$A:$IV</definedName>
    <definedName name="_xlnm.Print_Area" localSheetId="21">'Table 15 '!$A:$IV</definedName>
    <definedName name="_xlnm.Print_Area" localSheetId="5">'Table 4 cont''d'!$A:$IV</definedName>
    <definedName name="_xlnm.Print_Area" localSheetId="11">'Table 9 '!$A:$IV</definedName>
  </definedNames>
  <calcPr fullCalcOnLoad="1"/>
</workbook>
</file>

<file path=xl/sharedStrings.xml><?xml version="1.0" encoding="utf-8"?>
<sst xmlns="http://schemas.openxmlformats.org/spreadsheetml/2006/main" count="1054" uniqueCount="451">
  <si>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</si>
  <si>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</si>
  <si>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</si>
  <si>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</si>
  <si>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</si>
  <si>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</si>
  <si>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</si>
  <si>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</si>
  <si>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</si>
  <si>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</si>
  <si>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</si>
  <si>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</si>
  <si>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</si>
  <si>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</si>
  <si>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</si>
  <si>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</si>
  <si>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</si>
  <si>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</si>
  <si>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</si>
  <si>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</si>
  <si>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</si>
  <si>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</si>
  <si>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</si>
  <si>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</si>
  <si>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</si>
  <si>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</si>
  <si>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</si>
  <si>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</si>
  <si>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</si>
  <si>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</si>
  <si>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</si>
  <si>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</si>
  <si>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>Value (c.i.f.) : Million Rupees</t>
  </si>
  <si>
    <t xml:space="preserve"> 1st Qr</t>
  </si>
  <si>
    <t>Country of origin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</si>
  <si>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</si>
  <si>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</si>
  <si>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</si>
  <si>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</si>
  <si>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</si>
  <si>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</si>
  <si>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 xml:space="preserve"> 3 - Mineral fuels, lubricants, &amp; related products</t>
  </si>
  <si>
    <t xml:space="preserve"> 4 - Animal &amp; vegetable oils and fats</t>
  </si>
  <si>
    <t xml:space="preserve"> 5 - Chemicals &amp; related products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</si>
  <si>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</si>
  <si>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</si>
  <si>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</si>
  <si>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</si>
  <si>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</si>
  <si>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</si>
  <si>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Ireland</t>
  </si>
  <si>
    <t xml:space="preserve">          Italy</t>
  </si>
  <si>
    <t xml:space="preserve">          Netherlands</t>
  </si>
  <si>
    <t xml:space="preserve">          Portugal</t>
  </si>
  <si>
    <t xml:space="preserve">          Spain</t>
  </si>
  <si>
    <t xml:space="preserve">          Sweden</t>
  </si>
  <si>
    <t xml:space="preserve">          United Kingdom</t>
  </si>
  <si>
    <t xml:space="preserve">          India</t>
  </si>
  <si>
    <t xml:space="preserve">          Malaysia</t>
  </si>
  <si>
    <t xml:space="preserve">          Pakistan</t>
  </si>
  <si>
    <t xml:space="preserve">          Russian Federation</t>
  </si>
  <si>
    <t xml:space="preserve">          Other</t>
  </si>
  <si>
    <t>Quantity: (Thousand tonnes)</t>
  </si>
  <si>
    <t>Total</t>
  </si>
  <si>
    <t>Malawi</t>
  </si>
  <si>
    <t>United Arab Emirates</t>
  </si>
  <si>
    <t>C o m m o d i t y</t>
  </si>
  <si>
    <t>ACP States</t>
  </si>
  <si>
    <t>Imports : value(c.i.f.)</t>
  </si>
  <si>
    <t xml:space="preserve"> Total</t>
  </si>
  <si>
    <t>COMESA States</t>
  </si>
  <si>
    <t>SADC States</t>
  </si>
  <si>
    <t>Angola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</si>
  <si>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</si>
  <si>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</si>
  <si>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</si>
  <si>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</si>
  <si>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</si>
  <si>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</si>
  <si>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</si>
  <si>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</si>
  <si>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</si>
  <si>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</si>
  <si>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</si>
  <si>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D.R Congo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</si>
  <si>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</si>
  <si>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</si>
  <si>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</si>
  <si>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</si>
  <si>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</si>
  <si>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</si>
  <si>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</si>
  <si>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</si>
  <si>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</si>
  <si>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</si>
  <si>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</si>
  <si>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</si>
  <si>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</si>
  <si>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</si>
  <si>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</si>
  <si>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</si>
  <si>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</si>
  <si>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 xml:space="preserve">  SITC section/description</t>
  </si>
  <si>
    <t xml:space="preserve"> SITC section/description</t>
  </si>
  <si>
    <t>Egypt</t>
  </si>
  <si>
    <t>- 18 -</t>
  </si>
  <si>
    <t>- 20 -</t>
  </si>
  <si>
    <t>- 19 -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</si>
  <si>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</si>
  <si>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</si>
  <si>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</si>
  <si>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</si>
  <si>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</si>
  <si>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</si>
  <si>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</si>
  <si>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</si>
  <si>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</si>
  <si>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</si>
  <si>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</si>
  <si>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</si>
  <si>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</si>
  <si>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1st Qr </t>
  </si>
  <si>
    <t xml:space="preserve">2nd Qr </t>
  </si>
  <si>
    <t xml:space="preserve"> 2nd Qr</t>
  </si>
  <si>
    <t xml:space="preserve">       Re-exports</t>
  </si>
  <si>
    <t xml:space="preserve"> Europe</t>
  </si>
  <si>
    <t>Asia</t>
  </si>
  <si>
    <t>Africa</t>
  </si>
  <si>
    <t>America</t>
  </si>
  <si>
    <t>Oceania</t>
  </si>
  <si>
    <t>Europe</t>
  </si>
  <si>
    <t xml:space="preserve">          Israel</t>
  </si>
  <si>
    <t xml:space="preserve">          Switzerland</t>
  </si>
  <si>
    <t xml:space="preserve">          Turkey</t>
  </si>
  <si>
    <t xml:space="preserve">          China</t>
  </si>
  <si>
    <t xml:space="preserve">          Indonesia</t>
  </si>
  <si>
    <t xml:space="preserve">          Japan</t>
  </si>
  <si>
    <t xml:space="preserve">          Korea, Republic of</t>
  </si>
  <si>
    <t xml:space="preserve">          Philippines</t>
  </si>
  <si>
    <t xml:space="preserve">          Saudi Arabia</t>
  </si>
  <si>
    <t>Value : Thousand Rupees</t>
  </si>
  <si>
    <t xml:space="preserve">   B.  Total Imports  (c.i.f.)</t>
  </si>
  <si>
    <t xml:space="preserve">  9 - Commodities  not elsewhere classified</t>
  </si>
  <si>
    <t>Eritrea</t>
  </si>
  <si>
    <t>Imports: value(c.i.f.)</t>
  </si>
  <si>
    <t xml:space="preserve">               Re-exports</t>
  </si>
  <si>
    <t xml:space="preserve">            Domestic Exports</t>
  </si>
  <si>
    <t>China</t>
  </si>
  <si>
    <t>FREEPORT STATISTICS</t>
  </si>
  <si>
    <t>IMPORTS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</si>
  <si>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</si>
  <si>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</si>
  <si>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</si>
  <si>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</si>
  <si>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</si>
  <si>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</si>
  <si>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</si>
  <si>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</si>
  <si>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</si>
  <si>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</si>
  <si>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</si>
  <si>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</si>
  <si>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</si>
  <si>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</si>
  <si>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</si>
  <si>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</si>
  <si>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</si>
  <si>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</si>
  <si>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</si>
  <si>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</si>
  <si>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- 22 -</t>
  </si>
  <si>
    <t xml:space="preserve">          Hungary</t>
  </si>
  <si>
    <t xml:space="preserve">          Iran</t>
  </si>
  <si>
    <t>Madagascar</t>
  </si>
  <si>
    <t>Quantity: -.-</t>
  </si>
  <si>
    <t>-.- : not applicable</t>
  </si>
  <si>
    <t>- 10 -</t>
  </si>
  <si>
    <t>-11 -</t>
  </si>
  <si>
    <t>- 12 -</t>
  </si>
  <si>
    <t>-13 -</t>
  </si>
  <si>
    <t>- 14 -</t>
  </si>
  <si>
    <t>Imports : value(c.i.f)</t>
  </si>
  <si>
    <t xml:space="preserve">Libyan Arab </t>
  </si>
  <si>
    <r>
      <t>2</t>
    </r>
    <r>
      <rPr>
        <sz val="10"/>
        <rFont val="Times New Roman"/>
        <family val="1"/>
      </rPr>
      <t xml:space="preserve"> Provisional</t>
    </r>
  </si>
  <si>
    <r>
      <t>2</t>
    </r>
    <r>
      <rPr>
        <sz val="10"/>
        <rFont val="CG Times (W1)"/>
        <family val="0"/>
      </rPr>
      <t xml:space="preserve"> Provisional</t>
    </r>
  </si>
  <si>
    <t xml:space="preserve">          Poland</t>
  </si>
  <si>
    <r>
      <t>3</t>
    </r>
    <r>
      <rPr>
        <sz val="10"/>
        <rFont val="Times New Roman"/>
        <family val="1"/>
      </rPr>
      <t xml:space="preserve"> Special Administrative Region of China</t>
    </r>
  </si>
  <si>
    <t xml:space="preserve">  Source : Customs Department</t>
  </si>
  <si>
    <t xml:space="preserve">  9 - Commodities &amp; transactions not elsewhere classified</t>
  </si>
  <si>
    <t xml:space="preserve">  9 - Commodities &amp; transactions not elsewhere classified </t>
  </si>
  <si>
    <t xml:space="preserve">            -.-</t>
  </si>
  <si>
    <r>
      <t>1</t>
    </r>
    <r>
      <rPr>
        <sz val="10"/>
        <rFont val="Times New Roman"/>
        <family val="1"/>
      </rPr>
      <t xml:space="preserve"> Revised            </t>
    </r>
  </si>
  <si>
    <r>
      <t>1</t>
    </r>
    <r>
      <rPr>
        <sz val="10"/>
        <rFont val="CG Times (W1)"/>
        <family val="0"/>
      </rPr>
      <t xml:space="preserve"> Revised</t>
    </r>
  </si>
  <si>
    <r>
      <t xml:space="preserve">          Hong Kong  (S.A.R) </t>
    </r>
    <r>
      <rPr>
        <vertAlign val="superscript"/>
        <sz val="10"/>
        <rFont val="CG Times (W1)"/>
        <family val="0"/>
      </rPr>
      <t>3</t>
    </r>
  </si>
  <si>
    <r>
      <t>Exports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</si>
  <si>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of which :</t>
  </si>
  <si>
    <t xml:space="preserve">       of which :</t>
  </si>
  <si>
    <t xml:space="preserve">        of which :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</si>
  <si>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</si>
  <si>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  </t>
    </r>
    <r>
      <rPr>
        <sz val="10"/>
        <rFont val="Times New Roman"/>
        <family val="1"/>
      </rPr>
      <t>Provisional</t>
    </r>
  </si>
  <si>
    <r>
      <t>1</t>
    </r>
    <r>
      <rPr>
        <sz val="10"/>
        <rFont val="Times New Roman"/>
        <family val="1"/>
      </rPr>
      <t xml:space="preserve"> Revised</t>
    </r>
  </si>
  <si>
    <r>
      <t xml:space="preserve">2  </t>
    </r>
    <r>
      <rPr>
        <sz val="10"/>
        <rFont val="Times New Roman"/>
        <family val="1"/>
      </rPr>
      <t>Provisional</t>
    </r>
  </si>
  <si>
    <r>
      <t xml:space="preserve">2 </t>
    </r>
    <r>
      <rPr>
        <sz val="10"/>
        <rFont val="Times New Roman"/>
        <family val="1"/>
      </rPr>
      <t>Provisional</t>
    </r>
  </si>
  <si>
    <t xml:space="preserve">    Rice :   </t>
  </si>
  <si>
    <t xml:space="preserve">    Wheat :   </t>
  </si>
  <si>
    <t xml:space="preserve">    Dairy products :     </t>
  </si>
  <si>
    <t xml:space="preserve">    Fixed vegetable edible oils and fats :    </t>
  </si>
  <si>
    <t xml:space="preserve">    Refined petroleum products :    </t>
  </si>
  <si>
    <t xml:space="preserve">    Medicinal and pharmaceutical products : </t>
  </si>
  <si>
    <t xml:space="preserve">    Cotton fabrics :  </t>
  </si>
  <si>
    <t xml:space="preserve">    Cement :  </t>
  </si>
  <si>
    <t xml:space="preserve">    Iron and steel :   </t>
  </si>
  <si>
    <t>Total freeport imports</t>
  </si>
  <si>
    <t xml:space="preserve"> 9 - Commodities  not elsewhere classified</t>
  </si>
  <si>
    <t>Total freeport re-exports</t>
  </si>
  <si>
    <t>-9 -</t>
  </si>
  <si>
    <t>- 15 -</t>
  </si>
  <si>
    <t>Malaysia</t>
  </si>
  <si>
    <t>Thailand</t>
  </si>
  <si>
    <t xml:space="preserve">          Myanmar</t>
  </si>
  <si>
    <t>- 26 -</t>
  </si>
  <si>
    <t>- 27 -</t>
  </si>
  <si>
    <t>- 28 -</t>
  </si>
  <si>
    <t>- 29 -</t>
  </si>
  <si>
    <t>Equatorial Guinea</t>
  </si>
  <si>
    <r>
      <t>1</t>
    </r>
    <r>
      <rPr>
        <sz val="9"/>
        <rFont val="CG Times (W1)"/>
        <family val="0"/>
      </rPr>
      <t xml:space="preserve"> Revised            </t>
    </r>
    <r>
      <rPr>
        <vertAlign val="superscript"/>
        <sz val="9"/>
        <rFont val="CG Times (W1)"/>
        <family val="0"/>
      </rPr>
      <t xml:space="preserve"> 2</t>
    </r>
    <r>
      <rPr>
        <sz val="9"/>
        <rFont val="CG Times (W1)"/>
        <family val="0"/>
      </rPr>
      <t xml:space="preserve"> Provisional              </t>
    </r>
    <r>
      <rPr>
        <vertAlign val="superscript"/>
        <sz val="9"/>
        <rFont val="CG Times (W1)"/>
        <family val="0"/>
      </rPr>
      <t xml:space="preserve"> 3</t>
    </r>
    <r>
      <rPr>
        <sz val="9"/>
        <rFont val="CG Times (W1)"/>
        <family val="0"/>
      </rPr>
      <t xml:space="preserve"> Excluding Ships' Stores and Bunkers</t>
    </r>
  </si>
  <si>
    <t>- 24 -</t>
  </si>
  <si>
    <t>- 8 -</t>
  </si>
  <si>
    <t>Ivory Coast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</si>
  <si>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>Revised</t>
    </r>
  </si>
  <si>
    <t>- 16 -</t>
  </si>
  <si>
    <t>- 23 -</t>
  </si>
  <si>
    <r>
      <t xml:space="preserve">2009 </t>
    </r>
    <r>
      <rPr>
        <b/>
        <vertAlign val="superscript"/>
        <sz val="10"/>
        <rFont val="Times New Roman"/>
        <family val="1"/>
      </rPr>
      <t>2</t>
    </r>
  </si>
  <si>
    <r>
      <t>1</t>
    </r>
    <r>
      <rPr>
        <sz val="9"/>
        <rFont val="CG Times (W1)"/>
        <family val="0"/>
      </rPr>
      <t xml:space="preserve"> Revised</t>
    </r>
  </si>
  <si>
    <r>
      <t>2</t>
    </r>
    <r>
      <rPr>
        <sz val="9"/>
        <rFont val="Times New Roman"/>
        <family val="1"/>
      </rPr>
      <t xml:space="preserve"> Provisional</t>
    </r>
  </si>
  <si>
    <r>
      <t>3</t>
    </r>
    <r>
      <rPr>
        <sz val="9"/>
        <rFont val="Times New Roman"/>
        <family val="1"/>
      </rPr>
      <t xml:space="preserve"> Excluding Ship's stores and Bunkers             </t>
    </r>
  </si>
  <si>
    <r>
      <t xml:space="preserve">Exports </t>
    </r>
    <r>
      <rPr>
        <vertAlign val="superscript"/>
        <sz val="9"/>
        <rFont val="CG Times"/>
        <family val="1"/>
      </rPr>
      <t>3</t>
    </r>
    <r>
      <rPr>
        <sz val="9"/>
        <rFont val="CG Times"/>
        <family val="1"/>
      </rPr>
      <t xml:space="preserve"> : value(f.o.b)</t>
    </r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</si>
  <si>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</si>
  <si>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</si>
  <si>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</si>
  <si>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</si>
  <si>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</si>
  <si>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</si>
  <si>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Fish and fish preparations :     </t>
  </si>
  <si>
    <t xml:space="preserve">    Meat and meat preparations :     </t>
  </si>
  <si>
    <t>Quantity: (Thousand Number)</t>
  </si>
  <si>
    <t xml:space="preserve">          Czech Republic</t>
  </si>
  <si>
    <t xml:space="preserve">                Value (c.i.f): Million Rupees</t>
  </si>
  <si>
    <t xml:space="preserve"> 9 - Commodities &amp; transactions, n.e.s.</t>
  </si>
  <si>
    <t xml:space="preserve"> 7 - Machinery &amp; transport equipment</t>
  </si>
  <si>
    <t xml:space="preserve"> 2nd Qr </t>
  </si>
  <si>
    <t xml:space="preserve"> 1st Qr </t>
  </si>
  <si>
    <t>SITC section/description</t>
  </si>
  <si>
    <t>- 21 -</t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</si>
  <si>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</t>
    </r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</si>
  <si>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</si>
  <si>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</si>
  <si>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</si>
  <si>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</si>
  <si>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</si>
  <si>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</si>
  <si>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</si>
  <si>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</si>
  <si>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</si>
  <si>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</si>
  <si>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</si>
  <si>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</si>
  <si>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 xml:space="preserve">Refined petroleum products   </t>
  </si>
  <si>
    <t xml:space="preserve">Gas, natural and manufactured  </t>
  </si>
  <si>
    <t xml:space="preserve">Fixed vegetables oils &amp; fats   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</si>
  <si>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</si>
  <si>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</si>
  <si>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</si>
  <si>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</si>
  <si>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</si>
  <si>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</si>
  <si>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</si>
  <si>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</si>
  <si>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</si>
  <si>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</si>
  <si>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</si>
  <si>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</si>
  <si>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</si>
  <si>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</si>
  <si>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</si>
  <si>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</si>
  <si>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</si>
  <si>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</si>
  <si>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</si>
  <si>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</si>
  <si>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</si>
  <si>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</si>
  <si>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</si>
  <si>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</si>
  <si>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</si>
  <si>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</si>
  <si>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</si>
  <si>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</si>
  <si>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</si>
  <si>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       Fish and fish preparations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</si>
  <si>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</si>
  <si>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</si>
  <si>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</si>
  <si>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</si>
  <si>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</si>
  <si>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</si>
  <si>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</si>
  <si>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</si>
  <si>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</si>
  <si>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</si>
  <si>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Equatorial Guinea</t>
  </si>
  <si>
    <t xml:space="preserve">          Guinea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</si>
  <si>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</si>
  <si>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</si>
  <si>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</si>
  <si>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</si>
  <si>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</si>
  <si>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</si>
  <si>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</si>
  <si>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</si>
  <si>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</si>
  <si>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</si>
  <si>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</si>
  <si>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</si>
  <si>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</si>
  <si>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</si>
  <si>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</si>
  <si>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</si>
  <si>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</si>
  <si>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</si>
  <si>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</si>
  <si>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</si>
  <si>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CG Times (W1)"/>
        <family val="1"/>
      </rPr>
      <t xml:space="preserve"> Revised</t>
    </r>
  </si>
  <si>
    <r>
      <t>2</t>
    </r>
    <r>
      <rPr>
        <sz val="10"/>
        <rFont val="CG Times (W1)"/>
        <family val="1"/>
      </rPr>
      <t xml:space="preserve"> Provisional</t>
    </r>
  </si>
  <si>
    <t xml:space="preserve">        Cane Sugar  </t>
  </si>
  <si>
    <t xml:space="preserve">        Fish and fish preparations   </t>
  </si>
  <si>
    <t xml:space="preserve">        Live primates  </t>
  </si>
  <si>
    <t xml:space="preserve">       Cut flowers and foliage   </t>
  </si>
  <si>
    <t xml:space="preserve">        Pearls, precious &amp; semi-precious stones  </t>
  </si>
  <si>
    <t xml:space="preserve">        Textile yarns, fabrics, and made up articles   </t>
  </si>
  <si>
    <t xml:space="preserve">        Corks &amp; wood manufactures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</si>
  <si>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</si>
  <si>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</si>
  <si>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</si>
  <si>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</si>
  <si>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</si>
  <si>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</si>
  <si>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</si>
  <si>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</si>
  <si>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</si>
  <si>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</si>
  <si>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 Textile yarns, fabrics, and made up articles </t>
  </si>
  <si>
    <t xml:space="preserve">        Pearls, precious &amp; semi-precious stones </t>
  </si>
  <si>
    <t xml:space="preserve">        Corks &amp; wood manufactures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</si>
  <si>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</si>
  <si>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</si>
  <si>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</si>
  <si>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</si>
  <si>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</si>
  <si>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</si>
  <si>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</si>
  <si>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</si>
  <si>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</si>
  <si>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t xml:space="preserve"> 6 - Manufactured goods classified chiefly </t>
  </si>
  <si>
    <t xml:space="preserve">      by material</t>
  </si>
  <si>
    <t xml:space="preserve">   Motor cars and other motor vehicles </t>
  </si>
  <si>
    <r>
      <t xml:space="preserve">2010 </t>
    </r>
    <r>
      <rPr>
        <b/>
        <vertAlign val="superscript"/>
        <sz val="10"/>
        <rFont val="Times New Roman"/>
        <family val="1"/>
      </rPr>
      <t>2</t>
    </r>
  </si>
  <si>
    <r>
      <t xml:space="preserve">2010 </t>
    </r>
    <r>
      <rPr>
        <b/>
        <vertAlign val="superscript"/>
        <sz val="10"/>
        <rFont val="CG Times"/>
        <family val="1"/>
      </rPr>
      <t>2</t>
    </r>
  </si>
  <si>
    <t xml:space="preserve">          Value : Thousand Rupees</t>
  </si>
  <si>
    <t xml:space="preserve">              Value : Thousand Rupees</t>
  </si>
  <si>
    <r>
      <t>2010</t>
    </r>
    <r>
      <rPr>
        <b/>
        <vertAlign val="superscript"/>
        <sz val="10"/>
        <rFont val="Times New Roman"/>
        <family val="1"/>
      </rPr>
      <t xml:space="preserve"> 3</t>
    </r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</si>
  <si>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</si>
  <si>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 xml:space="preserve">2010 </t>
    </r>
    <r>
      <rPr>
        <b/>
        <vertAlign val="superscript"/>
        <sz val="13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</si>
  <si>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 Excluding Ship's  stores &amp; Bunkers     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</si>
  <si>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</si>
  <si>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t xml:space="preserve">2010 </t>
    </r>
    <r>
      <rPr>
        <b/>
        <vertAlign val="superscript"/>
        <sz val="10"/>
        <rFont val="Times New Roman"/>
        <family val="1"/>
      </rPr>
      <t>3</t>
    </r>
  </si>
  <si>
    <t xml:space="preserve"> principally designed for the transport of persons:  </t>
  </si>
  <si>
    <t>Table 16 - Trade with SADC States, 2009 - 2010</t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</si>
  <si>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</si>
  <si>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>Table 14 - Trade with African, Caribbean and Pacific (ACP) States, 2009 - 2010</t>
  </si>
  <si>
    <t>Table 15 - Trade with COMESA States, 2009 - 2010</t>
  </si>
  <si>
    <t xml:space="preserve">           -</t>
  </si>
  <si>
    <r>
      <t xml:space="preserve">2009 </t>
    </r>
    <r>
      <rPr>
        <b/>
        <vertAlign val="superscript"/>
        <sz val="10"/>
        <rFont val="Times New Roman"/>
        <family val="1"/>
      </rPr>
      <t>1</t>
    </r>
  </si>
  <si>
    <r>
      <t xml:space="preserve">2009 </t>
    </r>
    <r>
      <rPr>
        <b/>
        <vertAlign val="superscript"/>
        <sz val="10"/>
        <color indexed="8"/>
        <rFont val="Times New Roman"/>
        <family val="1"/>
      </rPr>
      <t>1</t>
    </r>
  </si>
  <si>
    <r>
      <t xml:space="preserve">2009 </t>
    </r>
    <r>
      <rPr>
        <b/>
        <vertAlign val="superscript"/>
        <sz val="13"/>
        <rFont val="Times New Roman"/>
        <family val="1"/>
      </rPr>
      <t>2</t>
    </r>
  </si>
  <si>
    <r>
      <t xml:space="preserve">2009 </t>
    </r>
    <r>
      <rPr>
        <b/>
        <vertAlign val="superscript"/>
        <sz val="10"/>
        <rFont val="CG Times (W1)"/>
        <family val="0"/>
      </rPr>
      <t>1</t>
    </r>
  </si>
  <si>
    <t>Value:Million Rupees</t>
  </si>
  <si>
    <t>Value(F.o.b):Million Rupees</t>
  </si>
  <si>
    <t>Value(C.i.f):Million Rupees</t>
  </si>
  <si>
    <t xml:space="preserve"> 5 - Chemicals &amp; related products,  n.e.s.</t>
  </si>
  <si>
    <t xml:space="preserve">        Textile yarns, fabrics, and made  up articles  </t>
  </si>
  <si>
    <t xml:space="preserve">         ( Export Oriented Enterprises ) </t>
  </si>
  <si>
    <t xml:space="preserve">          ( Export Oriented Enterprises )</t>
  </si>
  <si>
    <t xml:space="preserve">Articles of apparel &amp; clothing accessories   </t>
  </si>
  <si>
    <t xml:space="preserve">Travel goods, handbags &amp; similar containers   </t>
  </si>
  <si>
    <t xml:space="preserve"> Jewellery, goldsmiths' &amp; silversmiths' wares   </t>
  </si>
  <si>
    <t xml:space="preserve"> Miscellaneous manufactured articles n.e.s.  </t>
  </si>
  <si>
    <t xml:space="preserve"> Optical goods, n.e.s.   </t>
  </si>
  <si>
    <t xml:space="preserve">Watches &amp; clocks   </t>
  </si>
  <si>
    <t xml:space="preserve">Toys, games &amp; sporting goods   </t>
  </si>
  <si>
    <t xml:space="preserve">Value </t>
  </si>
  <si>
    <t>Table 14 (cont'd) - Trade with African, Caribbean and Pacific (ACP) States, 2009 - 2010</t>
  </si>
  <si>
    <t>Table 1 -  Summary of External Trade, 2009 - 2010</t>
  </si>
  <si>
    <t>Table 2 - Imports and exports of the Freeport Zone, 2009-2010</t>
  </si>
  <si>
    <r>
      <t>Table 3 - Total 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2009 - 2010</t>
    </r>
  </si>
  <si>
    <r>
      <t>Table 3 (cont'd) - Total  exports</t>
    </r>
    <r>
      <rPr>
        <b/>
        <vertAlign val="superscript"/>
        <sz val="10"/>
        <rFont val="CG Times (W1)"/>
        <family val="0"/>
      </rPr>
      <t>1</t>
    </r>
    <r>
      <rPr>
        <b/>
        <sz val="14"/>
        <rFont val="CG Times (W1)"/>
        <family val="0"/>
      </rPr>
      <t xml:space="preserve"> of main commodities by section, 2009- 2010</t>
    </r>
  </si>
  <si>
    <t>Table 4 - Domestic  exports of main commodities by section, 2009 - 2010</t>
  </si>
  <si>
    <t>Table 4 (cont'd) - Domestic  exports of main commodities by section, 2009 - 2010</t>
  </si>
  <si>
    <t>Table 5 - Re-exports of main commodities by section, 2009 - 2010</t>
  </si>
  <si>
    <t>Table 5 (cont'd) - Re-exports of main commodities by section, 2009 - 2010</t>
  </si>
  <si>
    <t>Table 6 - Freeport re-exports of main commodities by section, 2009 - 2010</t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</si>
  <si>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2009- 2010</t>
    </r>
  </si>
  <si>
    <t>Table 8 - Domestic exports by country of destination, 2009 - 2010</t>
  </si>
  <si>
    <t>Table 9 - Re-exports by country of destination, 2009 - 2010</t>
  </si>
  <si>
    <t>Table 10 - Total imports of main commodities by section, 2009 - 2010</t>
  </si>
  <si>
    <t>Table 10 (cont'd) - Total imports of main commodities by section, 2009 - 2010</t>
  </si>
  <si>
    <t>Table 10 (cont'd) - Total imports of main commodities by section, 2009  - 2010</t>
  </si>
  <si>
    <t>Table 11 - Imports of selected commodities, 2009 - 2010</t>
  </si>
  <si>
    <t>Table 12 - Freeport imports of main commodities by section, 2009 - 2010</t>
  </si>
  <si>
    <t>Table 13 - Imports by country of origin, 2009 - 2010</t>
  </si>
  <si>
    <t>Table 13 (cont'd) - Imports by country of origin, 2009 - 2010</t>
  </si>
  <si>
    <t>03</t>
  </si>
  <si>
    <t>0019011</t>
  </si>
  <si>
    <t>292.7</t>
  </si>
  <si>
    <t>01</t>
  </si>
  <si>
    <t>02</t>
  </si>
  <si>
    <t>041</t>
  </si>
  <si>
    <t>042</t>
  </si>
  <si>
    <t>046.1</t>
  </si>
  <si>
    <t>048</t>
  </si>
  <si>
    <t>05</t>
  </si>
  <si>
    <t>11</t>
  </si>
  <si>
    <t>12</t>
  </si>
  <si>
    <t>24</t>
  </si>
  <si>
    <t>26</t>
  </si>
  <si>
    <t xml:space="preserve"> 65 - (651+652)</t>
  </si>
  <si>
    <t>792+793</t>
  </si>
  <si>
    <t>884+885</t>
  </si>
  <si>
    <r>
      <t xml:space="preserve">Hong Kong  (S.A.R) </t>
    </r>
    <r>
      <rPr>
        <vertAlign val="superscript"/>
        <sz val="12"/>
        <rFont val="Times New Roman"/>
        <family val="1"/>
      </rPr>
      <t>4</t>
    </r>
  </si>
  <si>
    <t>- 7 -</t>
  </si>
  <si>
    <r>
      <t>3</t>
    </r>
    <r>
      <rPr>
        <sz val="10"/>
        <rFont val="Times New Roman"/>
        <family val="1"/>
      </rPr>
      <t xml:space="preserve"> Provisional</t>
    </r>
  </si>
  <si>
    <r>
      <t xml:space="preserve">2009 </t>
    </r>
    <r>
      <rPr>
        <b/>
        <vertAlign val="superscript"/>
        <sz val="9"/>
        <rFont val="Times New Roman"/>
        <family val="1"/>
      </rPr>
      <t>1</t>
    </r>
  </si>
  <si>
    <r>
      <t xml:space="preserve">2010 </t>
    </r>
    <r>
      <rPr>
        <b/>
        <vertAlign val="superscript"/>
        <sz val="9"/>
        <rFont val="Times New Roman"/>
        <family val="1"/>
      </rPr>
      <t>2</t>
    </r>
  </si>
  <si>
    <r>
      <t xml:space="preserve">2010 </t>
    </r>
    <r>
      <rPr>
        <b/>
        <vertAlign val="superscript"/>
        <sz val="9"/>
        <rFont val="CG Times"/>
        <family val="1"/>
      </rPr>
      <t>2</t>
    </r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</si>
  <si>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</si>
  <si>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</si>
  <si>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r>
      <t xml:space="preserve">2010 </t>
    </r>
    <r>
      <rPr>
        <b/>
        <vertAlign val="superscript"/>
        <sz val="11"/>
        <rFont val="Times New Roman"/>
        <family val="1"/>
      </rPr>
      <t>2</t>
    </r>
  </si>
  <si>
    <r>
      <t xml:space="preserve">Hong Kong  (S.A.R) 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</si>
  <si>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1"/>
        <rFont val="Times New Roman"/>
        <family val="1"/>
      </rPr>
      <t xml:space="preserve"> Revised           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   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Special Administrative Region of China</t>
    </r>
  </si>
  <si>
    <r>
      <t>1</t>
    </r>
    <r>
      <rPr>
        <sz val="9"/>
        <rFont val="Times New Roman"/>
        <family val="1"/>
      </rPr>
      <t xml:space="preserve"> Revised 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                        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Special Administrative Region of China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</si>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</sst>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#,##0\ \ "/>
    <numFmt numFmtId="166" formatCode="#,##0\ "/>
    <numFmt numFmtId="167" formatCode="#,##0\ \ \ \ \ "/>
    <numFmt numFmtId="168" formatCode="#,##0\ \ \ \ "/>
    <numFmt numFmtId="169" formatCode="\ \ \ \ \ \ \ \ \ \ General"/>
    <numFmt numFmtId="170" formatCode="0.0"/>
    <numFmt numFmtId="171" formatCode="\-\ \ \ \ "/>
    <numFmt numFmtId="172" formatCode="#,##0\ \ \ \ \ \ "/>
    <numFmt numFmtId="173" formatCode="\ \ \ \ \ \ \ \-\ \ "/>
    <numFmt numFmtId="174" formatCode="\ \ \ \ \ \ \ \ \ \-\ \ "/>
    <numFmt numFmtId="175" formatCode="\ \ \ \ \ \ \-\ \ "/>
    <numFmt numFmtId="176" formatCode="\ \ \ \ \ \ \ \ \-\ \ "/>
    <numFmt numFmtId="177" formatCode="\ \ \ \ \ \ \ \ \ \-\ \ \ \ "/>
    <numFmt numFmtId="178" formatCode="\ \ \ \ \ \ \-\ \ \ \ "/>
    <numFmt numFmtId="179" formatCode="#,##0\ \ \ \ \ \ \ "/>
    <numFmt numFmtId="180" formatCode="\ #,##0\ \ "/>
    <numFmt numFmtId="181" formatCode="\ \ \ \ \ \-\ \ \ \ "/>
    <numFmt numFmtId="182" formatCode="General\ \ \ \ "/>
    <numFmt numFmtId="183" formatCode="#,##0\ \ \ \ \ \ \ \ "/>
    <numFmt numFmtId="184" formatCode="General\ \ "/>
    <numFmt numFmtId="185" formatCode="#,##0\ \ \ \ \ \ \ \ \ "/>
    <numFmt numFmtId="186" formatCode="#,##0\ \ \ \ \ \ \ \ \ \ \ \ "/>
    <numFmt numFmtId="187" formatCode="\ \ \ \ \ \ #,##0"/>
    <numFmt numFmtId="188" formatCode="\ \ \ \ \ \ \ \ \ \ \ \-\ \ "/>
    <numFmt numFmtId="189" formatCode="\-\ \ \ \ \ \ \ \ \ "/>
    <numFmt numFmtId="190" formatCode="\-\ \ \ \ \ \ \ \ "/>
    <numFmt numFmtId="191" formatCode="\ \ \ \ \ \ \ \ \ \ \ \ \ #,##0"/>
    <numFmt numFmtId="192" formatCode="\ \ \ \ \ \ \ \ \ \ \ \ \ \ \ #,##0\ \ \ \ \ \ \ \ \ "/>
    <numFmt numFmtId="193" formatCode="\ \ \ \ \ \ \ \ \ \ \ \ \ #,##0\ \ \ \ \ \ \ \ \ "/>
    <numFmt numFmtId="194" formatCode="\ \ \ \ \ \ \ \ \ \ \ \ \ \ \ \ \ #,##0\ \ \ \ \ \ \ \ \ "/>
    <numFmt numFmtId="195" formatCode="\ \ #,##0"/>
    <numFmt numFmtId="196" formatCode="\ \ \ #,##0"/>
    <numFmt numFmtId="197" formatCode="\ \ \ \ #,##0"/>
    <numFmt numFmtId="198" formatCode="\ \ \ \ \ \ \ \ \ \ #,##0"/>
    <numFmt numFmtId="199" formatCode="\ \ \ \ \ \ \ #,##0"/>
    <numFmt numFmtId="200" formatCode="#,##0\ \ \ \ \ \ \ \ \ \ \ \ \ "/>
    <numFmt numFmtId="201" formatCode="\ \ #,##0\ \ \ \ "/>
    <numFmt numFmtId="202" formatCode="\ \ #,##0\ \ \ \ \ \ \ \ \ \ "/>
    <numFmt numFmtId="203" formatCode="\ \ #,##0\ \ \ \ \ \ \ \ \ \ \ \ \ \ "/>
    <numFmt numFmtId="204" formatCode="\ #,##0"/>
    <numFmt numFmtId="205" formatCode="\ #,##0\ \ \ \ \ \ \ \ \ "/>
    <numFmt numFmtId="206" formatCode="#,##0\ \ \ \ \ \ \ \ \ \ "/>
    <numFmt numFmtId="207" formatCode="#,##0\ \ \ \ \ \ \ \ \ \ \ "/>
    <numFmt numFmtId="208" formatCode="\ \ \ \ \ \ \ \ \-\ \ \ \ \ \ \ \ "/>
    <numFmt numFmtId="209" formatCode="\ \ \ \ \ \ \ \ \-\ \ \ \ \ \ \ \ \ \ \ "/>
    <numFmt numFmtId="210" formatCode="\ \ \ \ \ \ \ \ \-\ \ \ \ \ \ \ \ \ \ "/>
    <numFmt numFmtId="211" formatCode="\ \ \ \ \ \ \ \ \-\ \ \ \ \ \ \ \ \ "/>
    <numFmt numFmtId="212" formatCode="\ \ \ \ \ \ \ \ \-\ \ \ \ \ \ \ "/>
    <numFmt numFmtId="213" formatCode="\ \ \ \ \ \ \ \-\ \ \ \ "/>
    <numFmt numFmtId="214" formatCode="000"/>
    <numFmt numFmtId="215" formatCode="00"/>
    <numFmt numFmtId="216" formatCode="\ \ #,##0\ \ \ \ \ \ \ "/>
    <numFmt numFmtId="217" formatCode="\ \ #,##0\ \ \ \ \ \ \ \ "/>
    <numFmt numFmtId="218" formatCode="\ \ \ \ #,##0\ \ \ \ \ \ \ \ "/>
    <numFmt numFmtId="219" formatCode="[$-409]dddd\,\ mmmm\ dd\,\ yyyy"/>
    <numFmt numFmtId="220" formatCode="[$-409]h:mm:ss\ AM/PM"/>
  </numFmts>
  <fonts count="1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CG Times (W1)"/>
      <family val="0"/>
    </font>
    <font>
      <sz val="10"/>
      <name val="CG Times (W1)"/>
      <family val="0"/>
    </font>
    <font>
      <b/>
      <sz val="14"/>
      <name val="CG Times (W1)"/>
      <family val="0"/>
    </font>
    <font>
      <b/>
      <sz val="10"/>
      <name val="CG Times (W1)"/>
      <family val="0"/>
    </font>
    <font>
      <b/>
      <sz val="10"/>
      <name val="CG Times"/>
      <family val="1"/>
    </font>
    <font>
      <b/>
      <u val="single"/>
      <sz val="10"/>
      <name val="CG Times (W1)"/>
      <family val="0"/>
    </font>
    <font>
      <i/>
      <sz val="10"/>
      <name val="CG Times (W1)"/>
      <family val="0"/>
    </font>
    <font>
      <b/>
      <sz val="14"/>
      <name val="CG Times"/>
      <family val="1"/>
    </font>
    <font>
      <sz val="10"/>
      <name val="CG Times"/>
      <family val="1"/>
    </font>
    <font>
      <b/>
      <i/>
      <sz val="10"/>
      <name val="CG Times (W1)"/>
      <family val="0"/>
    </font>
    <font>
      <b/>
      <sz val="9"/>
      <name val="CG Times (W1)"/>
      <family val="0"/>
    </font>
    <font>
      <sz val="9"/>
      <name val="CG Times"/>
      <family val="1"/>
    </font>
    <font>
      <vertAlign val="superscript"/>
      <sz val="10"/>
      <name val="CG Times (W1)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vertAlign val="superscript"/>
      <sz val="9"/>
      <name val="CG Times"/>
      <family val="1"/>
    </font>
    <font>
      <b/>
      <vertAlign val="superscript"/>
      <sz val="10"/>
      <name val="CG Times (W1)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sz val="9"/>
      <name val="CG Times (W1)"/>
      <family val="0"/>
    </font>
    <font>
      <vertAlign val="superscript"/>
      <sz val="9"/>
      <name val="CG Times (W1)"/>
      <family val="0"/>
    </font>
    <font>
      <sz val="9.5"/>
      <name val="CG Times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CG Times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Helv"/>
      <family val="0"/>
    </font>
    <font>
      <sz val="8"/>
      <name val="Helv"/>
      <family val="0"/>
    </font>
    <font>
      <b/>
      <vertAlign val="superscript"/>
      <sz val="10"/>
      <color indexed="8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CG Times (W1)"/>
      <family val="0"/>
    </font>
    <font>
      <i/>
      <sz val="10"/>
      <name val="CG Times"/>
      <family val="1"/>
    </font>
    <font>
      <b/>
      <vertAlign val="superscript"/>
      <sz val="10"/>
      <name val="CG Times"/>
      <family val="1"/>
    </font>
    <font>
      <b/>
      <sz val="9"/>
      <name val="Helv"/>
      <family val="0"/>
    </font>
    <font>
      <i/>
      <sz val="9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3"/>
      <name val="CG Times (W1)"/>
      <family val="0"/>
    </font>
    <font>
      <sz val="13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.75"/>
      <name val="Times New Roman"/>
      <family val="1"/>
    </font>
    <font>
      <b/>
      <vertAlign val="superscript"/>
      <sz val="9"/>
      <name val="CG Times"/>
      <family val="1"/>
    </font>
    <font>
      <sz val="10"/>
      <color indexed="8"/>
      <name val="MS Sans Serif"/>
      <family val="2"/>
    </font>
    <font>
      <i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name val="CG Times (W1)"/>
      <family val="0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CG Times"/>
      <family val="1"/>
    </font>
    <font>
      <i/>
      <sz val="9"/>
      <name val="CG Times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11"/>
      <name val="CG Times"/>
      <family val="1"/>
    </font>
    <font>
      <sz val="11"/>
      <name val="Helv"/>
      <family val="0"/>
    </font>
    <font>
      <b/>
      <sz val="11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4"/>
      <color indexed="10"/>
      <name val="CG Times (W1)"/>
      <family val="0"/>
    </font>
    <font>
      <sz val="10"/>
      <color indexed="10"/>
      <name val="CG Times (W1)"/>
      <family val="0"/>
    </font>
    <font>
      <b/>
      <sz val="10"/>
      <color indexed="10"/>
      <name val="CG Times (W1)"/>
      <family val="0"/>
    </font>
    <font>
      <vertAlign val="superscript"/>
      <sz val="9"/>
      <color indexed="10"/>
      <name val="Times New Roman"/>
      <family val="1"/>
    </font>
    <font>
      <sz val="10"/>
      <color indexed="10"/>
      <name val="Helv"/>
      <family val="0"/>
    </font>
    <font>
      <u val="single"/>
      <sz val="10"/>
      <color indexed="10"/>
      <name val="Times New Roman"/>
      <family val="1"/>
    </font>
    <font>
      <b/>
      <sz val="12"/>
      <color indexed="10"/>
      <name val="CG Times (W1)"/>
      <family val="0"/>
    </font>
    <font>
      <vertAlign val="superscript"/>
      <sz val="10"/>
      <color indexed="10"/>
      <name val="CG Times (W1)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4"/>
      <color rgb="FFFF0000"/>
      <name val="CG Times (W1)"/>
      <family val="0"/>
    </font>
    <font>
      <sz val="10"/>
      <color rgb="FFFF0000"/>
      <name val="CG Times (W1)"/>
      <family val="0"/>
    </font>
    <font>
      <b/>
      <sz val="10"/>
      <color rgb="FFFF0000"/>
      <name val="CG Times (W1)"/>
      <family val="0"/>
    </font>
    <font>
      <vertAlign val="superscript"/>
      <sz val="9"/>
      <color rgb="FFFF0000"/>
      <name val="Times New Roman"/>
      <family val="1"/>
    </font>
    <font>
      <sz val="10"/>
      <color rgb="FFFF0000"/>
      <name val="Helv"/>
      <family val="0"/>
    </font>
    <font>
      <u val="single"/>
      <sz val="10"/>
      <color rgb="FFFF0000"/>
      <name val="Times New Roman"/>
      <family val="1"/>
    </font>
    <font>
      <b/>
      <sz val="12"/>
      <color rgb="FFFF0000"/>
      <name val="CG Times (W1)"/>
      <family val="0"/>
    </font>
    <font>
      <vertAlign val="superscript"/>
      <sz val="10"/>
      <color rgb="FFFF0000"/>
      <name val="CG Times (W1)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11" fillId="8" borderId="0" applyNumberFormat="0" applyBorder="0" applyAlignment="0" applyProtection="0"/>
    <xf numFmtId="0" fontId="111" fillId="9" borderId="0" applyNumberFormat="0" applyBorder="0" applyAlignment="0" applyProtection="0"/>
    <xf numFmtId="0" fontId="111" fillId="10" borderId="0" applyNumberFormat="0" applyBorder="0" applyAlignment="0" applyProtection="0"/>
    <xf numFmtId="0" fontId="11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2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3" fillId="26" borderId="0" applyNumberFormat="0" applyBorder="0" applyAlignment="0" applyProtection="0"/>
    <xf numFmtId="0" fontId="114" fillId="27" borderId="1" applyNumberFormat="0" applyAlignment="0" applyProtection="0"/>
    <xf numFmtId="0" fontId="11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7" fillId="29" borderId="0" applyNumberFormat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1" fillId="30" borderId="1" applyNumberFormat="0" applyAlignment="0" applyProtection="0"/>
    <xf numFmtId="0" fontId="122" fillId="0" borderId="6" applyNumberFormat="0" applyFill="0" applyAlignment="0" applyProtection="0"/>
    <xf numFmtId="0" fontId="123" fillId="31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124" fillId="27" borderId="8" applyNumberFormat="0" applyAlignment="0" applyProtection="0"/>
    <xf numFmtId="9" fontId="0" fillId="0" borderId="0" applyFon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9" applyNumberFormat="0" applyFill="0" applyAlignment="0" applyProtection="0"/>
    <xf numFmtId="0" fontId="127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4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/>
    </xf>
    <xf numFmtId="166" fontId="5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5" fillId="0" borderId="15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 applyAlignment="1" quotePrefix="1">
      <alignment horizontal="left"/>
    </xf>
    <xf numFmtId="3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1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6" fontId="28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0" fontId="9" fillId="0" borderId="12" xfId="0" applyFont="1" applyBorder="1" applyAlignment="1">
      <alignment horizontal="centerContinuous"/>
    </xf>
    <xf numFmtId="0" fontId="17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36" fillId="0" borderId="0" xfId="0" applyFont="1" applyAlignment="1">
      <alignment/>
    </xf>
    <xf numFmtId="0" fontId="12" fillId="0" borderId="0" xfId="0" applyFont="1" applyAlignment="1" quotePrefix="1">
      <alignment horizontal="center" vertical="center" textRotation="180"/>
    </xf>
    <xf numFmtId="3" fontId="15" fillId="0" borderId="0" xfId="0" applyNumberFormat="1" applyFont="1" applyBorder="1" applyAlignment="1" quotePrefix="1">
      <alignment/>
    </xf>
    <xf numFmtId="165" fontId="18" fillId="0" borderId="12" xfId="0" applyNumberFormat="1" applyFont="1" applyBorder="1" applyAlignment="1">
      <alignment vertical="center"/>
    </xf>
    <xf numFmtId="0" fontId="27" fillId="0" borderId="0" xfId="0" applyFont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66" fontId="12" fillId="0" borderId="0" xfId="0" applyNumberFormat="1" applyFont="1" applyBorder="1" applyAlignment="1" quotePrefix="1">
      <alignment/>
    </xf>
    <xf numFmtId="0" fontId="17" fillId="0" borderId="0" xfId="0" applyFont="1" applyBorder="1" applyAlignment="1">
      <alignment horizontal="right" vertical="center"/>
    </xf>
    <xf numFmtId="166" fontId="5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128" fillId="0" borderId="0" xfId="0" applyFont="1" applyAlignment="1">
      <alignment/>
    </xf>
    <xf numFmtId="0" fontId="129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30" fillId="0" borderId="0" xfId="0" applyFont="1" applyAlignment="1">
      <alignment/>
    </xf>
    <xf numFmtId="0" fontId="17" fillId="0" borderId="10" xfId="0" applyFont="1" applyBorder="1" applyAlignment="1">
      <alignment vertical="center"/>
    </xf>
    <xf numFmtId="164" fontId="39" fillId="0" borderId="12" xfId="0" applyNumberFormat="1" applyFont="1" applyBorder="1" applyAlignment="1">
      <alignment vertical="center"/>
    </xf>
    <xf numFmtId="0" fontId="24" fillId="0" borderId="10" xfId="0" applyFont="1" applyBorder="1" applyAlignment="1">
      <alignment/>
    </xf>
    <xf numFmtId="164" fontId="40" fillId="0" borderId="12" xfId="0" applyNumberFormat="1" applyFont="1" applyBorder="1" applyAlignment="1">
      <alignment vertical="center"/>
    </xf>
    <xf numFmtId="0" fontId="131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132" fillId="0" borderId="0" xfId="0" applyFont="1" applyAlignment="1">
      <alignment/>
    </xf>
    <xf numFmtId="0" fontId="18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4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wrapText="1"/>
    </xf>
    <xf numFmtId="0" fontId="18" fillId="0" borderId="11" xfId="0" applyFont="1" applyBorder="1" applyAlignment="1">
      <alignment horizontal="left" vertical="center" wrapText="1"/>
    </xf>
    <xf numFmtId="165" fontId="133" fillId="0" borderId="1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64" fontId="129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43" fillId="0" borderId="12" xfId="0" applyNumberFormat="1" applyFont="1" applyBorder="1" applyAlignment="1">
      <alignment/>
    </xf>
    <xf numFmtId="166" fontId="43" fillId="0" borderId="14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165" fontId="18" fillId="0" borderId="12" xfId="0" applyNumberFormat="1" applyFont="1" applyBorder="1" applyAlignment="1">
      <alignment/>
    </xf>
    <xf numFmtId="165" fontId="18" fillId="0" borderId="11" xfId="0" applyNumberFormat="1" applyFont="1" applyBorder="1" applyAlignment="1">
      <alignment/>
    </xf>
    <xf numFmtId="165" fontId="18" fillId="0" borderId="17" xfId="0" applyNumberFormat="1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6" xfId="0" applyFont="1" applyBorder="1" applyAlignment="1">
      <alignment/>
    </xf>
    <xf numFmtId="168" fontId="18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 quotePrefix="1">
      <alignment horizontal="center" vertical="center" textRotation="180"/>
    </xf>
    <xf numFmtId="165" fontId="18" fillId="0" borderId="12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181" fontId="41" fillId="0" borderId="0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 quotePrefix="1">
      <alignment horizontal="left"/>
    </xf>
    <xf numFmtId="0" fontId="5" fillId="0" borderId="14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167" fontId="0" fillId="0" borderId="0" xfId="0" applyNumberFormat="1" applyAlignment="1">
      <alignment/>
    </xf>
    <xf numFmtId="165" fontId="12" fillId="0" borderId="0" xfId="0" applyNumberFormat="1" applyFont="1" applyBorder="1" applyAlignment="1" quotePrefix="1">
      <alignment/>
    </xf>
    <xf numFmtId="178" fontId="12" fillId="0" borderId="0" xfId="0" applyNumberFormat="1" applyFont="1" applyBorder="1" applyAlignment="1" quotePrefix="1">
      <alignment horizontal="center"/>
    </xf>
    <xf numFmtId="165" fontId="12" fillId="0" borderId="0" xfId="0" applyNumberFormat="1" applyFont="1" applyBorder="1" applyAlignment="1">
      <alignment/>
    </xf>
    <xf numFmtId="184" fontId="12" fillId="0" borderId="0" xfId="0" applyNumberFormat="1" applyFont="1" applyBorder="1" applyAlignment="1" quotePrefix="1">
      <alignment horizontal="right"/>
    </xf>
    <xf numFmtId="180" fontId="12" fillId="0" borderId="0" xfId="0" applyNumberFormat="1" applyFont="1" applyBorder="1" applyAlignment="1" quotePrefix="1">
      <alignment horizontal="right"/>
    </xf>
    <xf numFmtId="165" fontId="8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17" fillId="0" borderId="0" xfId="0" applyFont="1" applyBorder="1" applyAlignment="1" quotePrefix="1">
      <alignment horizontal="center" vertical="center" textRotation="180"/>
    </xf>
    <xf numFmtId="0" fontId="0" fillId="0" borderId="12" xfId="0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9" fontId="5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165" fontId="13" fillId="0" borderId="0" xfId="0" applyNumberFormat="1" applyFont="1" applyAlignment="1">
      <alignment/>
    </xf>
    <xf numFmtId="164" fontId="130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4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166" fontId="1" fillId="0" borderId="0" xfId="0" applyNumberFormat="1" applyFont="1" applyAlignment="1">
      <alignment/>
    </xf>
    <xf numFmtId="174" fontId="43" fillId="0" borderId="14" xfId="0" applyNumberFormat="1" applyFont="1" applyBorder="1" applyAlignment="1">
      <alignment/>
    </xf>
    <xf numFmtId="166" fontId="43" fillId="0" borderId="16" xfId="0" applyNumberFormat="1" applyFont="1" applyBorder="1" applyAlignment="1">
      <alignment/>
    </xf>
    <xf numFmtId="166" fontId="43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/>
    </xf>
    <xf numFmtId="165" fontId="24" fillId="0" borderId="12" xfId="0" applyNumberFormat="1" applyFont="1" applyFill="1" applyBorder="1" applyAlignment="1">
      <alignment/>
    </xf>
    <xf numFmtId="165" fontId="24" fillId="0" borderId="11" xfId="0" applyNumberFormat="1" applyFont="1" applyBorder="1" applyAlignment="1">
      <alignment/>
    </xf>
    <xf numFmtId="3" fontId="43" fillId="0" borderId="12" xfId="0" applyNumberFormat="1" applyFont="1" applyBorder="1" applyAlignment="1" quotePrefix="1">
      <alignment horizontal="right"/>
    </xf>
    <xf numFmtId="0" fontId="18" fillId="0" borderId="10" xfId="0" applyFont="1" applyBorder="1" applyAlignment="1">
      <alignment horizontal="center"/>
    </xf>
    <xf numFmtId="0" fontId="17" fillId="0" borderId="22" xfId="0" applyFont="1" applyBorder="1" applyAlignment="1">
      <alignment/>
    </xf>
    <xf numFmtId="167" fontId="17" fillId="0" borderId="1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179" fontId="10" fillId="0" borderId="12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3" fontId="17" fillId="0" borderId="22" xfId="0" applyNumberFormat="1" applyFont="1" applyBorder="1" applyAlignment="1">
      <alignment/>
    </xf>
    <xf numFmtId="179" fontId="18" fillId="0" borderId="17" xfId="0" applyNumberFormat="1" applyFont="1" applyBorder="1" applyAlignment="1">
      <alignment vertical="center"/>
    </xf>
    <xf numFmtId="179" fontId="18" fillId="0" borderId="12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 vertical="center"/>
    </xf>
    <xf numFmtId="179" fontId="18" fillId="0" borderId="15" xfId="0" applyNumberFormat="1" applyFont="1" applyBorder="1" applyAlignment="1">
      <alignment vertical="center"/>
    </xf>
    <xf numFmtId="179" fontId="10" fillId="0" borderId="12" xfId="0" applyNumberFormat="1" applyFont="1" applyBorder="1" applyAlignment="1">
      <alignment/>
    </xf>
    <xf numFmtId="179" fontId="7" fillId="0" borderId="12" xfId="0" applyNumberFormat="1" applyFont="1" applyBorder="1" applyAlignment="1">
      <alignment vertical="center"/>
    </xf>
    <xf numFmtId="183" fontId="134" fillId="0" borderId="12" xfId="0" applyNumberFormat="1" applyFont="1" applyBorder="1" applyAlignment="1">
      <alignment/>
    </xf>
    <xf numFmtId="179" fontId="135" fillId="0" borderId="12" xfId="0" applyNumberFormat="1" applyFont="1" applyBorder="1" applyAlignment="1">
      <alignment/>
    </xf>
    <xf numFmtId="190" fontId="134" fillId="0" borderId="11" xfId="0" applyNumberFormat="1" applyFont="1" applyBorder="1" applyAlignment="1">
      <alignment/>
    </xf>
    <xf numFmtId="183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/>
    </xf>
    <xf numFmtId="179" fontId="10" fillId="0" borderId="11" xfId="0" applyNumberFormat="1" applyFont="1" applyBorder="1" applyAlignment="1">
      <alignment/>
    </xf>
    <xf numFmtId="178" fontId="10" fillId="0" borderId="12" xfId="0" applyNumberFormat="1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213" fontId="46" fillId="0" borderId="12" xfId="0" applyNumberFormat="1" applyFont="1" applyBorder="1" applyAlignment="1">
      <alignment horizontal="center"/>
    </xf>
    <xf numFmtId="164" fontId="39" fillId="0" borderId="12" xfId="0" applyNumberFormat="1" applyFont="1" applyBorder="1" applyAlignment="1">
      <alignment/>
    </xf>
    <xf numFmtId="179" fontId="10" fillId="0" borderId="12" xfId="0" applyNumberFormat="1" applyFont="1" applyFill="1" applyBorder="1" applyAlignment="1">
      <alignment/>
    </xf>
    <xf numFmtId="0" fontId="133" fillId="0" borderId="0" xfId="0" applyFont="1" applyAlignment="1">
      <alignment horizontal="center"/>
    </xf>
    <xf numFmtId="166" fontId="43" fillId="0" borderId="0" xfId="0" applyNumberFormat="1" applyFont="1" applyBorder="1" applyAlignment="1">
      <alignment/>
    </xf>
    <xf numFmtId="3" fontId="15" fillId="0" borderId="19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 wrapText="1"/>
    </xf>
    <xf numFmtId="166" fontId="43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213" fontId="41" fillId="0" borderId="12" xfId="0" applyNumberFormat="1" applyFont="1" applyBorder="1" applyAlignment="1">
      <alignment horizontal="center"/>
    </xf>
    <xf numFmtId="190" fontId="133" fillId="0" borderId="12" xfId="0" applyNumberFormat="1" applyFont="1" applyBorder="1" applyAlignment="1">
      <alignment/>
    </xf>
    <xf numFmtId="165" fontId="10" fillId="0" borderId="12" xfId="0" applyNumberFormat="1" applyFont="1" applyFill="1" applyBorder="1" applyAlignment="1">
      <alignment horizontal="center"/>
    </xf>
    <xf numFmtId="1" fontId="43" fillId="0" borderId="12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17" fillId="0" borderId="0" xfId="0" applyFont="1" applyAlignment="1">
      <alignment horizontal="right"/>
    </xf>
    <xf numFmtId="0" fontId="51" fillId="0" borderId="17" xfId="0" applyFont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172" fontId="18" fillId="0" borderId="12" xfId="0" applyNumberFormat="1" applyFont="1" applyBorder="1" applyAlignment="1">
      <alignment vertical="center"/>
    </xf>
    <xf numFmtId="172" fontId="18" fillId="0" borderId="10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164" fontId="18" fillId="0" borderId="12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164" fontId="24" fillId="0" borderId="12" xfId="0" applyNumberFormat="1" applyFont="1" applyBorder="1" applyAlignment="1">
      <alignment vertical="center"/>
    </xf>
    <xf numFmtId="164" fontId="24" fillId="0" borderId="10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32" fillId="0" borderId="12" xfId="0" applyNumberFormat="1" applyFont="1" applyBorder="1" applyAlignment="1">
      <alignment/>
    </xf>
    <xf numFmtId="164" fontId="32" fillId="0" borderId="10" xfId="0" applyNumberFormat="1" applyFont="1" applyBorder="1" applyAlignment="1">
      <alignment/>
    </xf>
    <xf numFmtId="0" fontId="24" fillId="0" borderId="11" xfId="0" applyFont="1" applyBorder="1" applyAlignment="1">
      <alignment/>
    </xf>
    <xf numFmtId="167" fontId="24" fillId="0" borderId="11" xfId="0" applyNumberFormat="1" applyFont="1" applyBorder="1" applyAlignment="1">
      <alignment vertical="center"/>
    </xf>
    <xf numFmtId="167" fontId="24" fillId="0" borderId="20" xfId="0" applyNumberFormat="1" applyFont="1" applyBorder="1" applyAlignment="1">
      <alignment vertical="center"/>
    </xf>
    <xf numFmtId="0" fontId="27" fillId="0" borderId="0" xfId="0" applyFont="1" applyAlignment="1">
      <alignment/>
    </xf>
    <xf numFmtId="0" fontId="17" fillId="0" borderId="0" xfId="0" applyFont="1" applyAlignment="1" quotePrefix="1">
      <alignment horizontal="right" vertical="center" textRotation="180"/>
    </xf>
    <xf numFmtId="0" fontId="18" fillId="0" borderId="17" xfId="0" applyFont="1" applyBorder="1" applyAlignment="1">
      <alignment vertical="center"/>
    </xf>
    <xf numFmtId="0" fontId="17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vertical="center" wrapText="1"/>
    </xf>
    <xf numFmtId="0" fontId="18" fillId="0" borderId="11" xfId="0" applyFont="1" applyBorder="1" applyAlignment="1">
      <alignment/>
    </xf>
    <xf numFmtId="166" fontId="17" fillId="0" borderId="20" xfId="0" applyNumberFormat="1" applyFont="1" applyBorder="1" applyAlignment="1">
      <alignment/>
    </xf>
    <xf numFmtId="0" fontId="18" fillId="0" borderId="0" xfId="0" applyFont="1" applyAlignment="1">
      <alignment horizontal="left" vertical="center"/>
    </xf>
    <xf numFmtId="3" fontId="51" fillId="0" borderId="14" xfId="0" applyNumberFormat="1" applyFont="1" applyBorder="1" applyAlignment="1">
      <alignment horizontal="center" vertical="center"/>
    </xf>
    <xf numFmtId="165" fontId="17" fillId="0" borderId="12" xfId="0" applyNumberFormat="1" applyFont="1" applyBorder="1" applyAlignment="1">
      <alignment vertical="center"/>
    </xf>
    <xf numFmtId="172" fontId="24" fillId="0" borderId="12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/>
    </xf>
    <xf numFmtId="188" fontId="18" fillId="0" borderId="12" xfId="0" applyNumberFormat="1" applyFont="1" applyBorder="1" applyAlignment="1">
      <alignment horizontal="center"/>
    </xf>
    <xf numFmtId="166" fontId="18" fillId="0" borderId="11" xfId="0" applyNumberFormat="1" applyFont="1" applyBorder="1" applyAlignment="1">
      <alignment vertical="center"/>
    </xf>
    <xf numFmtId="165" fontId="17" fillId="0" borderId="11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2" fontId="18" fillId="0" borderId="14" xfId="0" applyNumberFormat="1" applyFont="1" applyBorder="1" applyAlignment="1">
      <alignment vertical="center"/>
    </xf>
    <xf numFmtId="183" fontId="18" fillId="0" borderId="14" xfId="0" applyNumberFormat="1" applyFont="1" applyBorder="1" applyAlignment="1">
      <alignment vertical="center"/>
    </xf>
    <xf numFmtId="183" fontId="18" fillId="0" borderId="12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 vertical="center"/>
    </xf>
    <xf numFmtId="167" fontId="24" fillId="0" borderId="14" xfId="0" applyNumberFormat="1" applyFont="1" applyBorder="1" applyAlignment="1">
      <alignment/>
    </xf>
    <xf numFmtId="167" fontId="24" fillId="0" borderId="12" xfId="0" applyNumberFormat="1" applyFont="1" applyBorder="1" applyAlignment="1">
      <alignment/>
    </xf>
    <xf numFmtId="179" fontId="18" fillId="0" borderId="14" xfId="0" applyNumberFormat="1" applyFont="1" applyBorder="1" applyAlignment="1">
      <alignment/>
    </xf>
    <xf numFmtId="0" fontId="18" fillId="0" borderId="12" xfId="0" applyFont="1" applyBorder="1" applyAlignment="1">
      <alignment wrapText="1"/>
    </xf>
    <xf numFmtId="167" fontId="18" fillId="0" borderId="14" xfId="0" applyNumberFormat="1" applyFont="1" applyBorder="1" applyAlignment="1">
      <alignment vertical="center"/>
    </xf>
    <xf numFmtId="167" fontId="18" fillId="0" borderId="12" xfId="0" applyNumberFormat="1" applyFont="1" applyBorder="1" applyAlignment="1">
      <alignment vertical="center"/>
    </xf>
    <xf numFmtId="167" fontId="17" fillId="0" borderId="11" xfId="0" applyNumberFormat="1" applyFont="1" applyBorder="1" applyAlignment="1">
      <alignment/>
    </xf>
    <xf numFmtId="167" fontId="18" fillId="0" borderId="11" xfId="0" applyNumberFormat="1" applyFont="1" applyBorder="1" applyAlignment="1">
      <alignment vertical="center"/>
    </xf>
    <xf numFmtId="3" fontId="52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167" fontId="17" fillId="0" borderId="0" xfId="0" applyNumberFormat="1" applyFont="1" applyAlignment="1">
      <alignment/>
    </xf>
    <xf numFmtId="185" fontId="18" fillId="0" borderId="14" xfId="0" applyNumberFormat="1" applyFont="1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79" fontId="24" fillId="0" borderId="12" xfId="0" applyNumberFormat="1" applyFont="1" applyBorder="1" applyAlignment="1">
      <alignment/>
    </xf>
    <xf numFmtId="189" fontId="18" fillId="0" borderId="12" xfId="0" applyNumberFormat="1" applyFont="1" applyBorder="1" applyAlignment="1">
      <alignment/>
    </xf>
    <xf numFmtId="165" fontId="32" fillId="0" borderId="14" xfId="0" applyNumberFormat="1" applyFont="1" applyBorder="1" applyAlignment="1">
      <alignment/>
    </xf>
    <xf numFmtId="0" fontId="18" fillId="0" borderId="11" xfId="0" applyFont="1" applyBorder="1" applyAlignment="1">
      <alignment horizontal="left" wrapText="1"/>
    </xf>
    <xf numFmtId="183" fontId="18" fillId="0" borderId="11" xfId="0" applyNumberFormat="1" applyFont="1" applyBorder="1" applyAlignment="1">
      <alignment/>
    </xf>
    <xf numFmtId="183" fontId="18" fillId="0" borderId="16" xfId="0" applyNumberFormat="1" applyFont="1" applyBorder="1" applyAlignment="1">
      <alignment/>
    </xf>
    <xf numFmtId="165" fontId="18" fillId="0" borderId="0" xfId="0" applyNumberFormat="1" applyFont="1" applyBorder="1" applyAlignment="1" quotePrefix="1">
      <alignment vertical="center"/>
    </xf>
    <xf numFmtId="165" fontId="3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 vertical="top"/>
    </xf>
    <xf numFmtId="3" fontId="18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0" xfId="0" applyFont="1" applyBorder="1" applyAlignment="1">
      <alignment/>
    </xf>
    <xf numFmtId="0" fontId="54" fillId="0" borderId="0" xfId="0" applyFont="1" applyAlignment="1">
      <alignment/>
    </xf>
    <xf numFmtId="0" fontId="32" fillId="0" borderId="0" xfId="0" applyFont="1" applyAlignment="1">
      <alignment/>
    </xf>
    <xf numFmtId="0" fontId="18" fillId="0" borderId="18" xfId="0" applyFont="1" applyBorder="1" applyAlignment="1">
      <alignment horizontal="centerContinuous" vertical="center"/>
    </xf>
    <xf numFmtId="0" fontId="51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7" fillId="0" borderId="10" xfId="0" applyFont="1" applyBorder="1" applyAlignment="1" quotePrefix="1">
      <alignment/>
    </xf>
    <xf numFmtId="0" fontId="17" fillId="0" borderId="10" xfId="0" applyFont="1" applyBorder="1" applyAlignment="1" quotePrefix="1">
      <alignment/>
    </xf>
    <xf numFmtId="177" fontId="135" fillId="0" borderId="14" xfId="0" applyNumberFormat="1" applyFont="1" applyBorder="1" applyAlignment="1" quotePrefix="1">
      <alignment horizontal="center"/>
    </xf>
    <xf numFmtId="2" fontId="17" fillId="0" borderId="10" xfId="0" applyNumberFormat="1" applyFont="1" applyBorder="1" applyAlignment="1">
      <alignment/>
    </xf>
    <xf numFmtId="170" fontId="17" fillId="0" borderId="10" xfId="0" applyNumberFormat="1" applyFont="1" applyBorder="1" applyAlignment="1" quotePrefix="1">
      <alignment/>
    </xf>
    <xf numFmtId="168" fontId="24" fillId="0" borderId="11" xfId="0" applyNumberFormat="1" applyFont="1" applyBorder="1" applyAlignment="1">
      <alignment/>
    </xf>
    <xf numFmtId="168" fontId="32" fillId="0" borderId="11" xfId="0" applyNumberFormat="1" applyFont="1" applyBorder="1" applyAlignment="1">
      <alignment/>
    </xf>
    <xf numFmtId="0" fontId="17" fillId="0" borderId="23" xfId="0" applyFont="1" applyBorder="1" applyAlignment="1">
      <alignment/>
    </xf>
    <xf numFmtId="166" fontId="24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34" fillId="0" borderId="18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183" fontId="18" fillId="0" borderId="17" xfId="0" applyNumberFormat="1" applyFont="1" applyBorder="1" applyAlignment="1">
      <alignment/>
    </xf>
    <xf numFmtId="179" fontId="24" fillId="0" borderId="12" xfId="0" applyNumberFormat="1" applyFont="1" applyBorder="1" applyAlignment="1">
      <alignment/>
    </xf>
    <xf numFmtId="183" fontId="18" fillId="0" borderId="12" xfId="0" applyNumberFormat="1" applyFont="1" applyBorder="1" applyAlignment="1">
      <alignment/>
    </xf>
    <xf numFmtId="0" fontId="18" fillId="0" borderId="14" xfId="0" applyFont="1" applyBorder="1" applyAlignment="1">
      <alignment vertical="center" wrapText="1"/>
    </xf>
    <xf numFmtId="170" fontId="17" fillId="0" borderId="10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32" fillId="0" borderId="11" xfId="0" applyFont="1" applyBorder="1" applyAlignment="1">
      <alignment/>
    </xf>
    <xf numFmtId="0" fontId="27" fillId="0" borderId="0" xfId="0" applyFont="1" applyAlignment="1">
      <alignment vertical="center"/>
    </xf>
    <xf numFmtId="0" fontId="18" fillId="0" borderId="18" xfId="0" applyFont="1" applyBorder="1" applyAlignment="1">
      <alignment/>
    </xf>
    <xf numFmtId="0" fontId="17" fillId="0" borderId="17" xfId="0" applyFont="1" applyBorder="1" applyAlignment="1">
      <alignment/>
    </xf>
    <xf numFmtId="165" fontId="24" fillId="0" borderId="12" xfId="0" applyNumberFormat="1" applyFont="1" applyBorder="1" applyAlignment="1">
      <alignment/>
    </xf>
    <xf numFmtId="165" fontId="24" fillId="0" borderId="17" xfId="0" applyNumberFormat="1" applyFont="1" applyBorder="1" applyAlignment="1">
      <alignment/>
    </xf>
    <xf numFmtId="165" fontId="135" fillId="0" borderId="12" xfId="0" applyNumberFormat="1" applyFont="1" applyBorder="1" applyAlignment="1">
      <alignment/>
    </xf>
    <xf numFmtId="0" fontId="18" fillId="0" borderId="10" xfId="0" applyFont="1" applyBorder="1" applyAlignment="1">
      <alignment vertical="top" wrapText="1"/>
    </xf>
    <xf numFmtId="165" fontId="32" fillId="0" borderId="11" xfId="0" applyNumberFormat="1" applyFont="1" applyBorder="1" applyAlignment="1">
      <alignment/>
    </xf>
    <xf numFmtId="0" fontId="17" fillId="0" borderId="0" xfId="0" applyFont="1" applyAlignment="1" quotePrefix="1">
      <alignment/>
    </xf>
    <xf numFmtId="183" fontId="24" fillId="0" borderId="12" xfId="0" applyNumberFormat="1" applyFont="1" applyBorder="1" applyAlignment="1">
      <alignment/>
    </xf>
    <xf numFmtId="0" fontId="18" fillId="0" borderId="20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/>
    </xf>
    <xf numFmtId="165" fontId="24" fillId="0" borderId="17" xfId="0" applyNumberFormat="1" applyFont="1" applyFill="1" applyBorder="1" applyAlignment="1">
      <alignment/>
    </xf>
    <xf numFmtId="179" fontId="24" fillId="0" borderId="12" xfId="0" applyNumberFormat="1" applyFont="1" applyFill="1" applyBorder="1" applyAlignment="1">
      <alignment/>
    </xf>
    <xf numFmtId="165" fontId="3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18" fillId="0" borderId="10" xfId="0" applyNumberFormat="1" applyFont="1" applyFill="1" applyBorder="1" applyAlignment="1">
      <alignment vertical="center"/>
    </xf>
    <xf numFmtId="164" fontId="55" fillId="0" borderId="12" xfId="0" applyNumberFormat="1" applyFont="1" applyFill="1" applyBorder="1" applyAlignment="1">
      <alignment horizont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79" fontId="18" fillId="0" borderId="17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24" fillId="0" borderId="12" xfId="0" applyNumberFormat="1" applyFont="1" applyFill="1" applyBorder="1" applyAlignment="1">
      <alignment vertical="center"/>
    </xf>
    <xf numFmtId="165" fontId="32" fillId="0" borderId="0" xfId="0" applyNumberFormat="1" applyFont="1" applyBorder="1" applyAlignment="1">
      <alignment/>
    </xf>
    <xf numFmtId="3" fontId="51" fillId="0" borderId="13" xfId="0" applyNumberFormat="1" applyFont="1" applyBorder="1" applyAlignment="1">
      <alignment horizontal="center" vertical="center"/>
    </xf>
    <xf numFmtId="167" fontId="18" fillId="0" borderId="16" xfId="0" applyNumberFormat="1" applyFont="1" applyBorder="1" applyAlignment="1">
      <alignment vertical="center"/>
    </xf>
    <xf numFmtId="179" fontId="24" fillId="0" borderId="11" xfId="0" applyNumberFormat="1" applyFont="1" applyBorder="1" applyAlignment="1">
      <alignment/>
    </xf>
    <xf numFmtId="165" fontId="12" fillId="0" borderId="14" xfId="0" applyNumberFormat="1" applyFont="1" applyBorder="1" applyAlignment="1">
      <alignment/>
    </xf>
    <xf numFmtId="165" fontId="12" fillId="0" borderId="12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164" fontId="32" fillId="0" borderId="12" xfId="0" applyNumberFormat="1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165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/>
    </xf>
    <xf numFmtId="166" fontId="10" fillId="0" borderId="12" xfId="0" applyNumberFormat="1" applyFont="1" applyBorder="1" applyAlignment="1">
      <alignment/>
    </xf>
    <xf numFmtId="172" fontId="32" fillId="0" borderId="12" xfId="0" applyNumberFormat="1" applyFont="1" applyBorder="1" applyAlignment="1">
      <alignment vertical="center"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17" fillId="0" borderId="0" xfId="0" applyFont="1" applyFill="1" applyAlignment="1" quotePrefix="1">
      <alignment horizontal="center" vertical="center" textRotation="180"/>
    </xf>
    <xf numFmtId="0" fontId="0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9" fontId="13" fillId="0" borderId="12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43" fillId="0" borderId="12" xfId="0" applyNumberFormat="1" applyFont="1" applyBorder="1" applyAlignment="1" quotePrefix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 quotePrefix="1">
      <alignment/>
    </xf>
    <xf numFmtId="0" fontId="27" fillId="0" borderId="0" xfId="0" applyFont="1" applyFill="1" applyAlignment="1">
      <alignment horizontal="left"/>
    </xf>
    <xf numFmtId="0" fontId="5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18" fillId="0" borderId="20" xfId="0" applyFont="1" applyFill="1" applyBorder="1" applyAlignment="1">
      <alignment horizontal="left" vertical="center" wrapText="1"/>
    </xf>
    <xf numFmtId="181" fontId="41" fillId="0" borderId="11" xfId="0" applyNumberFormat="1" applyFont="1" applyFill="1" applyBorder="1" applyAlignment="1">
      <alignment horizontal="center"/>
    </xf>
    <xf numFmtId="0" fontId="12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43" fillId="0" borderId="14" xfId="0" applyNumberFormat="1" applyFont="1" applyBorder="1" applyAlignment="1">
      <alignment horizontal="center"/>
    </xf>
    <xf numFmtId="3" fontId="43" fillId="0" borderId="12" xfId="0" applyNumberFormat="1" applyFont="1" applyBorder="1" applyAlignment="1" quotePrefix="1">
      <alignment horizontal="center"/>
    </xf>
    <xf numFmtId="174" fontId="43" fillId="0" borderId="14" xfId="0" applyNumberFormat="1" applyFont="1" applyBorder="1" applyAlignment="1">
      <alignment horizontal="center"/>
    </xf>
    <xf numFmtId="174" fontId="43" fillId="0" borderId="14" xfId="0" applyNumberFormat="1" applyFont="1" applyFill="1" applyBorder="1" applyAlignment="1">
      <alignment horizontal="center"/>
    </xf>
    <xf numFmtId="174" fontId="43" fillId="0" borderId="12" xfId="0" applyNumberFormat="1" applyFont="1" applyBorder="1" applyAlignment="1">
      <alignment horizontal="center"/>
    </xf>
    <xf numFmtId="174" fontId="43" fillId="0" borderId="0" xfId="0" applyNumberFormat="1" applyFont="1" applyBorder="1" applyAlignment="1">
      <alignment horizontal="center"/>
    </xf>
    <xf numFmtId="166" fontId="43" fillId="0" borderId="12" xfId="0" applyNumberFormat="1" applyFont="1" applyBorder="1" applyAlignment="1">
      <alignment horizontal="center"/>
    </xf>
    <xf numFmtId="0" fontId="24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183" fontId="24" fillId="0" borderId="12" xfId="0" applyNumberFormat="1" applyFont="1" applyBorder="1" applyAlignment="1">
      <alignment horizontal="center" wrapText="1"/>
    </xf>
    <xf numFmtId="167" fontId="32" fillId="0" borderId="14" xfId="0" applyNumberFormat="1" applyFont="1" applyBorder="1" applyAlignment="1">
      <alignment vertical="center"/>
    </xf>
    <xf numFmtId="167" fontId="32" fillId="0" borderId="14" xfId="0" applyNumberFormat="1" applyFont="1" applyBorder="1" applyAlignment="1">
      <alignment/>
    </xf>
    <xf numFmtId="179" fontId="24" fillId="0" borderId="12" xfId="0" applyNumberFormat="1" applyFont="1" applyBorder="1" applyAlignment="1">
      <alignment horizontal="center" wrapText="1"/>
    </xf>
    <xf numFmtId="185" fontId="18" fillId="0" borderId="12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183" fontId="18" fillId="0" borderId="14" xfId="0" applyNumberFormat="1" applyFont="1" applyBorder="1" applyAlignment="1">
      <alignment horizontal="center" vertical="center" wrapText="1"/>
    </xf>
    <xf numFmtId="183" fontId="134" fillId="0" borderId="12" xfId="0" applyNumberFormat="1" applyFont="1" applyBorder="1" applyAlignment="1">
      <alignment horizontal="center" wrapText="1"/>
    </xf>
    <xf numFmtId="179" fontId="135" fillId="0" borderId="12" xfId="0" applyNumberFormat="1" applyFont="1" applyBorder="1" applyAlignment="1">
      <alignment horizontal="center" wrapText="1"/>
    </xf>
    <xf numFmtId="179" fontId="32" fillId="0" borderId="12" xfId="0" applyNumberFormat="1" applyFont="1" applyBorder="1" applyAlignment="1">
      <alignment/>
    </xf>
    <xf numFmtId="165" fontId="32" fillId="0" borderId="17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165" fontId="8" fillId="0" borderId="14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166" fontId="5" fillId="0" borderId="22" xfId="0" applyNumberFormat="1" applyFont="1" applyBorder="1" applyAlignment="1">
      <alignment/>
    </xf>
    <xf numFmtId="179" fontId="135" fillId="0" borderId="14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136" fillId="0" borderId="17" xfId="0" applyFont="1" applyBorder="1" applyAlignment="1">
      <alignment horizontal="center" vertical="center"/>
    </xf>
    <xf numFmtId="0" fontId="137" fillId="0" borderId="12" xfId="0" applyFont="1" applyBorder="1" applyAlignment="1">
      <alignment horizontal="center" vertical="center"/>
    </xf>
    <xf numFmtId="0" fontId="138" fillId="0" borderId="12" xfId="0" applyFont="1" applyBorder="1" applyAlignment="1">
      <alignment horizontal="center" vertical="center"/>
    </xf>
    <xf numFmtId="0" fontId="138" fillId="0" borderId="12" xfId="0" applyFont="1" applyBorder="1" applyAlignment="1">
      <alignment horizontal="center"/>
    </xf>
    <xf numFmtId="0" fontId="139" fillId="0" borderId="12" xfId="0" applyFont="1" applyBorder="1" applyAlignment="1">
      <alignment horizontal="center"/>
    </xf>
    <xf numFmtId="0" fontId="138" fillId="0" borderId="12" xfId="0" applyFont="1" applyBorder="1" applyAlignment="1" quotePrefix="1">
      <alignment horizontal="center"/>
    </xf>
    <xf numFmtId="0" fontId="137" fillId="0" borderId="12" xfId="0" applyFont="1" applyBorder="1" applyAlignment="1">
      <alignment horizontal="center"/>
    </xf>
    <xf numFmtId="0" fontId="137" fillId="0" borderId="12" xfId="0" applyFont="1" applyBorder="1" applyAlignment="1">
      <alignment horizontal="center" vertical="center" wrapText="1"/>
    </xf>
    <xf numFmtId="0" fontId="139" fillId="0" borderId="11" xfId="0" applyFont="1" applyBorder="1" applyAlignment="1">
      <alignment horizontal="center"/>
    </xf>
    <xf numFmtId="0" fontId="137" fillId="0" borderId="17" xfId="0" applyFont="1" applyBorder="1" applyAlignment="1">
      <alignment horizontal="center" vertical="center"/>
    </xf>
    <xf numFmtId="0" fontId="137" fillId="0" borderId="11" xfId="0" applyFont="1" applyBorder="1" applyAlignment="1">
      <alignment horizontal="center" vertical="center"/>
    </xf>
    <xf numFmtId="0" fontId="140" fillId="0" borderId="0" xfId="0" applyFont="1" applyAlignment="1">
      <alignment horizontal="center"/>
    </xf>
    <xf numFmtId="0" fontId="141" fillId="0" borderId="0" xfId="0" applyFont="1" applyAlignment="1">
      <alignment horizontal="center"/>
    </xf>
    <xf numFmtId="0" fontId="138" fillId="0" borderId="12" xfId="0" applyFont="1" applyBorder="1" applyAlignment="1">
      <alignment horizontal="center" wrapText="1"/>
    </xf>
    <xf numFmtId="0" fontId="142" fillId="0" borderId="20" xfId="0" applyFont="1" applyBorder="1" applyAlignment="1">
      <alignment horizontal="center"/>
    </xf>
    <xf numFmtId="0" fontId="143" fillId="0" borderId="0" xfId="0" applyFont="1" applyAlignment="1">
      <alignment horizontal="center"/>
    </xf>
    <xf numFmtId="0" fontId="14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6" fillId="0" borderId="1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8" fillId="0" borderId="14" xfId="0" applyFont="1" applyBorder="1" applyAlignment="1" quotePrefix="1">
      <alignment horizontal="center"/>
    </xf>
    <xf numFmtId="0" fontId="138" fillId="0" borderId="14" xfId="0" applyFont="1" applyBorder="1" applyAlignment="1">
      <alignment horizontal="center"/>
    </xf>
    <xf numFmtId="0" fontId="137" fillId="0" borderId="13" xfId="0" applyFont="1" applyBorder="1" applyAlignment="1">
      <alignment horizontal="center" vertical="center"/>
    </xf>
    <xf numFmtId="0" fontId="138" fillId="0" borderId="0" xfId="0" applyFont="1" applyBorder="1" applyAlignment="1">
      <alignment horizontal="center"/>
    </xf>
    <xf numFmtId="0" fontId="138" fillId="0" borderId="16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 wrapText="1"/>
    </xf>
    <xf numFmtId="0" fontId="137" fillId="0" borderId="0" xfId="0" applyFont="1" applyBorder="1" applyAlignment="1">
      <alignment horizontal="center" vertical="center" wrapText="1"/>
    </xf>
    <xf numFmtId="0" fontId="145" fillId="0" borderId="16" xfId="0" applyFont="1" applyBorder="1" applyAlignment="1">
      <alignment horizontal="center"/>
    </xf>
    <xf numFmtId="0" fontId="138" fillId="0" borderId="0" xfId="0" applyFont="1" applyAlignment="1">
      <alignment horizontal="center"/>
    </xf>
    <xf numFmtId="0" fontId="144" fillId="0" borderId="13" xfId="0" applyFont="1" applyBorder="1" applyAlignment="1">
      <alignment horizontal="center" vertical="center"/>
    </xf>
    <xf numFmtId="0" fontId="144" fillId="0" borderId="16" xfId="0" applyFont="1" applyBorder="1" applyAlignment="1">
      <alignment horizontal="center" vertical="center"/>
    </xf>
    <xf numFmtId="0" fontId="140" fillId="0" borderId="0" xfId="0" applyFont="1" applyBorder="1" applyAlignment="1">
      <alignment horizontal="center"/>
    </xf>
    <xf numFmtId="0" fontId="146" fillId="0" borderId="0" xfId="0" applyFont="1" applyAlignment="1">
      <alignment horizontal="center"/>
    </xf>
    <xf numFmtId="0" fontId="142" fillId="0" borderId="14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vertical="center"/>
    </xf>
    <xf numFmtId="0" fontId="141" fillId="0" borderId="14" xfId="0" applyFont="1" applyBorder="1" applyAlignment="1">
      <alignment horizontal="center" wrapText="1"/>
    </xf>
    <xf numFmtId="0" fontId="141" fillId="0" borderId="14" xfId="0" applyFont="1" applyBorder="1" applyAlignment="1">
      <alignment horizontal="center" vertical="center" wrapText="1"/>
    </xf>
    <xf numFmtId="0" fontId="141" fillId="0" borderId="14" xfId="0" applyFont="1" applyBorder="1" applyAlignment="1">
      <alignment horizontal="center"/>
    </xf>
    <xf numFmtId="0" fontId="142" fillId="0" borderId="16" xfId="0" applyFont="1" applyBorder="1" applyAlignment="1">
      <alignment horizontal="center" vertical="center"/>
    </xf>
    <xf numFmtId="0" fontId="147" fillId="0" borderId="0" xfId="0" applyFont="1" applyAlignment="1">
      <alignment horizontal="center"/>
    </xf>
    <xf numFmtId="0" fontId="138" fillId="33" borderId="12" xfId="0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0" fillId="0" borderId="14" xfId="0" applyFont="1" applyBorder="1" applyAlignment="1">
      <alignment/>
    </xf>
    <xf numFmtId="0" fontId="60" fillId="0" borderId="14" xfId="0" applyFont="1" applyFill="1" applyBorder="1" applyAlignment="1">
      <alignment/>
    </xf>
    <xf numFmtId="0" fontId="60" fillId="0" borderId="20" xfId="0" applyFont="1" applyBorder="1" applyAlignment="1">
      <alignment/>
    </xf>
    <xf numFmtId="0" fontId="60" fillId="0" borderId="22" xfId="0" applyFont="1" applyBorder="1" applyAlignment="1">
      <alignment/>
    </xf>
    <xf numFmtId="173" fontId="58" fillId="0" borderId="12" xfId="0" applyNumberFormat="1" applyFont="1" applyBorder="1" applyAlignment="1">
      <alignment horizontal="center"/>
    </xf>
    <xf numFmtId="166" fontId="64" fillId="0" borderId="14" xfId="0" applyNumberFormat="1" applyFont="1" applyBorder="1" applyAlignment="1">
      <alignment/>
    </xf>
    <xf numFmtId="166" fontId="64" fillId="0" borderId="11" xfId="0" applyNumberFormat="1" applyFont="1" applyBorder="1" applyAlignment="1">
      <alignment/>
    </xf>
    <xf numFmtId="167" fontId="18" fillId="0" borderId="12" xfId="0" applyNumberFormat="1" applyFont="1" applyFill="1" applyBorder="1" applyAlignment="1">
      <alignment/>
    </xf>
    <xf numFmtId="165" fontId="18" fillId="0" borderId="12" xfId="0" applyNumberFormat="1" applyFont="1" applyFill="1" applyBorder="1" applyAlignment="1">
      <alignment/>
    </xf>
    <xf numFmtId="165" fontId="18" fillId="0" borderId="11" xfId="0" applyNumberFormat="1" applyFont="1" applyFill="1" applyBorder="1" applyAlignment="1">
      <alignment/>
    </xf>
    <xf numFmtId="165" fontId="18" fillId="0" borderId="17" xfId="0" applyNumberFormat="1" applyFont="1" applyFill="1" applyBorder="1" applyAlignment="1">
      <alignment/>
    </xf>
    <xf numFmtId="179" fontId="135" fillId="0" borderId="12" xfId="0" applyNumberFormat="1" applyFont="1" applyFill="1" applyBorder="1" applyAlignment="1">
      <alignment/>
    </xf>
    <xf numFmtId="166" fontId="8" fillId="0" borderId="23" xfId="0" applyNumberFormat="1" applyFont="1" applyBorder="1" applyAlignment="1">
      <alignment/>
    </xf>
    <xf numFmtId="166" fontId="8" fillId="0" borderId="17" xfId="0" applyNumberFormat="1" applyFont="1" applyBorder="1" applyAlignment="1">
      <alignment/>
    </xf>
    <xf numFmtId="166" fontId="8" fillId="0" borderId="17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center"/>
    </xf>
    <xf numFmtId="165" fontId="34" fillId="0" borderId="13" xfId="0" applyNumberFormat="1" applyFont="1" applyBorder="1" applyAlignment="1">
      <alignment/>
    </xf>
    <xf numFmtId="165" fontId="34" fillId="0" borderId="17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165" fontId="65" fillId="0" borderId="12" xfId="0" applyNumberFormat="1" applyFont="1" applyBorder="1" applyAlignment="1">
      <alignment horizontal="center"/>
    </xf>
    <xf numFmtId="165" fontId="65" fillId="0" borderId="12" xfId="0" applyNumberFormat="1" applyFont="1" applyBorder="1" applyAlignment="1">
      <alignment/>
    </xf>
    <xf numFmtId="173" fontId="46" fillId="0" borderId="12" xfId="0" applyNumberFormat="1" applyFont="1" applyBorder="1" applyAlignment="1">
      <alignment horizontal="center"/>
    </xf>
    <xf numFmtId="165" fontId="46" fillId="0" borderId="12" xfId="0" applyNumberFormat="1" applyFont="1" applyBorder="1" applyAlignment="1">
      <alignment/>
    </xf>
    <xf numFmtId="173" fontId="46" fillId="0" borderId="14" xfId="0" applyNumberFormat="1" applyFont="1" applyBorder="1" applyAlignment="1">
      <alignment horizontal="center"/>
    </xf>
    <xf numFmtId="3" fontId="15" fillId="0" borderId="12" xfId="0" applyNumberFormat="1" applyFont="1" applyFill="1" applyBorder="1" applyAlignment="1">
      <alignment/>
    </xf>
    <xf numFmtId="165" fontId="65" fillId="0" borderId="12" xfId="0" applyNumberFormat="1" applyFont="1" applyFill="1" applyBorder="1" applyAlignment="1">
      <alignment/>
    </xf>
    <xf numFmtId="165" fontId="46" fillId="0" borderId="12" xfId="0" applyNumberFormat="1" applyFont="1" applyFill="1" applyBorder="1" applyAlignment="1">
      <alignment/>
    </xf>
    <xf numFmtId="3" fontId="15" fillId="0" borderId="12" xfId="0" applyNumberFormat="1" applyFont="1" applyBorder="1" applyAlignment="1">
      <alignment horizontal="left"/>
    </xf>
    <xf numFmtId="3" fontId="15" fillId="0" borderId="11" xfId="0" applyNumberFormat="1" applyFont="1" applyBorder="1" applyAlignment="1">
      <alignment/>
    </xf>
    <xf numFmtId="165" fontId="65" fillId="0" borderId="11" xfId="0" applyNumberFormat="1" applyFont="1" applyBorder="1" applyAlignment="1">
      <alignment/>
    </xf>
    <xf numFmtId="165" fontId="46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6" fontId="15" fillId="0" borderId="15" xfId="0" applyNumberFormat="1" applyFont="1" applyBorder="1" applyAlignment="1">
      <alignment horizontal="center" vertical="center" wrapText="1"/>
    </xf>
    <xf numFmtId="174" fontId="43" fillId="0" borderId="12" xfId="0" applyNumberFormat="1" applyFont="1" applyBorder="1" applyAlignment="1" quotePrefix="1">
      <alignment/>
    </xf>
    <xf numFmtId="174" fontId="43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3" fillId="0" borderId="12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74" fontId="43" fillId="0" borderId="12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174" fontId="43" fillId="0" borderId="12" xfId="0" applyNumberFormat="1" applyFont="1" applyBorder="1" applyAlignment="1">
      <alignment horizontal="right"/>
    </xf>
    <xf numFmtId="166" fontId="43" fillId="0" borderId="12" xfId="0" applyNumberFormat="1" applyFont="1" applyBorder="1" applyAlignment="1">
      <alignment horizontal="right"/>
    </xf>
    <xf numFmtId="166" fontId="43" fillId="0" borderId="11" xfId="0" applyNumberFormat="1" applyFont="1" applyBorder="1" applyAlignment="1">
      <alignment horizontal="right"/>
    </xf>
    <xf numFmtId="174" fontId="43" fillId="0" borderId="14" xfId="0" applyNumberFormat="1" applyFont="1" applyBorder="1" applyAlignment="1">
      <alignment horizontal="right"/>
    </xf>
    <xf numFmtId="166" fontId="43" fillId="0" borderId="14" xfId="0" applyNumberFormat="1" applyFont="1" applyBorder="1" applyAlignment="1">
      <alignment horizontal="right"/>
    </xf>
    <xf numFmtId="166" fontId="43" fillId="0" borderId="17" xfId="0" applyNumberFormat="1" applyFont="1" applyBorder="1" applyAlignment="1">
      <alignment horizontal="right"/>
    </xf>
    <xf numFmtId="165" fontId="65" fillId="0" borderId="12" xfId="0" applyNumberFormat="1" applyFont="1" applyBorder="1" applyAlignment="1">
      <alignment horizontal="right"/>
    </xf>
    <xf numFmtId="165" fontId="65" fillId="0" borderId="12" xfId="0" applyNumberFormat="1" applyFont="1" applyFill="1" applyBorder="1" applyAlignment="1">
      <alignment horizontal="right"/>
    </xf>
    <xf numFmtId="165" fontId="65" fillId="0" borderId="14" xfId="0" applyNumberFormat="1" applyFont="1" applyBorder="1" applyAlignment="1">
      <alignment horizontal="right"/>
    </xf>
    <xf numFmtId="165" fontId="65" fillId="0" borderId="11" xfId="0" applyNumberFormat="1" applyFont="1" applyBorder="1" applyAlignment="1">
      <alignment horizontal="right"/>
    </xf>
    <xf numFmtId="173" fontId="65" fillId="0" borderId="12" xfId="0" applyNumberFormat="1" applyFont="1" applyBorder="1" applyAlignment="1">
      <alignment horizontal="right"/>
    </xf>
    <xf numFmtId="165" fontId="46" fillId="0" borderId="12" xfId="0" applyNumberFormat="1" applyFont="1" applyBorder="1" applyAlignment="1">
      <alignment horizontal="right"/>
    </xf>
    <xf numFmtId="179" fontId="18" fillId="0" borderId="11" xfId="0" applyNumberFormat="1" applyFont="1" applyFill="1" applyBorder="1" applyAlignment="1">
      <alignment vertical="center"/>
    </xf>
    <xf numFmtId="3" fontId="59" fillId="0" borderId="17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185" fontId="62" fillId="0" borderId="12" xfId="0" applyNumberFormat="1" applyFont="1" applyBorder="1" applyAlignment="1">
      <alignment/>
    </xf>
    <xf numFmtId="185" fontId="62" fillId="0" borderId="11" xfId="0" applyNumberFormat="1" applyFont="1" applyBorder="1" applyAlignment="1">
      <alignment/>
    </xf>
    <xf numFmtId="179" fontId="42" fillId="0" borderId="0" xfId="0" applyNumberFormat="1" applyFont="1" applyBorder="1" applyAlignment="1">
      <alignment/>
    </xf>
    <xf numFmtId="3" fontId="9" fillId="0" borderId="17" xfId="0" applyNumberFormat="1" applyFont="1" applyFill="1" applyBorder="1" applyAlignment="1">
      <alignment horizontal="center"/>
    </xf>
    <xf numFmtId="179" fontId="10" fillId="0" borderId="11" xfId="0" applyNumberFormat="1" applyFont="1" applyFill="1" applyBorder="1" applyAlignment="1">
      <alignment/>
    </xf>
    <xf numFmtId="179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8" fillId="0" borderId="0" xfId="0" applyFont="1" applyFill="1" applyAlignment="1" quotePrefix="1">
      <alignment horizontal="center" vertical="center" textRotation="180"/>
    </xf>
    <xf numFmtId="0" fontId="68" fillId="0" borderId="0" xfId="0" applyFont="1" applyFill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right" vertical="top"/>
    </xf>
    <xf numFmtId="0" fontId="67" fillId="0" borderId="0" xfId="0" applyFont="1" applyFill="1" applyAlignment="1">
      <alignment/>
    </xf>
    <xf numFmtId="0" fontId="68" fillId="0" borderId="0" xfId="0" applyFont="1" applyBorder="1" applyAlignment="1">
      <alignment horizontal="right" vertical="center"/>
    </xf>
    <xf numFmtId="0" fontId="67" fillId="0" borderId="0" xfId="0" applyFont="1" applyFill="1" applyAlignment="1">
      <alignment horizontal="right" vertical="top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3" fontId="70" fillId="0" borderId="17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185" fontId="67" fillId="0" borderId="12" xfId="0" applyNumberFormat="1" applyFont="1" applyFill="1" applyBorder="1" applyAlignment="1">
      <alignment/>
    </xf>
    <xf numFmtId="185" fontId="67" fillId="0" borderId="10" xfId="0" applyNumberFormat="1" applyFont="1" applyFill="1" applyBorder="1" applyAlignment="1">
      <alignment/>
    </xf>
    <xf numFmtId="185" fontId="58" fillId="0" borderId="10" xfId="0" applyNumberFormat="1" applyFont="1" applyFill="1" applyBorder="1" applyAlignment="1">
      <alignment/>
    </xf>
    <xf numFmtId="185" fontId="58" fillId="0" borderId="12" xfId="0" applyNumberFormat="1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8" fillId="0" borderId="14" xfId="0" applyFont="1" applyFill="1" applyBorder="1" applyAlignment="1">
      <alignment/>
    </xf>
    <xf numFmtId="210" fontId="58" fillId="0" borderId="12" xfId="0" applyNumberFormat="1" applyFont="1" applyFill="1" applyBorder="1" applyAlignment="1">
      <alignment/>
    </xf>
    <xf numFmtId="210" fontId="58" fillId="0" borderId="10" xfId="0" applyNumberFormat="1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8" fillId="0" borderId="20" xfId="0" applyFont="1" applyFill="1" applyBorder="1" applyAlignment="1">
      <alignment/>
    </xf>
    <xf numFmtId="0" fontId="68" fillId="0" borderId="16" xfId="0" applyFont="1" applyFill="1" applyBorder="1" applyAlignment="1">
      <alignment/>
    </xf>
    <xf numFmtId="185" fontId="58" fillId="0" borderId="20" xfId="0" applyNumberFormat="1" applyFont="1" applyFill="1" applyBorder="1" applyAlignment="1">
      <alignment/>
    </xf>
    <xf numFmtId="185" fontId="58" fillId="0" borderId="11" xfId="0" applyNumberFormat="1" applyFont="1" applyFill="1" applyBorder="1" applyAlignment="1">
      <alignment/>
    </xf>
    <xf numFmtId="210" fontId="58" fillId="0" borderId="11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166" fontId="68" fillId="0" borderId="0" xfId="0" applyNumberFormat="1" applyFont="1" applyFill="1" applyAlignment="1">
      <alignment/>
    </xf>
    <xf numFmtId="185" fontId="58" fillId="0" borderId="0" xfId="0" applyNumberFormat="1" applyFont="1" applyFill="1" applyBorder="1" applyAlignment="1">
      <alignment/>
    </xf>
    <xf numFmtId="0" fontId="53" fillId="0" borderId="0" xfId="0" applyFont="1" applyFill="1" applyAlignment="1" quotePrefix="1">
      <alignment horizontal="center" vertical="center" textRotation="180"/>
    </xf>
    <xf numFmtId="0" fontId="34" fillId="0" borderId="0" xfId="0" applyFont="1" applyAlignment="1">
      <alignment/>
    </xf>
    <xf numFmtId="0" fontId="25" fillId="0" borderId="0" xfId="0" applyFont="1" applyAlignment="1">
      <alignment/>
    </xf>
    <xf numFmtId="0" fontId="51" fillId="0" borderId="0" xfId="0" applyFont="1" applyBorder="1" applyAlignment="1">
      <alignment/>
    </xf>
    <xf numFmtId="3" fontId="51" fillId="0" borderId="17" xfId="0" applyNumberFormat="1" applyFont="1" applyBorder="1" applyAlignment="1">
      <alignment horizontal="center"/>
    </xf>
    <xf numFmtId="3" fontId="51" fillId="0" borderId="12" xfId="0" applyNumberFormat="1" applyFont="1" applyBorder="1" applyAlignment="1">
      <alignment horizontal="center"/>
    </xf>
    <xf numFmtId="179" fontId="18" fillId="0" borderId="12" xfId="0" applyNumberFormat="1" applyFont="1" applyBorder="1" applyAlignment="1">
      <alignment/>
    </xf>
    <xf numFmtId="179" fontId="24" fillId="0" borderId="14" xfId="0" applyNumberFormat="1" applyFont="1" applyBorder="1" applyAlignment="1">
      <alignment/>
    </xf>
    <xf numFmtId="190" fontId="24" fillId="0" borderId="12" xfId="0" applyNumberFormat="1" applyFont="1" applyBorder="1" applyAlignment="1">
      <alignment/>
    </xf>
    <xf numFmtId="190" fontId="24" fillId="0" borderId="14" xfId="0" applyNumberFormat="1" applyFont="1" applyBorder="1" applyAlignment="1">
      <alignment/>
    </xf>
    <xf numFmtId="0" fontId="17" fillId="0" borderId="22" xfId="0" applyFont="1" applyBorder="1" applyAlignment="1">
      <alignment/>
    </xf>
    <xf numFmtId="179" fontId="24" fillId="0" borderId="11" xfId="0" applyNumberFormat="1" applyFont="1" applyBorder="1" applyAlignment="1">
      <alignment/>
    </xf>
    <xf numFmtId="179" fontId="24" fillId="0" borderId="16" xfId="0" applyNumberFormat="1" applyFont="1" applyBorder="1" applyAlignment="1">
      <alignment/>
    </xf>
    <xf numFmtId="3" fontId="72" fillId="0" borderId="12" xfId="0" applyNumberFormat="1" applyFont="1" applyBorder="1" applyAlignment="1">
      <alignment/>
    </xf>
    <xf numFmtId="165" fontId="64" fillId="0" borderId="12" xfId="0" applyNumberFormat="1" applyFont="1" applyBorder="1" applyAlignment="1">
      <alignment/>
    </xf>
    <xf numFmtId="165" fontId="64" fillId="0" borderId="14" xfId="0" applyNumberFormat="1" applyFont="1" applyBorder="1" applyAlignment="1">
      <alignment/>
    </xf>
    <xf numFmtId="173" fontId="58" fillId="0" borderId="14" xfId="0" applyNumberFormat="1" applyFont="1" applyBorder="1" applyAlignment="1">
      <alignment horizontal="center"/>
    </xf>
    <xf numFmtId="166" fontId="64" fillId="0" borderId="12" xfId="0" applyNumberFormat="1" applyFont="1" applyBorder="1" applyAlignment="1">
      <alignment/>
    </xf>
    <xf numFmtId="0" fontId="73" fillId="0" borderId="0" xfId="0" applyFont="1" applyAlignment="1">
      <alignment/>
    </xf>
    <xf numFmtId="165" fontId="64" fillId="0" borderId="12" xfId="0" applyNumberFormat="1" applyFont="1" applyBorder="1" applyAlignment="1">
      <alignment/>
    </xf>
    <xf numFmtId="165" fontId="64" fillId="0" borderId="12" xfId="0" applyNumberFormat="1" applyFont="1" applyBorder="1" applyAlignment="1">
      <alignment horizontal="center"/>
    </xf>
    <xf numFmtId="173" fontId="58" fillId="0" borderId="14" xfId="0" applyNumberFormat="1" applyFont="1" applyBorder="1" applyAlignment="1">
      <alignment horizontal="right"/>
    </xf>
    <xf numFmtId="3" fontId="64" fillId="0" borderId="12" xfId="0" applyNumberFormat="1" applyFont="1" applyBorder="1" applyAlignment="1" quotePrefix="1">
      <alignment horizontal="right"/>
    </xf>
    <xf numFmtId="165" fontId="64" fillId="0" borderId="12" xfId="0" applyNumberFormat="1" applyFont="1" applyBorder="1" applyAlignment="1" quotePrefix="1">
      <alignment horizontal="right"/>
    </xf>
    <xf numFmtId="165" fontId="64" fillId="0" borderId="14" xfId="0" applyNumberFormat="1" applyFont="1" applyBorder="1" applyAlignment="1">
      <alignment/>
    </xf>
    <xf numFmtId="165" fontId="64" fillId="0" borderId="12" xfId="0" applyNumberFormat="1" applyFont="1" applyBorder="1" applyAlignment="1" quotePrefix="1">
      <alignment/>
    </xf>
    <xf numFmtId="165" fontId="64" fillId="0" borderId="12" xfId="0" applyNumberFormat="1" applyFont="1" applyFill="1" applyBorder="1" applyAlignment="1">
      <alignment/>
    </xf>
    <xf numFmtId="165" fontId="64" fillId="0" borderId="14" xfId="0" applyNumberFormat="1" applyFont="1" applyBorder="1" applyAlignment="1" quotePrefix="1">
      <alignment/>
    </xf>
    <xf numFmtId="3" fontId="72" fillId="0" borderId="11" xfId="0" applyNumberFormat="1" applyFont="1" applyBorder="1" applyAlignment="1">
      <alignment/>
    </xf>
    <xf numFmtId="165" fontId="64" fillId="0" borderId="11" xfId="0" applyNumberFormat="1" applyFont="1" applyBorder="1" applyAlignment="1">
      <alignment/>
    </xf>
    <xf numFmtId="3" fontId="74" fillId="0" borderId="12" xfId="0" applyNumberFormat="1" applyFont="1" applyBorder="1" applyAlignment="1">
      <alignment horizontal="center"/>
    </xf>
    <xf numFmtId="165" fontId="74" fillId="0" borderId="12" xfId="0" applyNumberFormat="1" applyFont="1" applyBorder="1" applyAlignment="1">
      <alignment/>
    </xf>
    <xf numFmtId="165" fontId="74" fillId="0" borderId="14" xfId="0" applyNumberFormat="1" applyFont="1" applyBorder="1" applyAlignment="1">
      <alignment/>
    </xf>
    <xf numFmtId="166" fontId="74" fillId="0" borderId="13" xfId="0" applyNumberFormat="1" applyFont="1" applyBorder="1" applyAlignment="1">
      <alignment/>
    </xf>
    <xf numFmtId="166" fontId="74" fillId="0" borderId="17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0" xfId="0" applyFont="1" applyAlignment="1" quotePrefix="1">
      <alignment horizontal="center" vertical="center" textRotation="180"/>
    </xf>
    <xf numFmtId="0" fontId="27" fillId="0" borderId="0" xfId="0" applyFont="1" applyAlignment="1">
      <alignment horizontal="center"/>
    </xf>
    <xf numFmtId="0" fontId="12" fillId="0" borderId="0" xfId="0" applyFont="1" applyAlignment="1" quotePrefix="1">
      <alignment horizontal="center" vertical="center" textRotation="180"/>
    </xf>
    <xf numFmtId="0" fontId="12" fillId="0" borderId="0" xfId="0" applyFont="1" applyAlignment="1">
      <alignment horizont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180"/>
    </xf>
    <xf numFmtId="9" fontId="18" fillId="0" borderId="19" xfId="59" applyFont="1" applyBorder="1" applyAlignment="1">
      <alignment horizontal="center" vertical="center"/>
    </xf>
    <xf numFmtId="9" fontId="18" fillId="0" borderId="24" xfId="59" applyFont="1" applyBorder="1" applyAlignment="1">
      <alignment horizontal="center" vertical="center"/>
    </xf>
    <xf numFmtId="0" fontId="129" fillId="0" borderId="0" xfId="0" applyFont="1" applyAlignment="1" quotePrefix="1">
      <alignment horizontal="center" vertical="center" textRotation="180"/>
    </xf>
    <xf numFmtId="0" fontId="134" fillId="0" borderId="19" xfId="0" applyFont="1" applyBorder="1" applyAlignment="1">
      <alignment horizontal="center"/>
    </xf>
    <xf numFmtId="0" fontId="134" fillId="0" borderId="24" xfId="0" applyFont="1" applyBorder="1" applyAlignment="1">
      <alignment horizontal="center"/>
    </xf>
    <xf numFmtId="0" fontId="134" fillId="0" borderId="21" xfId="0" applyFont="1" applyBorder="1" applyAlignment="1">
      <alignment horizontal="center"/>
    </xf>
    <xf numFmtId="0" fontId="47" fillId="0" borderId="18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0" fillId="0" borderId="20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68" fillId="0" borderId="0" xfId="0" applyFont="1" applyFill="1" applyAlignment="1" quotePrefix="1">
      <alignment horizontal="center" vertical="center" textRotation="180"/>
    </xf>
    <xf numFmtId="0" fontId="67" fillId="0" borderId="18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7" fillId="0" borderId="21" xfId="0" applyFont="1" applyFill="1" applyBorder="1" applyAlignment="1">
      <alignment horizontal="center"/>
    </xf>
    <xf numFmtId="0" fontId="67" fillId="0" borderId="19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15" fillId="0" borderId="0" xfId="0" applyFont="1" applyAlignment="1" quotePrefix="1">
      <alignment horizontal="center" vertical="center" textRotation="180"/>
    </xf>
    <xf numFmtId="0" fontId="18" fillId="0" borderId="1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0" xfId="0" applyFont="1" applyAlignment="1" quotePrefix="1">
      <alignment horizontal="right" vertical="center" textRotation="180"/>
    </xf>
    <xf numFmtId="0" fontId="17" fillId="0" borderId="0" xfId="0" applyFont="1" applyAlignment="1">
      <alignment horizontal="right" vertical="center" textRotation="180"/>
    </xf>
    <xf numFmtId="0" fontId="17" fillId="0" borderId="13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7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 quotePrefix="1">
      <alignment horizontal="center" vertical="center" textRotation="180"/>
    </xf>
    <xf numFmtId="3" fontId="17" fillId="0" borderId="0" xfId="0" applyNumberFormat="1" applyFont="1" applyBorder="1" applyAlignment="1">
      <alignment horizontal="right"/>
    </xf>
    <xf numFmtId="3" fontId="33" fillId="0" borderId="17" xfId="0" applyNumberFormat="1" applyFont="1" applyBorder="1" applyAlignment="1">
      <alignment horizontal="center" vertical="center"/>
    </xf>
    <xf numFmtId="3" fontId="36" fillId="0" borderId="12" xfId="0" applyNumberFormat="1" applyFont="1" applyBorder="1" applyAlignment="1">
      <alignment vertical="center"/>
    </xf>
    <xf numFmtId="3" fontId="36" fillId="0" borderId="11" xfId="0" applyNumberFormat="1" applyFont="1" applyBorder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/>
    </xf>
    <xf numFmtId="3" fontId="36" fillId="0" borderId="16" xfId="0" applyNumberFormat="1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17" fillId="0" borderId="22" xfId="0" applyNumberFormat="1" applyFont="1" applyBorder="1" applyAlignment="1">
      <alignment horizontal="right"/>
    </xf>
    <xf numFmtId="3" fontId="15" fillId="0" borderId="1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33" fillId="0" borderId="17" xfId="0" applyNumberFormat="1" applyFont="1" applyBorder="1" applyAlignment="1">
      <alignment horizontal="center" vertical="center" wrapText="1"/>
    </xf>
    <xf numFmtId="3" fontId="36" fillId="0" borderId="12" xfId="0" applyNumberFormat="1" applyFont="1" applyBorder="1" applyAlignment="1">
      <alignment vertical="center" wrapText="1"/>
    </xf>
    <xf numFmtId="3" fontId="36" fillId="0" borderId="11" xfId="0" applyNumberFormat="1" applyFont="1" applyBorder="1" applyAlignment="1">
      <alignment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/>
    </xf>
    <xf numFmtId="166" fontId="15" fillId="0" borderId="11" xfId="0" applyNumberFormat="1" applyFont="1" applyBorder="1" applyAlignment="1">
      <alignment horizontal="center"/>
    </xf>
    <xf numFmtId="0" fontId="17" fillId="0" borderId="0" xfId="0" applyFont="1" applyAlignment="1" quotePrefix="1">
      <alignment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de%20Indicator\2009\indicator%20qr109\BOM1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0Qtr3\TRADE%20INDICATOR\2008\Qr208\indicator2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sreen\Desktop\Table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sreen\Desktop\Trade%20Indicator%204th%20Qtr%202010(Final%20Luk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1 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 "/>
      <sheetName val="Table 10 cont'd"/>
      <sheetName val="Table 10 cont'd(sec 7-9)"/>
      <sheetName val="Table 11"/>
      <sheetName val="Table 12"/>
      <sheetName val="Table 13"/>
      <sheetName val="Table 13 cont'd"/>
      <sheetName val="Table 14"/>
      <sheetName val="Table 14 cont'd"/>
      <sheetName val="Table 15"/>
      <sheetName val="Table 16"/>
    </sheetNames>
    <sheetDataSet>
      <sheetData sheetId="9">
        <row r="5">
          <cell r="C5">
            <v>56162</v>
          </cell>
          <cell r="D5">
            <v>61997</v>
          </cell>
          <cell r="E5">
            <v>13058</v>
          </cell>
          <cell r="F5">
            <v>13535</v>
          </cell>
          <cell r="G5">
            <v>14997</v>
          </cell>
          <cell r="H5">
            <v>14572</v>
          </cell>
          <cell r="I5">
            <v>12466</v>
          </cell>
          <cell r="J5">
            <v>15645</v>
          </cell>
          <cell r="K5">
            <v>16231</v>
          </cell>
          <cell r="L5">
            <v>17655</v>
          </cell>
        </row>
        <row r="6">
          <cell r="C6">
            <v>37445</v>
          </cell>
          <cell r="D6">
            <v>39319</v>
          </cell>
          <cell r="E6">
            <v>9240</v>
          </cell>
          <cell r="F6">
            <v>8753</v>
          </cell>
          <cell r="G6">
            <v>9915</v>
          </cell>
          <cell r="I6">
            <v>7611</v>
          </cell>
          <cell r="J6">
            <v>10323</v>
          </cell>
          <cell r="K6">
            <v>10116</v>
          </cell>
          <cell r="L6">
            <v>11269</v>
          </cell>
        </row>
        <row r="7">
          <cell r="C7">
            <v>319</v>
          </cell>
          <cell r="D7">
            <v>333</v>
          </cell>
          <cell r="E7">
            <v>77</v>
          </cell>
          <cell r="F7">
            <v>82</v>
          </cell>
          <cell r="G7">
            <v>88</v>
          </cell>
          <cell r="I7">
            <v>65</v>
          </cell>
          <cell r="J7">
            <v>78</v>
          </cell>
          <cell r="K7">
            <v>117</v>
          </cell>
          <cell r="L7">
            <v>73</v>
          </cell>
        </row>
        <row r="8">
          <cell r="C8">
            <v>1454</v>
          </cell>
          <cell r="D8">
            <v>1324</v>
          </cell>
          <cell r="E8">
            <v>334</v>
          </cell>
          <cell r="F8">
            <v>402</v>
          </cell>
          <cell r="G8">
            <v>384</v>
          </cell>
          <cell r="I8">
            <v>251</v>
          </cell>
          <cell r="J8">
            <v>397</v>
          </cell>
          <cell r="K8">
            <v>345</v>
          </cell>
          <cell r="L8">
            <v>331</v>
          </cell>
        </row>
        <row r="9">
          <cell r="C9">
            <v>325</v>
          </cell>
          <cell r="D9">
            <v>200</v>
          </cell>
          <cell r="E9">
            <v>62</v>
          </cell>
          <cell r="F9">
            <v>105</v>
          </cell>
          <cell r="G9">
            <v>51</v>
          </cell>
          <cell r="I9">
            <v>31</v>
          </cell>
          <cell r="J9">
            <v>66</v>
          </cell>
          <cell r="K9">
            <v>45</v>
          </cell>
          <cell r="L9">
            <v>58</v>
          </cell>
        </row>
        <row r="10">
          <cell r="C10">
            <v>9317</v>
          </cell>
          <cell r="D10">
            <v>10376</v>
          </cell>
          <cell r="E10">
            <v>1571</v>
          </cell>
          <cell r="F10">
            <v>2186</v>
          </cell>
          <cell r="G10">
            <v>2951</v>
          </cell>
          <cell r="I10">
            <v>1845</v>
          </cell>
          <cell r="J10">
            <v>3133</v>
          </cell>
          <cell r="K10">
            <v>2320</v>
          </cell>
          <cell r="L10">
            <v>3078</v>
          </cell>
        </row>
        <row r="11">
          <cell r="C11">
            <v>1327</v>
          </cell>
          <cell r="D11">
            <v>1186</v>
          </cell>
          <cell r="E11">
            <v>300</v>
          </cell>
          <cell r="F11">
            <v>360</v>
          </cell>
          <cell r="G11">
            <v>394</v>
          </cell>
          <cell r="I11">
            <v>317</v>
          </cell>
          <cell r="J11">
            <v>291</v>
          </cell>
          <cell r="K11">
            <v>304</v>
          </cell>
          <cell r="L11">
            <v>274</v>
          </cell>
        </row>
        <row r="12">
          <cell r="C12">
            <v>3090</v>
          </cell>
          <cell r="D12">
            <v>4390</v>
          </cell>
          <cell r="E12">
            <v>974</v>
          </cell>
          <cell r="F12">
            <v>787</v>
          </cell>
          <cell r="G12">
            <v>529</v>
          </cell>
          <cell r="I12">
            <v>723</v>
          </cell>
          <cell r="J12">
            <v>1207</v>
          </cell>
          <cell r="K12">
            <v>1251</v>
          </cell>
          <cell r="L12">
            <v>1209</v>
          </cell>
        </row>
        <row r="13">
          <cell r="C13">
            <v>830</v>
          </cell>
          <cell r="D13">
            <v>840</v>
          </cell>
          <cell r="E13">
            <v>155</v>
          </cell>
          <cell r="F13">
            <v>191</v>
          </cell>
          <cell r="G13">
            <v>249</v>
          </cell>
          <cell r="I13">
            <v>174</v>
          </cell>
          <cell r="J13">
            <v>135</v>
          </cell>
          <cell r="K13">
            <v>247</v>
          </cell>
          <cell r="L13">
            <v>284</v>
          </cell>
        </row>
        <row r="14">
          <cell r="C14">
            <v>1400</v>
          </cell>
          <cell r="D14">
            <v>313</v>
          </cell>
          <cell r="E14">
            <v>110</v>
          </cell>
          <cell r="F14">
            <v>115</v>
          </cell>
          <cell r="G14">
            <v>1099</v>
          </cell>
          <cell r="I14">
            <v>75</v>
          </cell>
          <cell r="J14">
            <v>68</v>
          </cell>
          <cell r="K14">
            <v>71</v>
          </cell>
          <cell r="L14">
            <v>99</v>
          </cell>
        </row>
        <row r="15">
          <cell r="C15">
            <v>2549</v>
          </cell>
          <cell r="D15">
            <v>4052</v>
          </cell>
          <cell r="E15">
            <v>696</v>
          </cell>
          <cell r="F15">
            <v>675</v>
          </cell>
          <cell r="G15">
            <v>621</v>
          </cell>
          <cell r="I15">
            <v>778</v>
          </cell>
          <cell r="J15">
            <v>833</v>
          </cell>
          <cell r="K15">
            <v>1169</v>
          </cell>
          <cell r="L15">
            <v>1272</v>
          </cell>
        </row>
        <row r="16">
          <cell r="C16">
            <v>758</v>
          </cell>
          <cell r="D16">
            <v>1028</v>
          </cell>
          <cell r="E16">
            <v>194</v>
          </cell>
          <cell r="F16">
            <v>195</v>
          </cell>
          <cell r="G16">
            <v>127</v>
          </cell>
          <cell r="I16">
            <v>238</v>
          </cell>
          <cell r="J16">
            <v>255</v>
          </cell>
          <cell r="K16">
            <v>247</v>
          </cell>
          <cell r="L16">
            <v>288</v>
          </cell>
        </row>
        <row r="17">
          <cell r="C17">
            <v>15280</v>
          </cell>
          <cell r="D17">
            <v>13542</v>
          </cell>
          <cell r="E17">
            <v>4614</v>
          </cell>
          <cell r="F17">
            <v>3472</v>
          </cell>
          <cell r="G17">
            <v>3164</v>
          </cell>
          <cell r="I17">
            <v>2843</v>
          </cell>
          <cell r="J17">
            <v>3450</v>
          </cell>
          <cell r="K17">
            <v>3439</v>
          </cell>
          <cell r="L17">
            <v>3810</v>
          </cell>
        </row>
        <row r="18">
          <cell r="C18">
            <v>796</v>
          </cell>
          <cell r="D18">
            <v>1735</v>
          </cell>
          <cell r="E18">
            <v>153</v>
          </cell>
          <cell r="F18">
            <v>183</v>
          </cell>
          <cell r="G18">
            <v>258</v>
          </cell>
          <cell r="I18">
            <v>271</v>
          </cell>
          <cell r="J18">
            <v>410</v>
          </cell>
          <cell r="K18">
            <v>561</v>
          </cell>
          <cell r="L18">
            <v>493</v>
          </cell>
        </row>
        <row r="19">
          <cell r="C19">
            <v>2904</v>
          </cell>
          <cell r="D19">
            <v>4411</v>
          </cell>
          <cell r="E19">
            <v>506</v>
          </cell>
          <cell r="F19">
            <v>698</v>
          </cell>
          <cell r="G19">
            <v>844</v>
          </cell>
          <cell r="I19">
            <v>1089</v>
          </cell>
          <cell r="J19">
            <v>942</v>
          </cell>
          <cell r="K19">
            <v>1129</v>
          </cell>
          <cell r="L19">
            <v>1251</v>
          </cell>
        </row>
        <row r="20">
          <cell r="C20">
            <v>202</v>
          </cell>
          <cell r="D20">
            <v>223</v>
          </cell>
          <cell r="E20">
            <v>14</v>
          </cell>
          <cell r="F20">
            <v>52</v>
          </cell>
          <cell r="G20">
            <v>72</v>
          </cell>
          <cell r="I20">
            <v>44</v>
          </cell>
          <cell r="J20">
            <v>25</v>
          </cell>
          <cell r="K20">
            <v>97</v>
          </cell>
          <cell r="L20">
            <v>57</v>
          </cell>
        </row>
        <row r="21">
          <cell r="C21">
            <v>252</v>
          </cell>
          <cell r="D21">
            <v>237</v>
          </cell>
          <cell r="E21">
            <v>33</v>
          </cell>
          <cell r="F21">
            <v>52</v>
          </cell>
          <cell r="G21">
            <v>78</v>
          </cell>
          <cell r="I21">
            <v>24</v>
          </cell>
          <cell r="J21">
            <v>56</v>
          </cell>
          <cell r="K21">
            <v>65</v>
          </cell>
          <cell r="L21">
            <v>92</v>
          </cell>
        </row>
        <row r="22">
          <cell r="C22">
            <v>328</v>
          </cell>
          <cell r="D22">
            <v>536</v>
          </cell>
          <cell r="E22">
            <v>64</v>
          </cell>
          <cell r="F22">
            <v>100</v>
          </cell>
          <cell r="G22">
            <v>85</v>
          </cell>
          <cell r="I22">
            <v>197</v>
          </cell>
          <cell r="J22">
            <v>129</v>
          </cell>
          <cell r="K22">
            <v>92</v>
          </cell>
          <cell r="L22">
            <v>118</v>
          </cell>
        </row>
        <row r="23">
          <cell r="C23">
            <v>320</v>
          </cell>
          <cell r="D23">
            <v>630</v>
          </cell>
          <cell r="E23">
            <v>42</v>
          </cell>
          <cell r="F23">
            <v>92</v>
          </cell>
          <cell r="G23">
            <v>74</v>
          </cell>
          <cell r="I23">
            <v>233</v>
          </cell>
          <cell r="J23">
            <v>88</v>
          </cell>
          <cell r="K23">
            <v>132</v>
          </cell>
          <cell r="L23">
            <v>177</v>
          </cell>
        </row>
        <row r="24">
          <cell r="C24">
            <v>198</v>
          </cell>
          <cell r="D24">
            <v>264</v>
          </cell>
          <cell r="E24">
            <v>27</v>
          </cell>
          <cell r="F24">
            <v>36</v>
          </cell>
          <cell r="G24">
            <v>69</v>
          </cell>
          <cell r="I24">
            <v>52</v>
          </cell>
          <cell r="J24">
            <v>95</v>
          </cell>
          <cell r="K24">
            <v>64</v>
          </cell>
          <cell r="L24">
            <v>53</v>
          </cell>
        </row>
        <row r="25">
          <cell r="C25">
            <v>168</v>
          </cell>
          <cell r="D25">
            <v>143</v>
          </cell>
          <cell r="E25">
            <v>40</v>
          </cell>
          <cell r="F25">
            <v>78</v>
          </cell>
          <cell r="G25">
            <v>1</v>
          </cell>
          <cell r="I25">
            <v>24</v>
          </cell>
          <cell r="J25">
            <v>53</v>
          </cell>
          <cell r="K25">
            <v>33</v>
          </cell>
          <cell r="L25">
            <v>33</v>
          </cell>
        </row>
        <row r="26">
          <cell r="C26">
            <v>323</v>
          </cell>
          <cell r="D26">
            <v>450</v>
          </cell>
          <cell r="E26">
            <v>28</v>
          </cell>
          <cell r="F26">
            <v>57</v>
          </cell>
          <cell r="G26">
            <v>101</v>
          </cell>
          <cell r="I26">
            <v>101</v>
          </cell>
          <cell r="J26">
            <v>106</v>
          </cell>
          <cell r="K26">
            <v>123</v>
          </cell>
          <cell r="L26">
            <v>120</v>
          </cell>
        </row>
        <row r="27">
          <cell r="C27">
            <v>225</v>
          </cell>
          <cell r="D27">
            <v>460</v>
          </cell>
          <cell r="E27">
            <v>68</v>
          </cell>
          <cell r="F27">
            <v>38</v>
          </cell>
          <cell r="G27">
            <v>44</v>
          </cell>
          <cell r="I27">
            <v>91</v>
          </cell>
          <cell r="J27">
            <v>104</v>
          </cell>
          <cell r="K27">
            <v>107</v>
          </cell>
          <cell r="L27">
            <v>158</v>
          </cell>
        </row>
        <row r="28">
          <cell r="C28">
            <v>184</v>
          </cell>
          <cell r="D28">
            <v>448</v>
          </cell>
          <cell r="E28">
            <v>31</v>
          </cell>
          <cell r="F28">
            <v>55</v>
          </cell>
          <cell r="G28">
            <v>50</v>
          </cell>
          <cell r="I28">
            <v>54</v>
          </cell>
          <cell r="J28">
            <v>131</v>
          </cell>
          <cell r="K28">
            <v>83</v>
          </cell>
          <cell r="L28">
            <v>180</v>
          </cell>
        </row>
        <row r="29">
          <cell r="C29">
            <v>704</v>
          </cell>
          <cell r="D29">
            <v>1020</v>
          </cell>
          <cell r="E29">
            <v>159</v>
          </cell>
          <cell r="F29">
            <v>138</v>
          </cell>
          <cell r="G29">
            <v>270</v>
          </cell>
          <cell r="I29">
            <v>269</v>
          </cell>
          <cell r="J29">
            <v>155</v>
          </cell>
          <cell r="K29">
            <v>333</v>
          </cell>
          <cell r="L29">
            <v>263</v>
          </cell>
        </row>
        <row r="30">
          <cell r="C30">
            <v>10516</v>
          </cell>
          <cell r="D30">
            <v>11384</v>
          </cell>
          <cell r="E30">
            <v>2151</v>
          </cell>
          <cell r="F30">
            <v>2626</v>
          </cell>
          <cell r="G30">
            <v>2785</v>
          </cell>
          <cell r="I30">
            <v>2307</v>
          </cell>
          <cell r="J30">
            <v>2680</v>
          </cell>
          <cell r="K30">
            <v>2913</v>
          </cell>
          <cell r="L30">
            <v>3484</v>
          </cell>
        </row>
        <row r="31">
          <cell r="C31">
            <v>103</v>
          </cell>
          <cell r="D31">
            <v>74</v>
          </cell>
          <cell r="E31">
            <v>36</v>
          </cell>
          <cell r="F31">
            <v>27</v>
          </cell>
          <cell r="G31">
            <v>17</v>
          </cell>
          <cell r="I31">
            <v>17</v>
          </cell>
          <cell r="J31">
            <v>16</v>
          </cell>
          <cell r="K31">
            <v>19</v>
          </cell>
          <cell r="L31">
            <v>22</v>
          </cell>
        </row>
        <row r="32">
          <cell r="C32">
            <v>21</v>
          </cell>
          <cell r="D32">
            <v>64</v>
          </cell>
          <cell r="E32">
            <v>7</v>
          </cell>
          <cell r="F32">
            <v>12</v>
          </cell>
          <cell r="G32">
            <v>1</v>
          </cell>
          <cell r="I32">
            <v>12</v>
          </cell>
          <cell r="J32">
            <v>24</v>
          </cell>
          <cell r="K32">
            <v>18</v>
          </cell>
          <cell r="L32">
            <v>10</v>
          </cell>
        </row>
        <row r="33">
          <cell r="C33">
            <v>222</v>
          </cell>
          <cell r="D33">
            <v>376</v>
          </cell>
          <cell r="E33">
            <v>57</v>
          </cell>
          <cell r="F33">
            <v>46</v>
          </cell>
          <cell r="G33">
            <v>31</v>
          </cell>
          <cell r="I33">
            <v>99</v>
          </cell>
          <cell r="J33">
            <v>124</v>
          </cell>
          <cell r="K33">
            <v>37</v>
          </cell>
          <cell r="L33">
            <v>116</v>
          </cell>
        </row>
        <row r="34">
          <cell r="C34">
            <v>3587</v>
          </cell>
          <cell r="D34">
            <v>3529</v>
          </cell>
          <cell r="E34">
            <v>709</v>
          </cell>
          <cell r="F34">
            <v>1001</v>
          </cell>
          <cell r="G34">
            <v>989</v>
          </cell>
          <cell r="I34">
            <v>791</v>
          </cell>
          <cell r="J34">
            <v>896</v>
          </cell>
          <cell r="K34">
            <v>862</v>
          </cell>
          <cell r="L34">
            <v>980</v>
          </cell>
        </row>
        <row r="35">
          <cell r="C35">
            <v>235</v>
          </cell>
          <cell r="D35">
            <v>233</v>
          </cell>
          <cell r="E35">
            <v>48</v>
          </cell>
          <cell r="F35">
            <v>52</v>
          </cell>
          <cell r="G35">
            <v>75</v>
          </cell>
          <cell r="I35">
            <v>55</v>
          </cell>
          <cell r="J35">
            <v>54</v>
          </cell>
          <cell r="K35">
            <v>67</v>
          </cell>
          <cell r="L35">
            <v>57</v>
          </cell>
        </row>
        <row r="36">
          <cell r="C36">
            <v>81</v>
          </cell>
          <cell r="D36">
            <v>46</v>
          </cell>
          <cell r="E36">
            <v>6</v>
          </cell>
          <cell r="F36">
            <v>11</v>
          </cell>
          <cell r="G36">
            <v>30</v>
          </cell>
          <cell r="I36">
            <v>16</v>
          </cell>
          <cell r="J36">
            <v>4</v>
          </cell>
          <cell r="K36">
            <v>6</v>
          </cell>
          <cell r="L36">
            <v>20</v>
          </cell>
        </row>
        <row r="37">
          <cell r="C37">
            <v>2321</v>
          </cell>
          <cell r="D37">
            <v>1978</v>
          </cell>
          <cell r="E37">
            <v>400</v>
          </cell>
          <cell r="F37">
            <v>535</v>
          </cell>
          <cell r="G37">
            <v>616</v>
          </cell>
          <cell r="I37">
            <v>416</v>
          </cell>
          <cell r="J37">
            <v>466</v>
          </cell>
          <cell r="K37">
            <v>442</v>
          </cell>
          <cell r="L37">
            <v>654</v>
          </cell>
        </row>
        <row r="38">
          <cell r="C38">
            <v>921</v>
          </cell>
          <cell r="D38">
            <v>701</v>
          </cell>
          <cell r="E38">
            <v>178</v>
          </cell>
          <cell r="F38">
            <v>235</v>
          </cell>
          <cell r="G38">
            <v>214</v>
          </cell>
          <cell r="I38">
            <v>177</v>
          </cell>
          <cell r="J38">
            <v>189</v>
          </cell>
          <cell r="K38">
            <v>161</v>
          </cell>
          <cell r="L38">
            <v>174</v>
          </cell>
        </row>
        <row r="39">
          <cell r="C39">
            <v>2553</v>
          </cell>
          <cell r="D39">
            <v>3613</v>
          </cell>
          <cell r="E39">
            <v>616</v>
          </cell>
          <cell r="F39">
            <v>600</v>
          </cell>
          <cell r="G39">
            <v>650</v>
          </cell>
          <cell r="I39">
            <v>583</v>
          </cell>
          <cell r="J39">
            <v>713</v>
          </cell>
          <cell r="K39">
            <v>1136</v>
          </cell>
          <cell r="L39">
            <v>1181</v>
          </cell>
        </row>
        <row r="40">
          <cell r="C40">
            <v>20</v>
          </cell>
          <cell r="D40">
            <v>28</v>
          </cell>
          <cell r="E40">
            <v>6</v>
          </cell>
          <cell r="F40">
            <v>2</v>
          </cell>
          <cell r="G40">
            <v>7</v>
          </cell>
          <cell r="I40">
            <v>9</v>
          </cell>
          <cell r="J40">
            <v>1</v>
          </cell>
          <cell r="K40">
            <v>8</v>
          </cell>
          <cell r="L40">
            <v>10</v>
          </cell>
        </row>
        <row r="41">
          <cell r="C41">
            <v>452</v>
          </cell>
          <cell r="D41">
            <v>742</v>
          </cell>
          <cell r="E41">
            <v>88</v>
          </cell>
          <cell r="F41">
            <v>105</v>
          </cell>
          <cell r="G41">
            <v>155</v>
          </cell>
          <cell r="I41">
            <v>132</v>
          </cell>
          <cell r="J41">
            <v>193</v>
          </cell>
          <cell r="K41">
            <v>157</v>
          </cell>
          <cell r="L41">
            <v>260</v>
          </cell>
        </row>
        <row r="42">
          <cell r="C42">
            <v>5069</v>
          </cell>
          <cell r="D42">
            <v>6605</v>
          </cell>
          <cell r="E42">
            <v>1113</v>
          </cell>
          <cell r="F42">
            <v>1423</v>
          </cell>
          <cell r="G42">
            <v>1378</v>
          </cell>
          <cell r="I42">
            <v>1399</v>
          </cell>
          <cell r="J42">
            <v>1592</v>
          </cell>
          <cell r="K42">
            <v>2006</v>
          </cell>
          <cell r="L42">
            <v>1608</v>
          </cell>
        </row>
        <row r="43">
          <cell r="C43">
            <v>218</v>
          </cell>
          <cell r="D43">
            <v>121</v>
          </cell>
          <cell r="E43">
            <v>46</v>
          </cell>
          <cell r="F43">
            <v>91</v>
          </cell>
          <cell r="G43">
            <v>48</v>
          </cell>
          <cell r="I43">
            <v>41</v>
          </cell>
          <cell r="J43">
            <v>33</v>
          </cell>
          <cell r="K43">
            <v>28</v>
          </cell>
          <cell r="L43">
            <v>19</v>
          </cell>
        </row>
        <row r="44">
          <cell r="C44">
            <v>4624</v>
          </cell>
          <cell r="D44">
            <v>6229</v>
          </cell>
          <cell r="E44">
            <v>1024</v>
          </cell>
          <cell r="F44">
            <v>1265</v>
          </cell>
          <cell r="G44">
            <v>1269</v>
          </cell>
          <cell r="I44">
            <v>1300</v>
          </cell>
          <cell r="J44">
            <v>1497</v>
          </cell>
          <cell r="K44">
            <v>1920</v>
          </cell>
          <cell r="L44">
            <v>1512</v>
          </cell>
        </row>
        <row r="45">
          <cell r="C45">
            <v>72</v>
          </cell>
          <cell r="D45">
            <v>84</v>
          </cell>
          <cell r="E45">
            <v>21</v>
          </cell>
          <cell r="F45">
            <v>28</v>
          </cell>
          <cell r="G45">
            <v>9</v>
          </cell>
          <cell r="I45">
            <v>19</v>
          </cell>
          <cell r="J45">
            <v>25</v>
          </cell>
          <cell r="K45">
            <v>19</v>
          </cell>
          <cell r="L45">
            <v>21</v>
          </cell>
        </row>
        <row r="46">
          <cell r="C46">
            <v>155</v>
          </cell>
          <cell r="D46">
            <v>171</v>
          </cell>
          <cell r="E46">
            <v>22</v>
          </cell>
          <cell r="F46">
            <v>39</v>
          </cell>
          <cell r="G46">
            <v>52</v>
          </cell>
          <cell r="I46">
            <v>39</v>
          </cell>
          <cell r="J46">
            <v>37</v>
          </cell>
          <cell r="K46">
            <v>39</v>
          </cell>
          <cell r="L46">
            <v>56</v>
          </cell>
        </row>
        <row r="47">
          <cell r="C47">
            <v>228</v>
          </cell>
          <cell r="D47">
            <v>278</v>
          </cell>
          <cell r="E47">
            <v>48</v>
          </cell>
          <cell r="F47">
            <v>35</v>
          </cell>
          <cell r="G47">
            <v>75</v>
          </cell>
          <cell r="I47">
            <v>60</v>
          </cell>
          <cell r="J47">
            <v>108</v>
          </cell>
          <cell r="K47">
            <v>67</v>
          </cell>
          <cell r="L47">
            <v>43</v>
          </cell>
        </row>
        <row r="48">
          <cell r="C48">
            <v>171</v>
          </cell>
          <cell r="D48">
            <v>227</v>
          </cell>
          <cell r="E48">
            <v>37</v>
          </cell>
          <cell r="F48">
            <v>22</v>
          </cell>
          <cell r="G48">
            <v>62</v>
          </cell>
          <cell r="I48">
            <v>53</v>
          </cell>
          <cell r="J48">
            <v>90</v>
          </cell>
          <cell r="K48">
            <v>49</v>
          </cell>
          <cell r="L48">
            <v>35</v>
          </cell>
        </row>
        <row r="49">
          <cell r="C49">
            <v>17</v>
          </cell>
          <cell r="D49">
            <v>25</v>
          </cell>
          <cell r="E49">
            <v>5</v>
          </cell>
          <cell r="F49">
            <v>2</v>
          </cell>
          <cell r="G49">
            <v>6</v>
          </cell>
          <cell r="I49">
            <v>5</v>
          </cell>
          <cell r="J49">
            <v>13</v>
          </cell>
          <cell r="K49">
            <v>3</v>
          </cell>
          <cell r="L49">
            <v>4</v>
          </cell>
        </row>
        <row r="50">
          <cell r="C50">
            <v>40</v>
          </cell>
          <cell r="D50">
            <v>26</v>
          </cell>
          <cell r="E50">
            <v>6</v>
          </cell>
          <cell r="F50">
            <v>11</v>
          </cell>
          <cell r="G50">
            <v>7</v>
          </cell>
          <cell r="I50">
            <v>2</v>
          </cell>
          <cell r="J50">
            <v>5</v>
          </cell>
          <cell r="K50">
            <v>15</v>
          </cell>
          <cell r="L50">
            <v>4</v>
          </cell>
        </row>
      </sheetData>
      <sheetData sheetId="10">
        <row r="5">
          <cell r="C5">
            <v>45766</v>
          </cell>
          <cell r="D5">
            <v>50940</v>
          </cell>
          <cell r="E5">
            <v>10792</v>
          </cell>
          <cell r="F5">
            <v>10975</v>
          </cell>
          <cell r="G5">
            <v>12320</v>
          </cell>
          <cell r="H5">
            <v>11679</v>
          </cell>
          <cell r="I5">
            <v>9795</v>
          </cell>
          <cell r="J5">
            <v>13086</v>
          </cell>
          <cell r="K5">
            <v>13537</v>
          </cell>
          <cell r="L5">
            <v>14522</v>
          </cell>
        </row>
        <row r="6">
          <cell r="C6">
            <v>33976</v>
          </cell>
          <cell r="D6">
            <v>36003</v>
          </cell>
          <cell r="E6">
            <v>8229</v>
          </cell>
          <cell r="F6">
            <v>7855</v>
          </cell>
          <cell r="G6">
            <v>9187</v>
          </cell>
          <cell r="I6">
            <v>6774</v>
          </cell>
          <cell r="J6">
            <v>9453</v>
          </cell>
          <cell r="K6">
            <v>9308</v>
          </cell>
          <cell r="L6">
            <v>10468</v>
          </cell>
        </row>
        <row r="7">
          <cell r="C7">
            <v>318</v>
          </cell>
          <cell r="D7">
            <v>330</v>
          </cell>
          <cell r="E7">
            <v>76</v>
          </cell>
          <cell r="F7">
            <v>82</v>
          </cell>
          <cell r="G7">
            <v>88</v>
          </cell>
          <cell r="I7">
            <v>64</v>
          </cell>
          <cell r="J7">
            <v>77</v>
          </cell>
          <cell r="K7">
            <v>117</v>
          </cell>
          <cell r="L7">
            <v>72</v>
          </cell>
        </row>
        <row r="8">
          <cell r="C8">
            <v>1384</v>
          </cell>
          <cell r="D8">
            <v>1308</v>
          </cell>
          <cell r="E8">
            <v>328</v>
          </cell>
          <cell r="F8">
            <v>393</v>
          </cell>
          <cell r="G8">
            <v>359</v>
          </cell>
          <cell r="I8">
            <v>240</v>
          </cell>
          <cell r="J8">
            <v>396</v>
          </cell>
          <cell r="K8">
            <v>341</v>
          </cell>
          <cell r="L8">
            <v>331</v>
          </cell>
        </row>
        <row r="9">
          <cell r="C9">
            <v>104</v>
          </cell>
          <cell r="D9">
            <v>143</v>
          </cell>
          <cell r="E9">
            <v>17</v>
          </cell>
          <cell r="F9">
            <v>41</v>
          </cell>
          <cell r="G9">
            <v>24</v>
          </cell>
          <cell r="I9">
            <v>9</v>
          </cell>
          <cell r="J9">
            <v>53</v>
          </cell>
          <cell r="K9">
            <v>27</v>
          </cell>
          <cell r="L9">
            <v>54</v>
          </cell>
        </row>
        <row r="10">
          <cell r="C10">
            <v>8294</v>
          </cell>
          <cell r="D10">
            <v>9470</v>
          </cell>
          <cell r="E10">
            <v>1279</v>
          </cell>
          <cell r="F10">
            <v>1860</v>
          </cell>
          <cell r="G10">
            <v>2703</v>
          </cell>
          <cell r="I10">
            <v>1699</v>
          </cell>
          <cell r="J10">
            <v>2816</v>
          </cell>
          <cell r="K10">
            <v>2093</v>
          </cell>
          <cell r="L10">
            <v>2862</v>
          </cell>
        </row>
        <row r="11">
          <cell r="C11">
            <v>1234</v>
          </cell>
          <cell r="D11">
            <v>977</v>
          </cell>
          <cell r="E11">
            <v>286</v>
          </cell>
          <cell r="F11">
            <v>333</v>
          </cell>
          <cell r="G11">
            <v>366</v>
          </cell>
          <cell r="I11">
            <v>284</v>
          </cell>
          <cell r="J11">
            <v>254</v>
          </cell>
          <cell r="K11">
            <v>243</v>
          </cell>
          <cell r="L11">
            <v>196</v>
          </cell>
        </row>
        <row r="12">
          <cell r="C12">
            <v>2617</v>
          </cell>
          <cell r="D12">
            <v>4138</v>
          </cell>
          <cell r="E12">
            <v>802</v>
          </cell>
          <cell r="F12">
            <v>657</v>
          </cell>
          <cell r="G12">
            <v>441</v>
          </cell>
          <cell r="I12">
            <v>628</v>
          </cell>
          <cell r="J12">
            <v>1140</v>
          </cell>
          <cell r="K12">
            <v>1181</v>
          </cell>
          <cell r="L12">
            <v>1189</v>
          </cell>
        </row>
        <row r="13">
          <cell r="C13">
            <v>710</v>
          </cell>
          <cell r="D13">
            <v>809</v>
          </cell>
          <cell r="E13">
            <v>148</v>
          </cell>
          <cell r="F13">
            <v>157</v>
          </cell>
          <cell r="G13">
            <v>210</v>
          </cell>
          <cell r="I13">
            <v>163</v>
          </cell>
          <cell r="J13">
            <v>130</v>
          </cell>
          <cell r="K13">
            <v>237</v>
          </cell>
          <cell r="L13">
            <v>279</v>
          </cell>
        </row>
        <row r="14">
          <cell r="C14">
            <v>1341</v>
          </cell>
          <cell r="D14">
            <v>284</v>
          </cell>
          <cell r="E14">
            <v>82</v>
          </cell>
          <cell r="F14">
            <v>114</v>
          </cell>
          <cell r="G14">
            <v>1071</v>
          </cell>
          <cell r="I14">
            <v>68</v>
          </cell>
          <cell r="J14">
            <v>68</v>
          </cell>
          <cell r="K14">
            <v>49</v>
          </cell>
          <cell r="L14">
            <v>99</v>
          </cell>
        </row>
        <row r="15">
          <cell r="C15">
            <v>1740</v>
          </cell>
          <cell r="D15">
            <v>3186</v>
          </cell>
          <cell r="E15">
            <v>384</v>
          </cell>
          <cell r="F15">
            <v>539</v>
          </cell>
          <cell r="G15">
            <v>457</v>
          </cell>
          <cell r="I15">
            <v>523</v>
          </cell>
          <cell r="J15">
            <v>637</v>
          </cell>
          <cell r="K15">
            <v>1054</v>
          </cell>
          <cell r="L15">
            <v>972</v>
          </cell>
        </row>
        <row r="16">
          <cell r="C16">
            <v>588</v>
          </cell>
          <cell r="D16">
            <v>769</v>
          </cell>
          <cell r="E16">
            <v>140</v>
          </cell>
          <cell r="F16">
            <v>172</v>
          </cell>
          <cell r="G16">
            <v>120</v>
          </cell>
          <cell r="I16">
            <v>155</v>
          </cell>
          <cell r="J16">
            <v>194</v>
          </cell>
          <cell r="K16">
            <v>198</v>
          </cell>
          <cell r="L16">
            <v>222</v>
          </cell>
        </row>
        <row r="17">
          <cell r="C17">
            <v>15074</v>
          </cell>
          <cell r="D17">
            <v>13378</v>
          </cell>
          <cell r="E17">
            <v>4580</v>
          </cell>
          <cell r="F17">
            <v>3392</v>
          </cell>
          <cell r="G17">
            <v>3138</v>
          </cell>
          <cell r="I17">
            <v>2775</v>
          </cell>
          <cell r="J17">
            <v>3422</v>
          </cell>
          <cell r="K17">
            <v>3422</v>
          </cell>
          <cell r="L17">
            <v>3759</v>
          </cell>
        </row>
        <row r="18">
          <cell r="C18">
            <v>572</v>
          </cell>
          <cell r="D18">
            <v>1211</v>
          </cell>
          <cell r="E18">
            <v>107</v>
          </cell>
          <cell r="F18">
            <v>115</v>
          </cell>
          <cell r="G18">
            <v>210</v>
          </cell>
          <cell r="I18">
            <v>166</v>
          </cell>
          <cell r="J18">
            <v>266</v>
          </cell>
          <cell r="K18">
            <v>346</v>
          </cell>
          <cell r="L18">
            <v>433</v>
          </cell>
        </row>
        <row r="19">
          <cell r="C19">
            <v>742</v>
          </cell>
          <cell r="D19">
            <v>1095</v>
          </cell>
          <cell r="E19">
            <v>136</v>
          </cell>
          <cell r="F19">
            <v>200</v>
          </cell>
          <cell r="G19">
            <v>204</v>
          </cell>
          <cell r="I19">
            <v>177</v>
          </cell>
          <cell r="J19">
            <v>298</v>
          </cell>
          <cell r="K19">
            <v>289</v>
          </cell>
          <cell r="L19">
            <v>331</v>
          </cell>
        </row>
        <row r="20">
          <cell r="C20">
            <v>56</v>
          </cell>
          <cell r="D20">
            <v>96</v>
          </cell>
          <cell r="E20">
            <v>4</v>
          </cell>
          <cell r="F20">
            <v>16</v>
          </cell>
          <cell r="G20">
            <v>14</v>
          </cell>
          <cell r="I20">
            <v>31</v>
          </cell>
          <cell r="J20">
            <v>17</v>
          </cell>
          <cell r="K20">
            <v>38</v>
          </cell>
          <cell r="L20">
            <v>10</v>
          </cell>
        </row>
        <row r="21">
          <cell r="C21">
            <v>153</v>
          </cell>
          <cell r="D21">
            <v>171</v>
          </cell>
          <cell r="E21">
            <v>16</v>
          </cell>
          <cell r="F21">
            <v>31</v>
          </cell>
          <cell r="G21">
            <v>52</v>
          </cell>
          <cell r="I21">
            <v>14</v>
          </cell>
          <cell r="J21">
            <v>40</v>
          </cell>
          <cell r="K21">
            <v>50</v>
          </cell>
          <cell r="L21">
            <v>67</v>
          </cell>
        </row>
        <row r="22">
          <cell r="C22">
            <v>127</v>
          </cell>
          <cell r="D22">
            <v>154</v>
          </cell>
          <cell r="E22">
            <v>24</v>
          </cell>
          <cell r="F22">
            <v>36</v>
          </cell>
          <cell r="G22">
            <v>38</v>
          </cell>
          <cell r="I22">
            <v>42</v>
          </cell>
          <cell r="J22">
            <v>58</v>
          </cell>
          <cell r="K22">
            <v>20</v>
          </cell>
          <cell r="L22">
            <v>34</v>
          </cell>
        </row>
        <row r="23">
          <cell r="C23">
            <v>33</v>
          </cell>
          <cell r="D23">
            <v>99</v>
          </cell>
          <cell r="E23">
            <v>7</v>
          </cell>
          <cell r="F23">
            <v>7</v>
          </cell>
          <cell r="G23">
            <v>9</v>
          </cell>
          <cell r="I23">
            <v>10</v>
          </cell>
          <cell r="J23">
            <v>36</v>
          </cell>
          <cell r="K23">
            <v>31</v>
          </cell>
          <cell r="L23">
            <v>22</v>
          </cell>
        </row>
        <row r="24">
          <cell r="C24">
            <v>4</v>
          </cell>
          <cell r="D24">
            <v>0</v>
          </cell>
          <cell r="E24">
            <v>0</v>
          </cell>
          <cell r="F24">
            <v>0</v>
          </cell>
          <cell r="G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42</v>
          </cell>
          <cell r="D26">
            <v>108</v>
          </cell>
          <cell r="E26">
            <v>3</v>
          </cell>
          <cell r="F26">
            <v>9</v>
          </cell>
          <cell r="G26">
            <v>10</v>
          </cell>
          <cell r="I26">
            <v>20</v>
          </cell>
          <cell r="J26">
            <v>27</v>
          </cell>
          <cell r="K26">
            <v>26</v>
          </cell>
          <cell r="L26">
            <v>35</v>
          </cell>
        </row>
        <row r="27">
          <cell r="C27">
            <v>19</v>
          </cell>
          <cell r="D27">
            <v>59</v>
          </cell>
          <cell r="E27">
            <v>2</v>
          </cell>
          <cell r="F27">
            <v>6</v>
          </cell>
          <cell r="G27">
            <v>5</v>
          </cell>
          <cell r="I27">
            <v>4</v>
          </cell>
          <cell r="J27">
            <v>8</v>
          </cell>
          <cell r="K27">
            <v>7</v>
          </cell>
          <cell r="L27">
            <v>40</v>
          </cell>
        </row>
        <row r="28">
          <cell r="C28">
            <v>33</v>
          </cell>
          <cell r="D28">
            <v>81</v>
          </cell>
          <cell r="E28">
            <v>12</v>
          </cell>
          <cell r="F28">
            <v>7</v>
          </cell>
          <cell r="G28">
            <v>5</v>
          </cell>
          <cell r="I28">
            <v>10</v>
          </cell>
          <cell r="J28">
            <v>25</v>
          </cell>
          <cell r="K28">
            <v>20</v>
          </cell>
          <cell r="L28">
            <v>26</v>
          </cell>
        </row>
        <row r="29">
          <cell r="C29">
            <v>275</v>
          </cell>
          <cell r="D29">
            <v>327</v>
          </cell>
          <cell r="E29">
            <v>68</v>
          </cell>
          <cell r="F29">
            <v>88</v>
          </cell>
          <cell r="G29">
            <v>68</v>
          </cell>
          <cell r="I29">
            <v>46</v>
          </cell>
          <cell r="J29">
            <v>87</v>
          </cell>
          <cell r="K29">
            <v>97</v>
          </cell>
          <cell r="L29">
            <v>97</v>
          </cell>
        </row>
        <row r="30">
          <cell r="C30">
            <v>6240</v>
          </cell>
          <cell r="D30">
            <v>7334</v>
          </cell>
          <cell r="E30">
            <v>1371</v>
          </cell>
          <cell r="F30">
            <v>1539</v>
          </cell>
          <cell r="G30">
            <v>1640</v>
          </cell>
          <cell r="I30">
            <v>1451</v>
          </cell>
          <cell r="J30">
            <v>1757</v>
          </cell>
          <cell r="K30">
            <v>1961</v>
          </cell>
          <cell r="L30">
            <v>2165</v>
          </cell>
        </row>
        <row r="31">
          <cell r="C31">
            <v>32</v>
          </cell>
          <cell r="D31">
            <v>24</v>
          </cell>
          <cell r="E31">
            <v>8</v>
          </cell>
          <cell r="F31">
            <v>8</v>
          </cell>
          <cell r="G31">
            <v>9</v>
          </cell>
          <cell r="I31">
            <v>6</v>
          </cell>
          <cell r="J31">
            <v>3</v>
          </cell>
          <cell r="K31">
            <v>8</v>
          </cell>
          <cell r="L31">
            <v>7</v>
          </cell>
        </row>
        <row r="32">
          <cell r="C32">
            <v>20</v>
          </cell>
          <cell r="D32">
            <v>63</v>
          </cell>
          <cell r="E32">
            <v>7</v>
          </cell>
          <cell r="F32">
            <v>11</v>
          </cell>
          <cell r="G32">
            <v>1</v>
          </cell>
          <cell r="I32">
            <v>12</v>
          </cell>
          <cell r="J32">
            <v>23</v>
          </cell>
          <cell r="K32">
            <v>18</v>
          </cell>
          <cell r="L32">
            <v>10</v>
          </cell>
        </row>
        <row r="33">
          <cell r="C33">
            <v>194</v>
          </cell>
          <cell r="D33">
            <v>311</v>
          </cell>
          <cell r="E33">
            <v>45</v>
          </cell>
          <cell r="F33">
            <v>45</v>
          </cell>
          <cell r="G33">
            <v>27</v>
          </cell>
          <cell r="I33">
            <v>94</v>
          </cell>
          <cell r="J33">
            <v>107</v>
          </cell>
          <cell r="K33">
            <v>25</v>
          </cell>
          <cell r="L33">
            <v>85</v>
          </cell>
        </row>
        <row r="34">
          <cell r="C34">
            <v>2020</v>
          </cell>
          <cell r="D34">
            <v>1867</v>
          </cell>
          <cell r="E34">
            <v>422</v>
          </cell>
          <cell r="F34">
            <v>550</v>
          </cell>
          <cell r="G34">
            <v>577</v>
          </cell>
          <cell r="I34">
            <v>430</v>
          </cell>
          <cell r="J34">
            <v>509</v>
          </cell>
          <cell r="K34">
            <v>443</v>
          </cell>
          <cell r="L34">
            <v>485</v>
          </cell>
        </row>
        <row r="35">
          <cell r="C35">
            <v>105</v>
          </cell>
          <cell r="D35">
            <v>116</v>
          </cell>
          <cell r="E35">
            <v>20</v>
          </cell>
          <cell r="F35">
            <v>26</v>
          </cell>
          <cell r="G35">
            <v>33</v>
          </cell>
          <cell r="I35">
            <v>31</v>
          </cell>
          <cell r="J35">
            <v>24</v>
          </cell>
          <cell r="K35">
            <v>35</v>
          </cell>
          <cell r="L35">
            <v>26</v>
          </cell>
        </row>
        <row r="36">
          <cell r="C36">
            <v>52</v>
          </cell>
          <cell r="D36">
            <v>39</v>
          </cell>
          <cell r="E36">
            <v>3</v>
          </cell>
          <cell r="F36">
            <v>7</v>
          </cell>
          <cell r="G36">
            <v>22</v>
          </cell>
          <cell r="I36">
            <v>14</v>
          </cell>
          <cell r="J36">
            <v>2</v>
          </cell>
          <cell r="K36">
            <v>6</v>
          </cell>
          <cell r="L36">
            <v>17</v>
          </cell>
        </row>
        <row r="37">
          <cell r="C37">
            <v>967</v>
          </cell>
          <cell r="D37">
            <v>879</v>
          </cell>
          <cell r="E37">
            <v>194</v>
          </cell>
          <cell r="F37">
            <v>240</v>
          </cell>
          <cell r="G37">
            <v>231</v>
          </cell>
          <cell r="I37">
            <v>195</v>
          </cell>
          <cell r="J37">
            <v>225</v>
          </cell>
          <cell r="K37">
            <v>213</v>
          </cell>
          <cell r="L37">
            <v>246</v>
          </cell>
        </row>
        <row r="38">
          <cell r="C38">
            <v>352</v>
          </cell>
          <cell r="D38">
            <v>349</v>
          </cell>
          <cell r="E38">
            <v>80</v>
          </cell>
          <cell r="F38">
            <v>87</v>
          </cell>
          <cell r="G38">
            <v>76</v>
          </cell>
          <cell r="I38">
            <v>83</v>
          </cell>
          <cell r="J38">
            <v>94</v>
          </cell>
          <cell r="K38">
            <v>81</v>
          </cell>
          <cell r="L38">
            <v>91</v>
          </cell>
        </row>
        <row r="39">
          <cell r="C39">
            <v>2192</v>
          </cell>
          <cell r="D39">
            <v>3257</v>
          </cell>
          <cell r="E39">
            <v>542</v>
          </cell>
          <cell r="F39">
            <v>495</v>
          </cell>
          <cell r="G39">
            <v>555</v>
          </cell>
          <cell r="I39">
            <v>509</v>
          </cell>
          <cell r="J39">
            <v>623</v>
          </cell>
          <cell r="K39">
            <v>1047</v>
          </cell>
          <cell r="L39">
            <v>1078</v>
          </cell>
        </row>
        <row r="40">
          <cell r="C40">
            <v>1</v>
          </cell>
          <cell r="D40">
            <v>7</v>
          </cell>
          <cell r="E40">
            <v>0</v>
          </cell>
          <cell r="F40">
            <v>1</v>
          </cell>
          <cell r="G40">
            <v>0</v>
          </cell>
          <cell r="I40">
            <v>0</v>
          </cell>
          <cell r="J40">
            <v>0</v>
          </cell>
          <cell r="K40">
            <v>3</v>
          </cell>
          <cell r="L40">
            <v>4</v>
          </cell>
        </row>
        <row r="41">
          <cell r="C41">
            <v>305</v>
          </cell>
          <cell r="D41">
            <v>422</v>
          </cell>
          <cell r="E41">
            <v>50</v>
          </cell>
          <cell r="F41">
            <v>69</v>
          </cell>
          <cell r="G41">
            <v>109</v>
          </cell>
          <cell r="I41">
            <v>77</v>
          </cell>
          <cell r="J41">
            <v>147</v>
          </cell>
          <cell r="K41">
            <v>82</v>
          </cell>
          <cell r="L41">
            <v>116</v>
          </cell>
        </row>
        <row r="42">
          <cell r="C42">
            <v>4674</v>
          </cell>
          <cell r="D42">
            <v>6304</v>
          </cell>
          <cell r="E42">
            <v>1027</v>
          </cell>
          <cell r="F42">
            <v>1361</v>
          </cell>
          <cell r="G42">
            <v>1238</v>
          </cell>
          <cell r="I42">
            <v>1343</v>
          </cell>
          <cell r="J42">
            <v>1503</v>
          </cell>
          <cell r="K42">
            <v>1931</v>
          </cell>
          <cell r="L42">
            <v>1527</v>
          </cell>
        </row>
        <row r="43">
          <cell r="C43">
            <v>212</v>
          </cell>
          <cell r="D43">
            <v>119</v>
          </cell>
          <cell r="E43">
            <v>46</v>
          </cell>
          <cell r="F43">
            <v>90</v>
          </cell>
          <cell r="G43">
            <v>48</v>
          </cell>
          <cell r="I43">
            <v>41</v>
          </cell>
          <cell r="J43">
            <v>33</v>
          </cell>
          <cell r="K43">
            <v>27</v>
          </cell>
          <cell r="L43">
            <v>18</v>
          </cell>
        </row>
        <row r="44">
          <cell r="C44">
            <v>4315</v>
          </cell>
          <cell r="D44">
            <v>6033</v>
          </cell>
          <cell r="E44">
            <v>948</v>
          </cell>
          <cell r="F44">
            <v>1216</v>
          </cell>
          <cell r="G44">
            <v>1163</v>
          </cell>
          <cell r="I44">
            <v>1262</v>
          </cell>
          <cell r="J44">
            <v>1430</v>
          </cell>
          <cell r="K44">
            <v>1872</v>
          </cell>
          <cell r="L44">
            <v>1469</v>
          </cell>
        </row>
        <row r="45">
          <cell r="C45">
            <v>72</v>
          </cell>
          <cell r="D45">
            <v>83</v>
          </cell>
          <cell r="E45">
            <v>21</v>
          </cell>
          <cell r="F45">
            <v>28</v>
          </cell>
          <cell r="G45">
            <v>9</v>
          </cell>
          <cell r="I45">
            <v>19</v>
          </cell>
          <cell r="J45">
            <v>24</v>
          </cell>
          <cell r="K45">
            <v>19</v>
          </cell>
          <cell r="L45">
            <v>21</v>
          </cell>
        </row>
        <row r="46">
          <cell r="C46">
            <v>75</v>
          </cell>
          <cell r="D46">
            <v>69</v>
          </cell>
          <cell r="E46">
            <v>12</v>
          </cell>
          <cell r="F46">
            <v>27</v>
          </cell>
          <cell r="G46">
            <v>18</v>
          </cell>
          <cell r="I46">
            <v>21</v>
          </cell>
          <cell r="J46">
            <v>16</v>
          </cell>
          <cell r="K46">
            <v>13</v>
          </cell>
          <cell r="L46">
            <v>19</v>
          </cell>
        </row>
        <row r="47">
          <cell r="C47">
            <v>134</v>
          </cell>
          <cell r="D47">
            <v>204</v>
          </cell>
          <cell r="E47">
            <v>29</v>
          </cell>
          <cell r="F47">
            <v>20</v>
          </cell>
          <cell r="G47">
            <v>51</v>
          </cell>
          <cell r="I47">
            <v>50</v>
          </cell>
          <cell r="J47">
            <v>75</v>
          </cell>
          <cell r="K47">
            <v>48</v>
          </cell>
          <cell r="L47">
            <v>31</v>
          </cell>
        </row>
        <row r="48">
          <cell r="C48">
            <v>124</v>
          </cell>
          <cell r="D48">
            <v>195</v>
          </cell>
          <cell r="E48">
            <v>29</v>
          </cell>
          <cell r="F48">
            <v>19</v>
          </cell>
          <cell r="G48">
            <v>51</v>
          </cell>
          <cell r="I48">
            <v>49</v>
          </cell>
          <cell r="J48">
            <v>75</v>
          </cell>
          <cell r="K48">
            <v>41</v>
          </cell>
          <cell r="L48">
            <v>30</v>
          </cell>
        </row>
        <row r="49"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>
            <v>9</v>
          </cell>
          <cell r="D50">
            <v>9</v>
          </cell>
          <cell r="E50">
            <v>0</v>
          </cell>
          <cell r="F50">
            <v>1</v>
          </cell>
          <cell r="G50">
            <v>0</v>
          </cell>
          <cell r="I50">
            <v>1</v>
          </cell>
          <cell r="J50">
            <v>0</v>
          </cell>
          <cell r="K50">
            <v>7</v>
          </cell>
          <cell r="L50">
            <v>1</v>
          </cell>
        </row>
      </sheetData>
      <sheetData sheetId="13">
        <row r="6">
          <cell r="D6">
            <v>18557</v>
          </cell>
          <cell r="E6">
            <v>25929</v>
          </cell>
          <cell r="F6">
            <v>4288</v>
          </cell>
          <cell r="G6">
            <v>4036</v>
          </cell>
          <cell r="H6">
            <v>4373</v>
          </cell>
          <cell r="I6">
            <v>5860</v>
          </cell>
          <cell r="J6">
            <v>5738</v>
          </cell>
          <cell r="K6">
            <v>6610</v>
          </cell>
          <cell r="L6">
            <v>6015</v>
          </cell>
        </row>
        <row r="10">
          <cell r="D10">
            <v>1321</v>
          </cell>
          <cell r="E10">
            <v>1176</v>
          </cell>
          <cell r="F10">
            <v>274</v>
          </cell>
          <cell r="G10">
            <v>319</v>
          </cell>
          <cell r="H10">
            <v>436</v>
          </cell>
          <cell r="I10">
            <v>292</v>
          </cell>
          <cell r="J10">
            <v>298</v>
          </cell>
          <cell r="K10">
            <v>271</v>
          </cell>
          <cell r="L10">
            <v>262</v>
          </cell>
        </row>
        <row r="13">
          <cell r="D13">
            <v>10711</v>
          </cell>
          <cell r="E13">
            <v>12465</v>
          </cell>
          <cell r="F13">
            <v>2105</v>
          </cell>
          <cell r="G13">
            <v>2677</v>
          </cell>
          <cell r="H13">
            <v>2973</v>
          </cell>
          <cell r="I13">
            <v>2956</v>
          </cell>
          <cell r="J13">
            <v>2310</v>
          </cell>
          <cell r="K13">
            <v>2877</v>
          </cell>
          <cell r="L13">
            <v>3174</v>
          </cell>
        </row>
        <row r="20">
          <cell r="D20">
            <v>21452</v>
          </cell>
          <cell r="E20">
            <v>25091</v>
          </cell>
          <cell r="F20">
            <v>4920</v>
          </cell>
          <cell r="G20">
            <v>5239</v>
          </cell>
          <cell r="H20">
            <v>5371</v>
          </cell>
          <cell r="I20">
            <v>5922</v>
          </cell>
          <cell r="J20">
            <v>4937</v>
          </cell>
          <cell r="K20">
            <v>6519</v>
          </cell>
          <cell r="L20">
            <v>6623</v>
          </cell>
        </row>
      </sheetData>
      <sheetData sheetId="14">
        <row r="6">
          <cell r="D6">
            <v>27689</v>
          </cell>
          <cell r="E6">
            <v>27451</v>
          </cell>
          <cell r="F6">
            <v>5605</v>
          </cell>
          <cell r="G6">
            <v>6251</v>
          </cell>
          <cell r="H6">
            <v>6166</v>
          </cell>
          <cell r="I6">
            <v>9667</v>
          </cell>
          <cell r="J6">
            <v>5758</v>
          </cell>
          <cell r="K6">
            <v>7556</v>
          </cell>
          <cell r="L6">
            <v>6378</v>
          </cell>
        </row>
        <row r="16">
          <cell r="D16">
            <v>11028</v>
          </cell>
          <cell r="E16">
            <v>12188</v>
          </cell>
          <cell r="F16">
            <v>1948</v>
          </cell>
          <cell r="G16">
            <v>2617</v>
          </cell>
          <cell r="H16">
            <v>2831</v>
          </cell>
          <cell r="I16">
            <v>3632</v>
          </cell>
          <cell r="J16">
            <v>2308</v>
          </cell>
          <cell r="K16">
            <v>3041</v>
          </cell>
          <cell r="L16">
            <v>2951</v>
          </cell>
        </row>
        <row r="26">
          <cell r="D26">
            <v>358</v>
          </cell>
          <cell r="E26">
            <v>717</v>
          </cell>
          <cell r="F26">
            <v>38</v>
          </cell>
          <cell r="G26">
            <v>63</v>
          </cell>
          <cell r="H26">
            <v>114</v>
          </cell>
          <cell r="I26">
            <v>143</v>
          </cell>
          <cell r="J26">
            <v>226</v>
          </cell>
          <cell r="K26">
            <v>198</v>
          </cell>
          <cell r="L26">
            <v>150</v>
          </cell>
        </row>
      </sheetData>
      <sheetData sheetId="17">
        <row r="30">
          <cell r="B30">
            <v>59049</v>
          </cell>
          <cell r="C30">
            <v>71666</v>
          </cell>
          <cell r="D30">
            <v>12450</v>
          </cell>
          <cell r="E30">
            <v>13739</v>
          </cell>
          <cell r="F30">
            <v>14927</v>
          </cell>
          <cell r="H30">
            <v>14965</v>
          </cell>
          <cell r="I30">
            <v>18233</v>
          </cell>
          <cell r="J30">
            <v>17176</v>
          </cell>
        </row>
        <row r="31">
          <cell r="B31">
            <v>14903</v>
          </cell>
          <cell r="C31">
            <v>18027</v>
          </cell>
          <cell r="D31">
            <v>2854</v>
          </cell>
          <cell r="E31">
            <v>3779</v>
          </cell>
          <cell r="F31">
            <v>3540</v>
          </cell>
          <cell r="H31">
            <v>3360</v>
          </cell>
          <cell r="I31">
            <v>4480</v>
          </cell>
          <cell r="J31">
            <v>4509</v>
          </cell>
        </row>
        <row r="32">
          <cell r="B32">
            <v>535</v>
          </cell>
          <cell r="C32">
            <v>533</v>
          </cell>
          <cell r="D32">
            <v>119</v>
          </cell>
          <cell r="E32">
            <v>119</v>
          </cell>
          <cell r="F32">
            <v>123</v>
          </cell>
          <cell r="H32">
            <v>111</v>
          </cell>
          <cell r="I32">
            <v>147</v>
          </cell>
          <cell r="J32">
            <v>134</v>
          </cell>
        </row>
        <row r="33">
          <cell r="B33">
            <v>22336</v>
          </cell>
          <cell r="C33">
            <v>30239</v>
          </cell>
          <cell r="D33">
            <v>4998</v>
          </cell>
          <cell r="E33">
            <v>4764</v>
          </cell>
          <cell r="F33">
            <v>5767</v>
          </cell>
          <cell r="H33">
            <v>6422</v>
          </cell>
          <cell r="I33">
            <v>7822</v>
          </cell>
          <cell r="J33">
            <v>6831</v>
          </cell>
        </row>
        <row r="34">
          <cell r="B34">
            <v>2987</v>
          </cell>
          <cell r="C34">
            <v>2995</v>
          </cell>
          <cell r="D34">
            <v>596</v>
          </cell>
          <cell r="E34">
            <v>655</v>
          </cell>
          <cell r="F34">
            <v>893</v>
          </cell>
          <cell r="H34">
            <v>706</v>
          </cell>
          <cell r="I34">
            <v>629</v>
          </cell>
          <cell r="J34">
            <v>765</v>
          </cell>
        </row>
        <row r="35">
          <cell r="B35">
            <v>742</v>
          </cell>
          <cell r="C35">
            <v>276</v>
          </cell>
          <cell r="D35">
            <v>13</v>
          </cell>
          <cell r="E35">
            <v>5</v>
          </cell>
          <cell r="F35">
            <v>286</v>
          </cell>
          <cell r="H35">
            <v>212</v>
          </cell>
          <cell r="I35">
            <v>49</v>
          </cell>
          <cell r="J35">
            <v>7</v>
          </cell>
        </row>
        <row r="36">
          <cell r="B36">
            <v>3823</v>
          </cell>
          <cell r="C36">
            <v>4517</v>
          </cell>
          <cell r="D36">
            <v>822</v>
          </cell>
          <cell r="E36">
            <v>952</v>
          </cell>
          <cell r="F36">
            <v>983</v>
          </cell>
          <cell r="H36">
            <v>923</v>
          </cell>
          <cell r="I36">
            <v>1338</v>
          </cell>
          <cell r="J36">
            <v>1072</v>
          </cell>
        </row>
        <row r="37">
          <cell r="B37">
            <v>1440</v>
          </cell>
          <cell r="C37">
            <v>1648</v>
          </cell>
          <cell r="D37">
            <v>278</v>
          </cell>
          <cell r="E37">
            <v>387</v>
          </cell>
          <cell r="F37">
            <v>345</v>
          </cell>
          <cell r="H37">
            <v>353</v>
          </cell>
          <cell r="I37">
            <v>391</v>
          </cell>
          <cell r="J37">
            <v>397</v>
          </cell>
        </row>
        <row r="38">
          <cell r="B38">
            <v>3417</v>
          </cell>
          <cell r="C38">
            <v>3474</v>
          </cell>
          <cell r="D38">
            <v>868</v>
          </cell>
          <cell r="E38">
            <v>795</v>
          </cell>
          <cell r="F38">
            <v>817</v>
          </cell>
          <cell r="H38">
            <v>776</v>
          </cell>
          <cell r="I38">
            <v>962</v>
          </cell>
          <cell r="J38">
            <v>893</v>
          </cell>
        </row>
        <row r="39">
          <cell r="B39">
            <v>41</v>
          </cell>
          <cell r="C39">
            <v>115</v>
          </cell>
          <cell r="D39">
            <v>13</v>
          </cell>
          <cell r="E39">
            <v>12</v>
          </cell>
          <cell r="F39">
            <v>8</v>
          </cell>
          <cell r="H39">
            <v>4</v>
          </cell>
          <cell r="I39">
            <v>10</v>
          </cell>
          <cell r="J39">
            <v>7</v>
          </cell>
        </row>
        <row r="40">
          <cell r="B40">
            <v>964</v>
          </cell>
          <cell r="C40">
            <v>1316</v>
          </cell>
          <cell r="D40">
            <v>211</v>
          </cell>
          <cell r="E40">
            <v>282</v>
          </cell>
          <cell r="F40">
            <v>248</v>
          </cell>
          <cell r="H40">
            <v>252</v>
          </cell>
          <cell r="I40">
            <v>367</v>
          </cell>
          <cell r="J40">
            <v>404</v>
          </cell>
        </row>
        <row r="41">
          <cell r="B41">
            <v>119</v>
          </cell>
          <cell r="C41">
            <v>128</v>
          </cell>
          <cell r="D41">
            <v>24</v>
          </cell>
          <cell r="E41">
            <v>37</v>
          </cell>
          <cell r="F41">
            <v>35</v>
          </cell>
          <cell r="H41">
            <v>50</v>
          </cell>
          <cell r="I41">
            <v>23</v>
          </cell>
          <cell r="J41">
            <v>33</v>
          </cell>
        </row>
        <row r="42">
          <cell r="B42">
            <v>85</v>
          </cell>
          <cell r="C42">
            <v>151</v>
          </cell>
          <cell r="D42">
            <v>27</v>
          </cell>
          <cell r="E42">
            <v>17</v>
          </cell>
          <cell r="F42">
            <v>26</v>
          </cell>
          <cell r="H42">
            <v>12</v>
          </cell>
          <cell r="I42">
            <v>27</v>
          </cell>
          <cell r="J42">
            <v>34</v>
          </cell>
        </row>
      </sheetData>
      <sheetData sheetId="18">
        <row r="12">
          <cell r="B12">
            <v>14799</v>
          </cell>
          <cell r="D12">
            <v>3504</v>
          </cell>
          <cell r="E12">
            <v>4016</v>
          </cell>
          <cell r="F12">
            <v>3177</v>
          </cell>
          <cell r="G12">
            <v>4102</v>
          </cell>
          <cell r="H12">
            <v>3699</v>
          </cell>
          <cell r="I12">
            <v>3917</v>
          </cell>
          <cell r="J12">
            <v>4729</v>
          </cell>
        </row>
        <row r="31">
          <cell r="B31">
            <v>5883</v>
          </cell>
          <cell r="D31">
            <v>1276</v>
          </cell>
          <cell r="E31">
            <v>1425</v>
          </cell>
          <cell r="F31">
            <v>1604</v>
          </cell>
          <cell r="G31">
            <v>1578</v>
          </cell>
          <cell r="H31">
            <v>1705</v>
          </cell>
          <cell r="I31">
            <v>1554</v>
          </cell>
          <cell r="J31">
            <v>1638</v>
          </cell>
        </row>
        <row r="39">
          <cell r="B39">
            <v>4753</v>
          </cell>
          <cell r="D39">
            <v>1135</v>
          </cell>
          <cell r="E39">
            <v>1336</v>
          </cell>
          <cell r="F39">
            <v>1247</v>
          </cell>
          <cell r="G39">
            <v>1035</v>
          </cell>
          <cell r="H39">
            <v>1401</v>
          </cell>
          <cell r="I39">
            <v>1488</v>
          </cell>
          <cell r="J39">
            <v>1524</v>
          </cell>
        </row>
      </sheetData>
      <sheetData sheetId="19">
        <row r="7">
          <cell r="D7">
            <v>15485249</v>
          </cell>
          <cell r="E7">
            <v>9103023</v>
          </cell>
          <cell r="F7">
            <v>3456657</v>
          </cell>
          <cell r="G7">
            <v>1818023</v>
          </cell>
          <cell r="H7">
            <v>3689548</v>
          </cell>
          <cell r="I7">
            <v>2165115</v>
          </cell>
          <cell r="J7">
            <v>4267753</v>
          </cell>
          <cell r="K7">
            <v>2407912</v>
          </cell>
          <cell r="L7">
            <v>4071291</v>
          </cell>
        </row>
        <row r="8">
          <cell r="D8">
            <v>38</v>
          </cell>
          <cell r="E8">
            <v>0</v>
          </cell>
          <cell r="F8">
            <v>5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33</v>
          </cell>
        </row>
        <row r="9">
          <cell r="D9">
            <v>1893</v>
          </cell>
          <cell r="E9">
            <v>0</v>
          </cell>
          <cell r="F9">
            <v>402</v>
          </cell>
          <cell r="G9">
            <v>0</v>
          </cell>
          <cell r="H9">
            <v>129</v>
          </cell>
          <cell r="I9">
            <v>0</v>
          </cell>
          <cell r="J9">
            <v>612</v>
          </cell>
          <cell r="K9">
            <v>0</v>
          </cell>
          <cell r="L9">
            <v>750</v>
          </cell>
        </row>
        <row r="10">
          <cell r="D10">
            <v>7</v>
          </cell>
          <cell r="E10">
            <v>58981</v>
          </cell>
          <cell r="F10">
            <v>3</v>
          </cell>
          <cell r="G10">
            <v>15400</v>
          </cell>
          <cell r="H10">
            <v>0</v>
          </cell>
          <cell r="I10">
            <v>17400</v>
          </cell>
          <cell r="J10">
            <v>4</v>
          </cell>
          <cell r="K10">
            <v>12563</v>
          </cell>
          <cell r="L10">
            <v>0</v>
          </cell>
        </row>
        <row r="11">
          <cell r="D11">
            <v>15981</v>
          </cell>
          <cell r="E11">
            <v>930</v>
          </cell>
          <cell r="F11">
            <v>2847</v>
          </cell>
          <cell r="G11">
            <v>0</v>
          </cell>
          <cell r="H11">
            <v>200</v>
          </cell>
          <cell r="I11">
            <v>0</v>
          </cell>
          <cell r="J11">
            <v>6061</v>
          </cell>
          <cell r="K11">
            <v>0</v>
          </cell>
          <cell r="L11">
            <v>6873</v>
          </cell>
        </row>
        <row r="12">
          <cell r="D12">
            <v>21661</v>
          </cell>
          <cell r="E12">
            <v>13004</v>
          </cell>
          <cell r="F12">
            <v>0</v>
          </cell>
          <cell r="G12">
            <v>1740</v>
          </cell>
          <cell r="H12">
            <v>21658</v>
          </cell>
          <cell r="I12">
            <v>488</v>
          </cell>
          <cell r="J12">
            <v>3</v>
          </cell>
          <cell r="K12">
            <v>3995</v>
          </cell>
          <cell r="L12">
            <v>0</v>
          </cell>
        </row>
        <row r="13">
          <cell r="D13">
            <v>845</v>
          </cell>
          <cell r="E13">
            <v>3369</v>
          </cell>
          <cell r="F13">
            <v>25</v>
          </cell>
          <cell r="G13">
            <v>666</v>
          </cell>
          <cell r="H13">
            <v>13</v>
          </cell>
          <cell r="I13">
            <v>148</v>
          </cell>
          <cell r="J13">
            <v>667</v>
          </cell>
          <cell r="K13">
            <v>1180</v>
          </cell>
          <cell r="L13">
            <v>140</v>
          </cell>
        </row>
        <row r="14">
          <cell r="D14">
            <v>129</v>
          </cell>
          <cell r="E14">
            <v>546</v>
          </cell>
          <cell r="F14">
            <v>32</v>
          </cell>
          <cell r="G14">
            <v>0</v>
          </cell>
          <cell r="H14">
            <v>49</v>
          </cell>
          <cell r="I14">
            <v>353</v>
          </cell>
          <cell r="J14">
            <v>0</v>
          </cell>
          <cell r="K14">
            <v>0</v>
          </cell>
          <cell r="L14">
            <v>48</v>
          </cell>
        </row>
        <row r="15">
          <cell r="D15">
            <v>0</v>
          </cell>
          <cell r="E15">
            <v>46994</v>
          </cell>
          <cell r="F15">
            <v>0</v>
          </cell>
          <cell r="G15">
            <v>10409</v>
          </cell>
          <cell r="H15">
            <v>0</v>
          </cell>
          <cell r="I15">
            <v>4196</v>
          </cell>
          <cell r="J15">
            <v>0</v>
          </cell>
          <cell r="K15">
            <v>8655</v>
          </cell>
          <cell r="L15">
            <v>0</v>
          </cell>
        </row>
        <row r="16">
          <cell r="D16">
            <v>47930</v>
          </cell>
          <cell r="E16">
            <v>35061</v>
          </cell>
          <cell r="F16">
            <v>16632</v>
          </cell>
          <cell r="G16">
            <v>0</v>
          </cell>
          <cell r="H16">
            <v>9772</v>
          </cell>
          <cell r="I16">
            <v>34306</v>
          </cell>
          <cell r="J16">
            <v>11862</v>
          </cell>
          <cell r="K16">
            <v>715</v>
          </cell>
          <cell r="L16">
            <v>9664</v>
          </cell>
        </row>
        <row r="17">
          <cell r="D17">
            <v>0</v>
          </cell>
          <cell r="E17">
            <v>99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841</v>
          </cell>
          <cell r="E18">
            <v>74289</v>
          </cell>
          <cell r="F18">
            <v>0</v>
          </cell>
          <cell r="G18">
            <v>17165</v>
          </cell>
          <cell r="H18">
            <v>6</v>
          </cell>
          <cell r="I18">
            <v>15843</v>
          </cell>
          <cell r="J18">
            <v>10</v>
          </cell>
          <cell r="K18">
            <v>18625</v>
          </cell>
          <cell r="L18">
            <v>825</v>
          </cell>
        </row>
        <row r="19">
          <cell r="D19">
            <v>19298</v>
          </cell>
          <cell r="E19">
            <v>4425</v>
          </cell>
          <cell r="F19">
            <v>5881</v>
          </cell>
          <cell r="G19">
            <v>0</v>
          </cell>
          <cell r="H19">
            <v>3331</v>
          </cell>
          <cell r="I19">
            <v>320</v>
          </cell>
          <cell r="J19">
            <v>5531</v>
          </cell>
          <cell r="K19">
            <v>2792</v>
          </cell>
          <cell r="L19">
            <v>4555</v>
          </cell>
        </row>
        <row r="20">
          <cell r="D20">
            <v>18780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18780</v>
          </cell>
        </row>
        <row r="21">
          <cell r="D21">
            <v>112106</v>
          </cell>
          <cell r="E21">
            <v>4644</v>
          </cell>
          <cell r="F21">
            <v>2729</v>
          </cell>
          <cell r="G21">
            <v>43</v>
          </cell>
          <cell r="H21">
            <v>61419</v>
          </cell>
          <cell r="I21">
            <v>0</v>
          </cell>
          <cell r="J21">
            <v>40704</v>
          </cell>
          <cell r="K21">
            <v>1535</v>
          </cell>
          <cell r="L21">
            <v>7254</v>
          </cell>
        </row>
        <row r="22">
          <cell r="D22">
            <v>6830</v>
          </cell>
          <cell r="E22">
            <v>0</v>
          </cell>
          <cell r="F22">
            <v>1679</v>
          </cell>
          <cell r="G22">
            <v>0</v>
          </cell>
          <cell r="H22">
            <v>937</v>
          </cell>
          <cell r="I22">
            <v>0</v>
          </cell>
          <cell r="J22">
            <v>1324</v>
          </cell>
          <cell r="K22">
            <v>0</v>
          </cell>
          <cell r="L22">
            <v>2890</v>
          </cell>
        </row>
        <row r="23">
          <cell r="D23">
            <v>2519</v>
          </cell>
          <cell r="E23">
            <v>3334</v>
          </cell>
          <cell r="F23">
            <v>1143</v>
          </cell>
          <cell r="G23">
            <v>33</v>
          </cell>
          <cell r="H23">
            <v>0</v>
          </cell>
          <cell r="I23">
            <v>1529</v>
          </cell>
          <cell r="J23">
            <v>1012</v>
          </cell>
          <cell r="K23">
            <v>1772</v>
          </cell>
          <cell r="L23">
            <v>364</v>
          </cell>
        </row>
        <row r="24">
          <cell r="D24">
            <v>2</v>
          </cell>
          <cell r="E24">
            <v>59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59</v>
          </cell>
          <cell r="L24">
            <v>2</v>
          </cell>
        </row>
        <row r="25">
          <cell r="D25">
            <v>0</v>
          </cell>
          <cell r="E25">
            <v>13668</v>
          </cell>
          <cell r="F25">
            <v>0</v>
          </cell>
          <cell r="G25">
            <v>110</v>
          </cell>
          <cell r="H25">
            <v>0</v>
          </cell>
          <cell r="I25">
            <v>292</v>
          </cell>
          <cell r="J25">
            <v>0</v>
          </cell>
          <cell r="K25">
            <v>13266</v>
          </cell>
          <cell r="L25">
            <v>0</v>
          </cell>
        </row>
        <row r="26">
          <cell r="D26">
            <v>19</v>
          </cell>
          <cell r="E26">
            <v>3620</v>
          </cell>
          <cell r="F26">
            <v>5</v>
          </cell>
          <cell r="G26">
            <v>12</v>
          </cell>
          <cell r="H26">
            <v>0</v>
          </cell>
          <cell r="I26">
            <v>3547</v>
          </cell>
          <cell r="J26">
            <v>14</v>
          </cell>
          <cell r="K26">
            <v>3</v>
          </cell>
          <cell r="L26">
            <v>0</v>
          </cell>
        </row>
        <row r="27">
          <cell r="D27">
            <v>1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84</v>
          </cell>
          <cell r="E28">
            <v>64276</v>
          </cell>
          <cell r="F28">
            <v>13</v>
          </cell>
          <cell r="G28">
            <v>12233</v>
          </cell>
          <cell r="H28">
            <v>0</v>
          </cell>
          <cell r="I28">
            <v>24309</v>
          </cell>
          <cell r="J28">
            <v>2</v>
          </cell>
          <cell r="K28">
            <v>18283</v>
          </cell>
          <cell r="L28">
            <v>69</v>
          </cell>
        </row>
        <row r="29">
          <cell r="D29">
            <v>326871</v>
          </cell>
          <cell r="E29">
            <v>3137</v>
          </cell>
          <cell r="F29">
            <v>62</v>
          </cell>
          <cell r="G29">
            <v>1787</v>
          </cell>
          <cell r="H29">
            <v>66772</v>
          </cell>
          <cell r="I29">
            <v>0</v>
          </cell>
          <cell r="J29">
            <v>260037</v>
          </cell>
          <cell r="K29">
            <v>1350</v>
          </cell>
          <cell r="L29">
            <v>0</v>
          </cell>
        </row>
        <row r="30">
          <cell r="D30">
            <v>1325922</v>
          </cell>
          <cell r="E30">
            <v>376477</v>
          </cell>
          <cell r="F30">
            <v>267748</v>
          </cell>
          <cell r="G30">
            <v>99041</v>
          </cell>
          <cell r="H30">
            <v>393896</v>
          </cell>
          <cell r="I30">
            <v>124362</v>
          </cell>
          <cell r="J30">
            <v>338991</v>
          </cell>
          <cell r="K30">
            <v>37223</v>
          </cell>
          <cell r="L30">
            <v>325287</v>
          </cell>
        </row>
        <row r="31">
          <cell r="D31">
            <v>62665</v>
          </cell>
          <cell r="E31">
            <v>49330</v>
          </cell>
          <cell r="F31">
            <v>21831</v>
          </cell>
          <cell r="G31">
            <v>10770</v>
          </cell>
          <cell r="H31">
            <v>25657</v>
          </cell>
          <cell r="I31">
            <v>18817</v>
          </cell>
          <cell r="J31">
            <v>5892</v>
          </cell>
          <cell r="K31">
            <v>10981</v>
          </cell>
          <cell r="L31">
            <v>9285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567070</v>
          </cell>
          <cell r="E33">
            <v>3529037</v>
          </cell>
          <cell r="F33">
            <v>107570</v>
          </cell>
          <cell r="G33">
            <v>790696</v>
          </cell>
          <cell r="H33">
            <v>179719</v>
          </cell>
          <cell r="I33">
            <v>896426</v>
          </cell>
          <cell r="J33">
            <v>127258</v>
          </cell>
          <cell r="K33">
            <v>862211</v>
          </cell>
          <cell r="L33">
            <v>152523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3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2.28125" style="52" customWidth="1"/>
    <col min="2" max="3" width="10.140625" style="52" customWidth="1"/>
    <col min="4" max="10" width="9.7109375" style="58" customWidth="1"/>
    <col min="11" max="11" width="9.7109375" style="52" customWidth="1"/>
    <col min="12" max="12" width="9.8515625" style="52" customWidth="1"/>
    <col min="13" max="16384" width="9.140625" style="52" customWidth="1"/>
  </cols>
  <sheetData>
    <row r="1" spans="1:12" ht="18" customHeight="1">
      <c r="A1" s="41" t="s">
        <v>402</v>
      </c>
      <c r="L1" s="601" t="s">
        <v>439</v>
      </c>
    </row>
    <row r="2" spans="5:12" ht="20.25" customHeight="1">
      <c r="E2" s="74"/>
      <c r="F2" s="74"/>
      <c r="G2" s="74"/>
      <c r="I2" s="74"/>
      <c r="L2" s="601"/>
    </row>
    <row r="3" spans="1:12" ht="24" customHeight="1">
      <c r="A3" s="53"/>
      <c r="B3" s="596" t="s">
        <v>382</v>
      </c>
      <c r="C3" s="596" t="s">
        <v>366</v>
      </c>
      <c r="D3" s="598" t="s">
        <v>382</v>
      </c>
      <c r="E3" s="599"/>
      <c r="F3" s="599"/>
      <c r="G3" s="600"/>
      <c r="H3" s="598" t="s">
        <v>366</v>
      </c>
      <c r="I3" s="599"/>
      <c r="J3" s="599"/>
      <c r="K3" s="600"/>
      <c r="L3" s="601"/>
    </row>
    <row r="4" spans="1:12" ht="45" customHeight="1">
      <c r="A4" s="54" t="s">
        <v>9</v>
      </c>
      <c r="B4" s="597"/>
      <c r="C4" s="597"/>
      <c r="D4" s="50" t="s">
        <v>0</v>
      </c>
      <c r="E4" s="50" t="s">
        <v>1</v>
      </c>
      <c r="F4" s="61" t="s">
        <v>2</v>
      </c>
      <c r="G4" s="61" t="s">
        <v>3</v>
      </c>
      <c r="H4" s="50" t="s">
        <v>0</v>
      </c>
      <c r="I4" s="50" t="s">
        <v>1</v>
      </c>
      <c r="J4" s="50" t="s">
        <v>2</v>
      </c>
      <c r="K4" s="50" t="s">
        <v>3</v>
      </c>
      <c r="L4" s="601"/>
    </row>
    <row r="5" spans="1:12" ht="36" customHeight="1">
      <c r="A5" s="55" t="s">
        <v>4</v>
      </c>
      <c r="B5" s="177">
        <v>56162</v>
      </c>
      <c r="C5" s="177">
        <v>61997</v>
      </c>
      <c r="D5" s="177">
        <v>13058</v>
      </c>
      <c r="E5" s="338">
        <v>13535</v>
      </c>
      <c r="F5" s="338">
        <v>14997</v>
      </c>
      <c r="G5" s="338">
        <v>14572</v>
      </c>
      <c r="H5" s="338">
        <v>12466</v>
      </c>
      <c r="I5" s="338">
        <v>15645</v>
      </c>
      <c r="J5" s="338">
        <v>16231</v>
      </c>
      <c r="K5" s="338">
        <v>17655</v>
      </c>
      <c r="L5" s="601"/>
    </row>
    <row r="6" spans="1:12" ht="36" customHeight="1">
      <c r="A6" s="56" t="s">
        <v>5</v>
      </c>
      <c r="B6" s="180">
        <v>45766</v>
      </c>
      <c r="C6" s="180">
        <v>50940</v>
      </c>
      <c r="D6" s="180">
        <v>10792</v>
      </c>
      <c r="E6" s="340">
        <v>10975</v>
      </c>
      <c r="F6" s="340">
        <v>12319</v>
      </c>
      <c r="G6" s="340">
        <v>11680</v>
      </c>
      <c r="H6" s="340">
        <v>9795</v>
      </c>
      <c r="I6" s="340">
        <v>13086</v>
      </c>
      <c r="J6" s="180">
        <v>13537</v>
      </c>
      <c r="K6" s="180">
        <v>14522</v>
      </c>
      <c r="L6" s="601"/>
    </row>
    <row r="7" spans="1:12" ht="36" customHeight="1">
      <c r="A7" s="56" t="s">
        <v>124</v>
      </c>
      <c r="B7" s="180">
        <v>10396</v>
      </c>
      <c r="C7" s="180">
        <v>11057</v>
      </c>
      <c r="D7" s="180">
        <v>2266</v>
      </c>
      <c r="E7" s="180">
        <v>2560</v>
      </c>
      <c r="F7" s="180">
        <v>2678</v>
      </c>
      <c r="G7" s="340">
        <v>2892</v>
      </c>
      <c r="H7" s="180">
        <v>2671</v>
      </c>
      <c r="I7" s="180">
        <v>2559</v>
      </c>
      <c r="J7" s="180">
        <v>2694</v>
      </c>
      <c r="K7" s="180">
        <v>3133</v>
      </c>
      <c r="L7" s="601"/>
    </row>
    <row r="8" spans="1:12" ht="36" customHeight="1">
      <c r="A8" s="55" t="s">
        <v>108</v>
      </c>
      <c r="B8" s="179">
        <v>5519</v>
      </c>
      <c r="C8" s="179">
        <v>6869</v>
      </c>
      <c r="D8" s="179">
        <v>1256</v>
      </c>
      <c r="E8" s="179">
        <v>1164</v>
      </c>
      <c r="F8" s="179">
        <v>1133</v>
      </c>
      <c r="G8" s="339">
        <v>1966</v>
      </c>
      <c r="H8" s="179">
        <v>1691</v>
      </c>
      <c r="I8" s="179">
        <v>1659</v>
      </c>
      <c r="J8" s="179">
        <v>1419</v>
      </c>
      <c r="K8" s="517">
        <v>2100</v>
      </c>
      <c r="L8" s="601"/>
    </row>
    <row r="9" spans="1:12" s="58" customFormat="1" ht="36" customHeight="1">
      <c r="A9" s="57" t="s">
        <v>6</v>
      </c>
      <c r="B9" s="177">
        <v>61681</v>
      </c>
      <c r="C9" s="177">
        <v>68866</v>
      </c>
      <c r="D9" s="177">
        <v>14314</v>
      </c>
      <c r="E9" s="177">
        <v>14699</v>
      </c>
      <c r="F9" s="177">
        <v>16130</v>
      </c>
      <c r="G9" s="177">
        <v>16538</v>
      </c>
      <c r="H9" s="177">
        <v>14157</v>
      </c>
      <c r="I9" s="177">
        <v>17304</v>
      </c>
      <c r="J9" s="177">
        <v>17650</v>
      </c>
      <c r="K9" s="177">
        <v>19755</v>
      </c>
      <c r="L9" s="601"/>
    </row>
    <row r="10" spans="1:12" s="58" customFormat="1" ht="15" customHeight="1">
      <c r="A10" s="56" t="s">
        <v>109</v>
      </c>
      <c r="B10" s="69"/>
      <c r="C10" s="69"/>
      <c r="D10" s="126"/>
      <c r="E10" s="126"/>
      <c r="F10" s="126"/>
      <c r="G10" s="126"/>
      <c r="H10" s="126"/>
      <c r="I10" s="126"/>
      <c r="J10" s="126"/>
      <c r="K10" s="95"/>
      <c r="L10" s="601"/>
    </row>
    <row r="11" spans="1:12" s="58" customFormat="1" ht="25.5" customHeight="1">
      <c r="A11" s="56" t="s">
        <v>391</v>
      </c>
      <c r="B11" s="340">
        <v>35972</v>
      </c>
      <c r="C11" s="340">
        <v>39817</v>
      </c>
      <c r="D11" s="340">
        <v>7945</v>
      </c>
      <c r="E11" s="340">
        <v>9852</v>
      </c>
      <c r="F11" s="340">
        <v>8955</v>
      </c>
      <c r="G11" s="340">
        <v>9220</v>
      </c>
      <c r="H11" s="340">
        <v>8477</v>
      </c>
      <c r="I11" s="340">
        <v>10206</v>
      </c>
      <c r="J11" s="340">
        <v>10519</v>
      </c>
      <c r="K11" s="340">
        <v>10615</v>
      </c>
      <c r="L11" s="601"/>
    </row>
    <row r="12" spans="1:12" s="58" customFormat="1" ht="36" customHeight="1">
      <c r="A12" s="55" t="s">
        <v>141</v>
      </c>
      <c r="B12" s="178">
        <v>118444</v>
      </c>
      <c r="C12" s="178">
        <v>135394</v>
      </c>
      <c r="D12" s="178">
        <v>25350</v>
      </c>
      <c r="E12" s="178">
        <v>28498</v>
      </c>
      <c r="F12" s="178">
        <v>28887</v>
      </c>
      <c r="G12" s="178">
        <v>35709</v>
      </c>
      <c r="H12" s="339">
        <v>28803</v>
      </c>
      <c r="I12" s="339">
        <v>34018</v>
      </c>
      <c r="J12" s="339">
        <v>33264</v>
      </c>
      <c r="K12" s="339">
        <v>39309</v>
      </c>
      <c r="L12" s="601"/>
    </row>
    <row r="13" spans="1:12" s="58" customFormat="1" ht="15.75" customHeight="1">
      <c r="A13" s="56" t="s">
        <v>109</v>
      </c>
      <c r="B13" s="69"/>
      <c r="C13" s="69"/>
      <c r="D13" s="69"/>
      <c r="E13" s="69"/>
      <c r="F13" s="69"/>
      <c r="G13" s="69"/>
      <c r="H13" s="126"/>
      <c r="I13" s="126"/>
      <c r="J13" s="126"/>
      <c r="K13" s="95"/>
      <c r="L13" s="601"/>
    </row>
    <row r="14" spans="1:12" s="58" customFormat="1" ht="26.25" customHeight="1">
      <c r="A14" s="385" t="s">
        <v>392</v>
      </c>
      <c r="B14" s="340">
        <v>17332</v>
      </c>
      <c r="C14" s="340">
        <v>20617</v>
      </c>
      <c r="D14" s="340">
        <v>3890</v>
      </c>
      <c r="E14" s="340">
        <v>4177</v>
      </c>
      <c r="F14" s="340">
        <v>4537</v>
      </c>
      <c r="G14" s="340">
        <v>4728</v>
      </c>
      <c r="H14" s="340">
        <v>4626</v>
      </c>
      <c r="I14" s="340">
        <v>5256</v>
      </c>
      <c r="J14" s="340">
        <v>5611</v>
      </c>
      <c r="K14" s="340">
        <v>5124</v>
      </c>
      <c r="L14" s="601"/>
    </row>
    <row r="15" spans="1:12" s="58" customFormat="1" ht="36" customHeight="1">
      <c r="A15" s="59" t="s">
        <v>7</v>
      </c>
      <c r="B15" s="181">
        <v>180125</v>
      </c>
      <c r="C15" s="181">
        <v>204260</v>
      </c>
      <c r="D15" s="181">
        <v>39664</v>
      </c>
      <c r="E15" s="181">
        <v>43197</v>
      </c>
      <c r="F15" s="181">
        <v>45017</v>
      </c>
      <c r="G15" s="181">
        <v>52247</v>
      </c>
      <c r="H15" s="181">
        <v>42960</v>
      </c>
      <c r="I15" s="181">
        <v>51322</v>
      </c>
      <c r="J15" s="181">
        <v>50914</v>
      </c>
      <c r="K15" s="181">
        <v>59064</v>
      </c>
      <c r="L15" s="601"/>
    </row>
    <row r="16" spans="1:12" s="58" customFormat="1" ht="36" customHeight="1">
      <c r="A16" s="60" t="s">
        <v>8</v>
      </c>
      <c r="B16" s="181">
        <v>-56763</v>
      </c>
      <c r="C16" s="181">
        <v>-66528</v>
      </c>
      <c r="D16" s="181">
        <v>-11036</v>
      </c>
      <c r="E16" s="181">
        <v>-13799</v>
      </c>
      <c r="F16" s="181">
        <v>-12757</v>
      </c>
      <c r="G16" s="181">
        <v>-19171</v>
      </c>
      <c r="H16" s="181">
        <v>-14646</v>
      </c>
      <c r="I16" s="181">
        <v>-16714</v>
      </c>
      <c r="J16" s="181">
        <v>-15614</v>
      </c>
      <c r="K16" s="181">
        <v>-19554</v>
      </c>
      <c r="L16" s="601"/>
    </row>
    <row r="17" spans="1:12" ht="18.75" customHeight="1">
      <c r="A17" s="71" t="s">
        <v>191</v>
      </c>
      <c r="L17" s="601"/>
    </row>
    <row r="18" spans="1:12" ht="15.75">
      <c r="A18" s="71" t="s">
        <v>183</v>
      </c>
      <c r="L18" s="601"/>
    </row>
    <row r="19" ht="12.75">
      <c r="L19" s="700"/>
    </row>
    <row r="20" ht="12.75">
      <c r="L20" s="700"/>
    </row>
    <row r="21" ht="12.75">
      <c r="L21" s="700"/>
    </row>
    <row r="22" ht="12.75">
      <c r="L22" s="700"/>
    </row>
    <row r="23" ht="12.75">
      <c r="L23" s="700"/>
    </row>
  </sheetData>
  <sheetProtection/>
  <mergeCells count="5">
    <mergeCell ref="B3:B4"/>
    <mergeCell ref="D3:G3"/>
    <mergeCell ref="H3:K3"/>
    <mergeCell ref="C3:C4"/>
    <mergeCell ref="L1:L18"/>
  </mergeCells>
  <printOptions/>
  <pageMargins left="0.5" right="0" top="0.75" bottom="0" header="0.18" footer="0.28"/>
  <pageSetup horizontalDpi="4000" verticalDpi="40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53"/>
  <sheetViews>
    <sheetView zoomScalePageLayoutView="0" workbookViewId="0" topLeftCell="A7">
      <selection activeCell="I4" sqref="I4"/>
    </sheetView>
  </sheetViews>
  <sheetFormatPr defaultColWidth="9.140625" defaultRowHeight="12.75"/>
  <cols>
    <col min="1" max="1" width="6.421875" style="3" customWidth="1"/>
    <col min="2" max="2" width="22.8515625" style="3" customWidth="1"/>
    <col min="3" max="4" width="13.00390625" style="3" bestFit="1" customWidth="1"/>
    <col min="5" max="5" width="14.421875" style="43" customWidth="1"/>
    <col min="6" max="6" width="14.140625" style="43" customWidth="1"/>
    <col min="7" max="8" width="13.57421875" style="43" customWidth="1"/>
    <col min="9" max="11" width="12.140625" style="43" customWidth="1"/>
    <col min="12" max="12" width="12.57421875" style="43" customWidth="1"/>
    <col min="13" max="13" width="13.421875" style="3" customWidth="1"/>
    <col min="14" max="16384" width="9.140625" style="3" customWidth="1"/>
  </cols>
  <sheetData>
    <row r="1" spans="1:13" s="5" customFormat="1" ht="37.5" customHeight="1">
      <c r="A1" s="70" t="s">
        <v>411</v>
      </c>
      <c r="B1" s="282"/>
      <c r="C1" s="282"/>
      <c r="D1" s="282"/>
      <c r="E1" s="283"/>
      <c r="F1" s="283"/>
      <c r="G1" s="283"/>
      <c r="H1" s="283"/>
      <c r="I1" s="283"/>
      <c r="J1" s="283"/>
      <c r="K1" s="283"/>
      <c r="L1" s="283"/>
      <c r="M1" s="601" t="s">
        <v>230</v>
      </c>
    </row>
    <row r="2" spans="1:13" ht="15.75" customHeight="1">
      <c r="A2" s="113"/>
      <c r="B2" s="52"/>
      <c r="C2" s="52"/>
      <c r="D2" s="52"/>
      <c r="E2" s="284"/>
      <c r="F2" s="284"/>
      <c r="G2" s="284"/>
      <c r="H2" s="284"/>
      <c r="J2" s="74" t="s">
        <v>387</v>
      </c>
      <c r="K2" s="284"/>
      <c r="M2" s="601"/>
    </row>
    <row r="3" spans="1:13" s="207" customFormat="1" ht="18.75" customHeight="1">
      <c r="A3" s="618" t="s">
        <v>10</v>
      </c>
      <c r="B3" s="619"/>
      <c r="C3" s="622" t="s">
        <v>384</v>
      </c>
      <c r="D3" s="622" t="s">
        <v>375</v>
      </c>
      <c r="E3" s="624" t="s">
        <v>384</v>
      </c>
      <c r="F3" s="625"/>
      <c r="G3" s="625"/>
      <c r="H3" s="626"/>
      <c r="I3" s="627" t="s">
        <v>372</v>
      </c>
      <c r="J3" s="628"/>
      <c r="K3" s="628"/>
      <c r="L3" s="629"/>
      <c r="M3" s="601"/>
    </row>
    <row r="4" spans="1:13" s="207" customFormat="1" ht="14.25" customHeight="1">
      <c r="A4" s="620"/>
      <c r="B4" s="621"/>
      <c r="C4" s="623"/>
      <c r="D4" s="623"/>
      <c r="E4" s="44" t="s">
        <v>0</v>
      </c>
      <c r="F4" s="44" t="s">
        <v>1</v>
      </c>
      <c r="G4" s="44" t="s">
        <v>2</v>
      </c>
      <c r="H4" s="44" t="s">
        <v>3</v>
      </c>
      <c r="I4" s="44" t="s">
        <v>0</v>
      </c>
      <c r="J4" s="44" t="s">
        <v>1</v>
      </c>
      <c r="K4" s="44" t="s">
        <v>2</v>
      </c>
      <c r="L4" s="44" t="s">
        <v>3</v>
      </c>
      <c r="M4" s="601"/>
    </row>
    <row r="5" spans="1:13" s="458" customFormat="1" ht="13.5" customHeight="1">
      <c r="A5" s="456"/>
      <c r="B5" s="457" t="s">
        <v>152</v>
      </c>
      <c r="C5" s="518">
        <v>56162</v>
      </c>
      <c r="D5" s="518">
        <f>D6+D19+D30+D42+D47</f>
        <v>61997</v>
      </c>
      <c r="E5" s="518">
        <f aca="true" t="shared" si="0" ref="E5:K5">E6+E19+E30+E42+E47</f>
        <v>13058</v>
      </c>
      <c r="F5" s="518">
        <f t="shared" si="0"/>
        <v>13535</v>
      </c>
      <c r="G5" s="518">
        <f t="shared" si="0"/>
        <v>14997</v>
      </c>
      <c r="H5" s="518">
        <f t="shared" si="0"/>
        <v>14572</v>
      </c>
      <c r="I5" s="518">
        <f t="shared" si="0"/>
        <v>12466</v>
      </c>
      <c r="J5" s="518">
        <f t="shared" si="0"/>
        <v>15645</v>
      </c>
      <c r="K5" s="518">
        <f t="shared" si="0"/>
        <v>16231</v>
      </c>
      <c r="L5" s="518">
        <v>17655</v>
      </c>
      <c r="M5" s="601"/>
    </row>
    <row r="6" spans="1:13" s="458" customFormat="1" ht="12" customHeight="1">
      <c r="A6" s="456" t="s">
        <v>125</v>
      </c>
      <c r="B6" s="459"/>
      <c r="C6" s="519">
        <v>37445</v>
      </c>
      <c r="D6" s="519">
        <f>I6+J6+K6+L6</f>
        <v>39319</v>
      </c>
      <c r="E6" s="519">
        <v>9240</v>
      </c>
      <c r="F6" s="519">
        <v>8753</v>
      </c>
      <c r="G6" s="519">
        <v>9915</v>
      </c>
      <c r="H6" s="519">
        <f aca="true" t="shared" si="1" ref="H6:H50">C6-SUM(E6:G6)</f>
        <v>9537</v>
      </c>
      <c r="I6" s="519">
        <v>7611</v>
      </c>
      <c r="J6" s="519">
        <v>10323</v>
      </c>
      <c r="K6" s="519">
        <v>10116</v>
      </c>
      <c r="L6" s="519">
        <v>11269</v>
      </c>
      <c r="M6" s="601"/>
    </row>
    <row r="7" spans="1:13" s="458" customFormat="1" ht="12" customHeight="1">
      <c r="A7" s="456"/>
      <c r="B7" s="459" t="s">
        <v>38</v>
      </c>
      <c r="C7" s="520">
        <v>319</v>
      </c>
      <c r="D7" s="520">
        <f aca="true" t="shared" si="2" ref="D7:D50">I7+J7+K7+L7</f>
        <v>333</v>
      </c>
      <c r="E7" s="520">
        <v>77</v>
      </c>
      <c r="F7" s="520">
        <v>82</v>
      </c>
      <c r="G7" s="520">
        <v>88</v>
      </c>
      <c r="H7" s="520">
        <f t="shared" si="1"/>
        <v>72</v>
      </c>
      <c r="I7" s="520">
        <v>65</v>
      </c>
      <c r="J7" s="520">
        <v>78</v>
      </c>
      <c r="K7" s="520">
        <v>117</v>
      </c>
      <c r="L7" s="520">
        <v>73</v>
      </c>
      <c r="M7" s="601"/>
    </row>
    <row r="8" spans="1:13" s="458" customFormat="1" ht="12" customHeight="1">
      <c r="A8" s="460"/>
      <c r="B8" s="459" t="s">
        <v>11</v>
      </c>
      <c r="C8" s="520">
        <v>1454</v>
      </c>
      <c r="D8" s="520">
        <f t="shared" si="2"/>
        <v>1324</v>
      </c>
      <c r="E8" s="520">
        <v>334</v>
      </c>
      <c r="F8" s="520">
        <v>402</v>
      </c>
      <c r="G8" s="520">
        <v>384</v>
      </c>
      <c r="H8" s="520">
        <f t="shared" si="1"/>
        <v>334</v>
      </c>
      <c r="I8" s="520">
        <v>251</v>
      </c>
      <c r="J8" s="520">
        <v>397</v>
      </c>
      <c r="K8" s="520">
        <v>345</v>
      </c>
      <c r="L8" s="520">
        <v>331</v>
      </c>
      <c r="M8" s="601"/>
    </row>
    <row r="9" spans="1:13" s="463" customFormat="1" ht="12" customHeight="1">
      <c r="A9" s="461"/>
      <c r="B9" s="462" t="s">
        <v>238</v>
      </c>
      <c r="C9" s="520">
        <v>325</v>
      </c>
      <c r="D9" s="520">
        <f t="shared" si="2"/>
        <v>200</v>
      </c>
      <c r="E9" s="520">
        <v>62</v>
      </c>
      <c r="F9" s="520">
        <v>105</v>
      </c>
      <c r="G9" s="520">
        <v>51</v>
      </c>
      <c r="H9" s="520">
        <f t="shared" si="1"/>
        <v>107</v>
      </c>
      <c r="I9" s="520">
        <v>31</v>
      </c>
      <c r="J9" s="520">
        <v>66</v>
      </c>
      <c r="K9" s="520">
        <v>45</v>
      </c>
      <c r="L9" s="520">
        <v>58</v>
      </c>
      <c r="M9" s="601"/>
    </row>
    <row r="10" spans="1:13" s="458" customFormat="1" ht="12" customHeight="1">
      <c r="A10" s="460"/>
      <c r="B10" s="459" t="s">
        <v>12</v>
      </c>
      <c r="C10" s="520">
        <v>9317</v>
      </c>
      <c r="D10" s="520">
        <f t="shared" si="2"/>
        <v>10376</v>
      </c>
      <c r="E10" s="520">
        <v>1571</v>
      </c>
      <c r="F10" s="520">
        <v>2186</v>
      </c>
      <c r="G10" s="520">
        <v>2951</v>
      </c>
      <c r="H10" s="520">
        <f t="shared" si="1"/>
        <v>2609</v>
      </c>
      <c r="I10" s="520">
        <v>1845</v>
      </c>
      <c r="J10" s="520">
        <v>3133</v>
      </c>
      <c r="K10" s="520">
        <v>2320</v>
      </c>
      <c r="L10" s="520">
        <v>3078</v>
      </c>
      <c r="M10" s="601"/>
    </row>
    <row r="11" spans="1:13" s="458" customFormat="1" ht="12" customHeight="1">
      <c r="A11" s="460"/>
      <c r="B11" s="459" t="s">
        <v>13</v>
      </c>
      <c r="C11" s="520">
        <v>1327</v>
      </c>
      <c r="D11" s="520">
        <f t="shared" si="2"/>
        <v>1186</v>
      </c>
      <c r="E11" s="520">
        <v>300</v>
      </c>
      <c r="F11" s="520">
        <v>360</v>
      </c>
      <c r="G11" s="520">
        <v>394</v>
      </c>
      <c r="H11" s="520">
        <f t="shared" si="1"/>
        <v>273</v>
      </c>
      <c r="I11" s="520">
        <v>317</v>
      </c>
      <c r="J11" s="520">
        <v>291</v>
      </c>
      <c r="K11" s="520">
        <v>304</v>
      </c>
      <c r="L11" s="520">
        <v>274</v>
      </c>
      <c r="M11" s="601"/>
    </row>
    <row r="12" spans="1:13" s="458" customFormat="1" ht="12" customHeight="1">
      <c r="A12" s="460"/>
      <c r="B12" s="459" t="s">
        <v>14</v>
      </c>
      <c r="C12" s="520">
        <v>3090</v>
      </c>
      <c r="D12" s="520">
        <f t="shared" si="2"/>
        <v>4390</v>
      </c>
      <c r="E12" s="520">
        <v>974</v>
      </c>
      <c r="F12" s="520">
        <v>787</v>
      </c>
      <c r="G12" s="520">
        <v>529</v>
      </c>
      <c r="H12" s="520">
        <f t="shared" si="1"/>
        <v>800</v>
      </c>
      <c r="I12" s="520">
        <v>723</v>
      </c>
      <c r="J12" s="520">
        <v>1207</v>
      </c>
      <c r="K12" s="520">
        <v>1251</v>
      </c>
      <c r="L12" s="520">
        <v>1209</v>
      </c>
      <c r="M12" s="601"/>
    </row>
    <row r="13" spans="1:13" s="458" customFormat="1" ht="12" customHeight="1">
      <c r="A13" s="460"/>
      <c r="B13" s="459" t="s">
        <v>15</v>
      </c>
      <c r="C13" s="520">
        <v>830</v>
      </c>
      <c r="D13" s="520">
        <f t="shared" si="2"/>
        <v>840</v>
      </c>
      <c r="E13" s="520">
        <v>155</v>
      </c>
      <c r="F13" s="520">
        <v>191</v>
      </c>
      <c r="G13" s="520">
        <v>249</v>
      </c>
      <c r="H13" s="520">
        <f t="shared" si="1"/>
        <v>235</v>
      </c>
      <c r="I13" s="520">
        <v>174</v>
      </c>
      <c r="J13" s="520">
        <v>135</v>
      </c>
      <c r="K13" s="520">
        <v>247</v>
      </c>
      <c r="L13" s="520">
        <v>284</v>
      </c>
      <c r="M13" s="601"/>
    </row>
    <row r="14" spans="1:13" s="458" customFormat="1" ht="12" customHeight="1">
      <c r="A14" s="460"/>
      <c r="B14" s="459" t="s">
        <v>16</v>
      </c>
      <c r="C14" s="520">
        <v>1400</v>
      </c>
      <c r="D14" s="520">
        <f t="shared" si="2"/>
        <v>313</v>
      </c>
      <c r="E14" s="520">
        <v>110</v>
      </c>
      <c r="F14" s="520">
        <v>115</v>
      </c>
      <c r="G14" s="520">
        <v>1099</v>
      </c>
      <c r="H14" s="520">
        <f t="shared" si="1"/>
        <v>76</v>
      </c>
      <c r="I14" s="520">
        <v>75</v>
      </c>
      <c r="J14" s="520">
        <v>68</v>
      </c>
      <c r="K14" s="520">
        <v>71</v>
      </c>
      <c r="L14" s="520">
        <v>99</v>
      </c>
      <c r="M14" s="601"/>
    </row>
    <row r="15" spans="1:13" s="458" customFormat="1" ht="12" customHeight="1">
      <c r="A15" s="460"/>
      <c r="B15" s="459" t="s">
        <v>19</v>
      </c>
      <c r="C15" s="520">
        <v>2549</v>
      </c>
      <c r="D15" s="520">
        <f t="shared" si="2"/>
        <v>4052</v>
      </c>
      <c r="E15" s="520">
        <v>696</v>
      </c>
      <c r="F15" s="520">
        <v>675</v>
      </c>
      <c r="G15" s="520">
        <v>621</v>
      </c>
      <c r="H15" s="520">
        <f t="shared" si="1"/>
        <v>557</v>
      </c>
      <c r="I15" s="520">
        <v>778</v>
      </c>
      <c r="J15" s="520">
        <v>833</v>
      </c>
      <c r="K15" s="520">
        <v>1169</v>
      </c>
      <c r="L15" s="520">
        <v>1272</v>
      </c>
      <c r="M15" s="601"/>
    </row>
    <row r="16" spans="1:13" s="458" customFormat="1" ht="12" customHeight="1">
      <c r="A16" s="460"/>
      <c r="B16" s="459" t="s">
        <v>31</v>
      </c>
      <c r="C16" s="520">
        <v>758</v>
      </c>
      <c r="D16" s="520">
        <f t="shared" si="2"/>
        <v>1028</v>
      </c>
      <c r="E16" s="520">
        <v>194</v>
      </c>
      <c r="F16" s="520">
        <v>195</v>
      </c>
      <c r="G16" s="520">
        <v>127</v>
      </c>
      <c r="H16" s="520">
        <f t="shared" si="1"/>
        <v>242</v>
      </c>
      <c r="I16" s="520">
        <v>238</v>
      </c>
      <c r="J16" s="520">
        <v>255</v>
      </c>
      <c r="K16" s="520">
        <v>247</v>
      </c>
      <c r="L16" s="520">
        <v>288</v>
      </c>
      <c r="M16" s="601"/>
    </row>
    <row r="17" spans="1:13" s="458" customFormat="1" ht="12" customHeight="1">
      <c r="A17" s="460"/>
      <c r="B17" s="459" t="s">
        <v>18</v>
      </c>
      <c r="C17" s="520">
        <v>15280</v>
      </c>
      <c r="D17" s="520">
        <f t="shared" si="2"/>
        <v>13542</v>
      </c>
      <c r="E17" s="520">
        <v>4614</v>
      </c>
      <c r="F17" s="520">
        <v>3472</v>
      </c>
      <c r="G17" s="520">
        <v>3164</v>
      </c>
      <c r="H17" s="520">
        <f t="shared" si="1"/>
        <v>4030</v>
      </c>
      <c r="I17" s="520">
        <v>2843</v>
      </c>
      <c r="J17" s="520">
        <v>3450</v>
      </c>
      <c r="K17" s="520">
        <v>3439</v>
      </c>
      <c r="L17" s="520">
        <v>3810</v>
      </c>
      <c r="M17" s="601"/>
    </row>
    <row r="18" spans="1:13" s="458" customFormat="1" ht="12" customHeight="1">
      <c r="A18" s="460"/>
      <c r="B18" s="464" t="s">
        <v>20</v>
      </c>
      <c r="C18" s="520">
        <f aca="true" t="shared" si="3" ref="C18:K18">C6-SUM(C7:C17)</f>
        <v>796</v>
      </c>
      <c r="D18" s="520">
        <f t="shared" si="2"/>
        <v>1735</v>
      </c>
      <c r="E18" s="520">
        <f t="shared" si="3"/>
        <v>153</v>
      </c>
      <c r="F18" s="520">
        <f t="shared" si="3"/>
        <v>183</v>
      </c>
      <c r="G18" s="520">
        <f t="shared" si="3"/>
        <v>258</v>
      </c>
      <c r="H18" s="520">
        <f t="shared" si="1"/>
        <v>202</v>
      </c>
      <c r="I18" s="520">
        <f t="shared" si="3"/>
        <v>271</v>
      </c>
      <c r="J18" s="520">
        <f t="shared" si="3"/>
        <v>410</v>
      </c>
      <c r="K18" s="520">
        <f t="shared" si="3"/>
        <v>561</v>
      </c>
      <c r="L18" s="520">
        <v>493</v>
      </c>
      <c r="M18" s="601"/>
    </row>
    <row r="19" spans="1:13" s="458" customFormat="1" ht="12" customHeight="1">
      <c r="A19" s="456" t="s">
        <v>126</v>
      </c>
      <c r="B19" s="464"/>
      <c r="C19" s="519">
        <v>2904</v>
      </c>
      <c r="D19" s="519">
        <f t="shared" si="2"/>
        <v>4411</v>
      </c>
      <c r="E19" s="519">
        <v>506</v>
      </c>
      <c r="F19" s="519">
        <v>698</v>
      </c>
      <c r="G19" s="519">
        <v>844</v>
      </c>
      <c r="H19" s="519">
        <f t="shared" si="1"/>
        <v>856</v>
      </c>
      <c r="I19" s="519">
        <v>1089</v>
      </c>
      <c r="J19" s="519">
        <v>942</v>
      </c>
      <c r="K19" s="519">
        <v>1129</v>
      </c>
      <c r="L19" s="519">
        <v>1251</v>
      </c>
      <c r="M19" s="601"/>
    </row>
    <row r="20" spans="1:13" s="458" customFormat="1" ht="12" customHeight="1">
      <c r="A20" s="456"/>
      <c r="B20" s="464" t="s">
        <v>147</v>
      </c>
      <c r="C20" s="520">
        <v>202</v>
      </c>
      <c r="D20" s="520">
        <f t="shared" si="2"/>
        <v>223</v>
      </c>
      <c r="E20" s="520">
        <v>14</v>
      </c>
      <c r="F20" s="520">
        <v>52</v>
      </c>
      <c r="G20" s="520">
        <v>72</v>
      </c>
      <c r="H20" s="520">
        <f t="shared" si="1"/>
        <v>64</v>
      </c>
      <c r="I20" s="520">
        <v>44</v>
      </c>
      <c r="J20" s="520">
        <v>25</v>
      </c>
      <c r="K20" s="520">
        <v>97</v>
      </c>
      <c r="L20" s="520">
        <v>57</v>
      </c>
      <c r="M20" s="601"/>
    </row>
    <row r="21" spans="1:13" s="458" customFormat="1" ht="16.5" customHeight="1">
      <c r="A21" s="460"/>
      <c r="B21" s="464" t="s">
        <v>438</v>
      </c>
      <c r="C21" s="520">
        <v>252</v>
      </c>
      <c r="D21" s="520">
        <f t="shared" si="2"/>
        <v>237</v>
      </c>
      <c r="E21" s="520">
        <v>33</v>
      </c>
      <c r="F21" s="520">
        <v>52</v>
      </c>
      <c r="G21" s="520">
        <v>78</v>
      </c>
      <c r="H21" s="520">
        <f t="shared" si="1"/>
        <v>89</v>
      </c>
      <c r="I21" s="520">
        <v>24</v>
      </c>
      <c r="J21" s="520">
        <v>56</v>
      </c>
      <c r="K21" s="520">
        <v>65</v>
      </c>
      <c r="L21" s="520">
        <v>92</v>
      </c>
      <c r="M21" s="601"/>
    </row>
    <row r="22" spans="1:13" s="458" customFormat="1" ht="12" customHeight="1">
      <c r="A22" s="460"/>
      <c r="B22" s="464" t="s">
        <v>23</v>
      </c>
      <c r="C22" s="520">
        <v>328</v>
      </c>
      <c r="D22" s="520">
        <f t="shared" si="2"/>
        <v>536</v>
      </c>
      <c r="E22" s="520">
        <v>64</v>
      </c>
      <c r="F22" s="520">
        <v>100</v>
      </c>
      <c r="G22" s="520">
        <v>85</v>
      </c>
      <c r="H22" s="520">
        <f t="shared" si="1"/>
        <v>79</v>
      </c>
      <c r="I22" s="520">
        <v>197</v>
      </c>
      <c r="J22" s="520">
        <v>129</v>
      </c>
      <c r="K22" s="520">
        <v>92</v>
      </c>
      <c r="L22" s="520">
        <v>118</v>
      </c>
      <c r="M22" s="601"/>
    </row>
    <row r="23" spans="1:13" s="458" customFormat="1" ht="12" customHeight="1">
      <c r="A23" s="460"/>
      <c r="B23" s="464" t="s">
        <v>30</v>
      </c>
      <c r="C23" s="520">
        <v>320</v>
      </c>
      <c r="D23" s="520">
        <f t="shared" si="2"/>
        <v>630</v>
      </c>
      <c r="E23" s="520">
        <v>42</v>
      </c>
      <c r="F23" s="520">
        <v>92</v>
      </c>
      <c r="G23" s="520">
        <v>74</v>
      </c>
      <c r="H23" s="520">
        <f t="shared" si="1"/>
        <v>112</v>
      </c>
      <c r="I23" s="520">
        <v>233</v>
      </c>
      <c r="J23" s="520">
        <v>88</v>
      </c>
      <c r="K23" s="520">
        <v>132</v>
      </c>
      <c r="L23" s="520">
        <v>177</v>
      </c>
      <c r="M23" s="601"/>
    </row>
    <row r="24" spans="1:13" s="458" customFormat="1" ht="12" customHeight="1">
      <c r="A24" s="460"/>
      <c r="B24" s="464" t="s">
        <v>217</v>
      </c>
      <c r="C24" s="520">
        <v>198</v>
      </c>
      <c r="D24" s="520">
        <f t="shared" si="2"/>
        <v>264</v>
      </c>
      <c r="E24" s="520">
        <v>27</v>
      </c>
      <c r="F24" s="520">
        <v>36</v>
      </c>
      <c r="G24" s="520">
        <v>69</v>
      </c>
      <c r="H24" s="520">
        <f t="shared" si="1"/>
        <v>66</v>
      </c>
      <c r="I24" s="520">
        <v>52</v>
      </c>
      <c r="J24" s="520">
        <v>95</v>
      </c>
      <c r="K24" s="520">
        <v>64</v>
      </c>
      <c r="L24" s="520">
        <v>53</v>
      </c>
      <c r="M24" s="601"/>
    </row>
    <row r="25" spans="1:13" s="458" customFormat="1" ht="12" customHeight="1">
      <c r="A25" s="460"/>
      <c r="B25" s="464" t="s">
        <v>241</v>
      </c>
      <c r="C25" s="520">
        <v>168</v>
      </c>
      <c r="D25" s="520">
        <f t="shared" si="2"/>
        <v>143</v>
      </c>
      <c r="E25" s="520">
        <v>40</v>
      </c>
      <c r="F25" s="520">
        <v>78</v>
      </c>
      <c r="G25" s="520">
        <v>1</v>
      </c>
      <c r="H25" s="520">
        <f t="shared" si="1"/>
        <v>49</v>
      </c>
      <c r="I25" s="520">
        <v>24</v>
      </c>
      <c r="J25" s="520">
        <v>53</v>
      </c>
      <c r="K25" s="520">
        <v>33</v>
      </c>
      <c r="L25" s="520">
        <v>33</v>
      </c>
      <c r="M25" s="601"/>
    </row>
    <row r="26" spans="1:13" s="458" customFormat="1" ht="12" customHeight="1">
      <c r="A26" s="460"/>
      <c r="B26" s="464" t="s">
        <v>26</v>
      </c>
      <c r="C26" s="520">
        <v>323</v>
      </c>
      <c r="D26" s="520">
        <f t="shared" si="2"/>
        <v>450</v>
      </c>
      <c r="E26" s="520">
        <v>28</v>
      </c>
      <c r="F26" s="520">
        <v>57</v>
      </c>
      <c r="G26" s="520">
        <v>101</v>
      </c>
      <c r="H26" s="520">
        <f t="shared" si="1"/>
        <v>137</v>
      </c>
      <c r="I26" s="520">
        <v>101</v>
      </c>
      <c r="J26" s="520">
        <v>106</v>
      </c>
      <c r="K26" s="520">
        <v>123</v>
      </c>
      <c r="L26" s="520">
        <v>120</v>
      </c>
      <c r="M26" s="601"/>
    </row>
    <row r="27" spans="1:13" s="458" customFormat="1" ht="12" customHeight="1">
      <c r="A27" s="460"/>
      <c r="B27" s="464" t="s">
        <v>218</v>
      </c>
      <c r="C27" s="520">
        <v>225</v>
      </c>
      <c r="D27" s="520">
        <f t="shared" si="2"/>
        <v>460</v>
      </c>
      <c r="E27" s="520">
        <v>68</v>
      </c>
      <c r="F27" s="520">
        <v>38</v>
      </c>
      <c r="G27" s="520">
        <v>44</v>
      </c>
      <c r="H27" s="520">
        <f t="shared" si="1"/>
        <v>75</v>
      </c>
      <c r="I27" s="520">
        <v>91</v>
      </c>
      <c r="J27" s="520">
        <v>104</v>
      </c>
      <c r="K27" s="520">
        <v>107</v>
      </c>
      <c r="L27" s="520">
        <v>158</v>
      </c>
      <c r="M27" s="601"/>
    </row>
    <row r="28" spans="1:13" s="458" customFormat="1" ht="12" customHeight="1">
      <c r="A28" s="460"/>
      <c r="B28" s="464" t="s">
        <v>65</v>
      </c>
      <c r="C28" s="520">
        <v>184</v>
      </c>
      <c r="D28" s="520">
        <f t="shared" si="2"/>
        <v>448</v>
      </c>
      <c r="E28" s="520">
        <v>31</v>
      </c>
      <c r="F28" s="520">
        <v>55</v>
      </c>
      <c r="G28" s="520">
        <v>50</v>
      </c>
      <c r="H28" s="520">
        <f t="shared" si="1"/>
        <v>48</v>
      </c>
      <c r="I28" s="520">
        <v>54</v>
      </c>
      <c r="J28" s="520">
        <v>131</v>
      </c>
      <c r="K28" s="520">
        <v>83</v>
      </c>
      <c r="L28" s="520">
        <v>180</v>
      </c>
      <c r="M28" s="601"/>
    </row>
    <row r="29" spans="1:13" s="458" customFormat="1" ht="12" customHeight="1">
      <c r="A29" s="460"/>
      <c r="B29" s="464" t="s">
        <v>20</v>
      </c>
      <c r="C29" s="520">
        <f>C19-SUM(C20:C28)</f>
        <v>704</v>
      </c>
      <c r="D29" s="520">
        <f t="shared" si="2"/>
        <v>1020</v>
      </c>
      <c r="E29" s="520">
        <f aca="true" t="shared" si="4" ref="E29:K29">E19-SUM(E20:E28)</f>
        <v>159</v>
      </c>
      <c r="F29" s="520">
        <f t="shared" si="4"/>
        <v>138</v>
      </c>
      <c r="G29" s="520">
        <f t="shared" si="4"/>
        <v>270</v>
      </c>
      <c r="H29" s="520">
        <f t="shared" si="1"/>
        <v>137</v>
      </c>
      <c r="I29" s="520">
        <f t="shared" si="4"/>
        <v>269</v>
      </c>
      <c r="J29" s="520">
        <f t="shared" si="4"/>
        <v>155</v>
      </c>
      <c r="K29" s="520">
        <f t="shared" si="4"/>
        <v>333</v>
      </c>
      <c r="L29" s="520">
        <v>263</v>
      </c>
      <c r="M29" s="601"/>
    </row>
    <row r="30" spans="1:13" s="458" customFormat="1" ht="12" customHeight="1">
      <c r="A30" s="456" t="s">
        <v>127</v>
      </c>
      <c r="B30" s="464"/>
      <c r="C30" s="519">
        <v>10516</v>
      </c>
      <c r="D30" s="519">
        <f t="shared" si="2"/>
        <v>11384</v>
      </c>
      <c r="E30" s="519">
        <v>2151</v>
      </c>
      <c r="F30" s="519">
        <v>2626</v>
      </c>
      <c r="G30" s="519">
        <v>2785</v>
      </c>
      <c r="H30" s="519">
        <f t="shared" si="1"/>
        <v>2954</v>
      </c>
      <c r="I30" s="519">
        <v>2307</v>
      </c>
      <c r="J30" s="519">
        <v>2680</v>
      </c>
      <c r="K30" s="519">
        <v>2913</v>
      </c>
      <c r="L30" s="519">
        <v>3484</v>
      </c>
      <c r="M30" s="601"/>
    </row>
    <row r="31" spans="1:13" s="458" customFormat="1" ht="12" customHeight="1">
      <c r="A31" s="460"/>
      <c r="B31" s="464" t="s">
        <v>74</v>
      </c>
      <c r="C31" s="520">
        <v>103</v>
      </c>
      <c r="D31" s="520">
        <f t="shared" si="2"/>
        <v>74</v>
      </c>
      <c r="E31" s="520">
        <v>36</v>
      </c>
      <c r="F31" s="520">
        <v>27</v>
      </c>
      <c r="G31" s="520">
        <v>17</v>
      </c>
      <c r="H31" s="520">
        <f t="shared" si="1"/>
        <v>23</v>
      </c>
      <c r="I31" s="520">
        <v>17</v>
      </c>
      <c r="J31" s="520">
        <v>16</v>
      </c>
      <c r="K31" s="520">
        <v>19</v>
      </c>
      <c r="L31" s="520">
        <v>22</v>
      </c>
      <c r="M31" s="601"/>
    </row>
    <row r="32" spans="1:13" s="463" customFormat="1" ht="12" customHeight="1">
      <c r="A32" s="461"/>
      <c r="B32" s="465" t="s">
        <v>94</v>
      </c>
      <c r="C32" s="520">
        <v>21</v>
      </c>
      <c r="D32" s="520">
        <f t="shared" si="2"/>
        <v>64</v>
      </c>
      <c r="E32" s="520">
        <v>7</v>
      </c>
      <c r="F32" s="520">
        <v>12</v>
      </c>
      <c r="G32" s="520">
        <v>1</v>
      </c>
      <c r="H32" s="520">
        <f t="shared" si="1"/>
        <v>1</v>
      </c>
      <c r="I32" s="520">
        <v>12</v>
      </c>
      <c r="J32" s="520">
        <v>24</v>
      </c>
      <c r="K32" s="520">
        <v>18</v>
      </c>
      <c r="L32" s="520">
        <v>10</v>
      </c>
      <c r="M32" s="601"/>
    </row>
    <row r="33" spans="1:13" s="458" customFormat="1" ht="12" customHeight="1">
      <c r="A33" s="460"/>
      <c r="B33" s="464" t="s">
        <v>24</v>
      </c>
      <c r="C33" s="520">
        <v>222</v>
      </c>
      <c r="D33" s="520">
        <f t="shared" si="2"/>
        <v>376</v>
      </c>
      <c r="E33" s="520">
        <v>57</v>
      </c>
      <c r="F33" s="520">
        <v>46</v>
      </c>
      <c r="G33" s="520">
        <v>31</v>
      </c>
      <c r="H33" s="520">
        <f t="shared" si="1"/>
        <v>88</v>
      </c>
      <c r="I33" s="520">
        <v>99</v>
      </c>
      <c r="J33" s="520">
        <v>124</v>
      </c>
      <c r="K33" s="520">
        <v>37</v>
      </c>
      <c r="L33" s="520">
        <v>116</v>
      </c>
      <c r="M33" s="601"/>
    </row>
    <row r="34" spans="1:13" s="458" customFormat="1" ht="12" customHeight="1">
      <c r="A34" s="460"/>
      <c r="B34" s="464" t="s">
        <v>173</v>
      </c>
      <c r="C34" s="520">
        <v>3587</v>
      </c>
      <c r="D34" s="520">
        <f t="shared" si="2"/>
        <v>3529</v>
      </c>
      <c r="E34" s="520">
        <v>709</v>
      </c>
      <c r="F34" s="520">
        <v>1001</v>
      </c>
      <c r="G34" s="520">
        <v>989</v>
      </c>
      <c r="H34" s="520">
        <f t="shared" si="1"/>
        <v>888</v>
      </c>
      <c r="I34" s="520">
        <v>791</v>
      </c>
      <c r="J34" s="520">
        <v>896</v>
      </c>
      <c r="K34" s="520">
        <v>862</v>
      </c>
      <c r="L34" s="520">
        <v>980</v>
      </c>
      <c r="M34" s="601"/>
    </row>
    <row r="35" spans="1:13" s="463" customFormat="1" ht="12" customHeight="1">
      <c r="A35" s="461"/>
      <c r="B35" s="465" t="s">
        <v>239</v>
      </c>
      <c r="C35" s="520">
        <v>235</v>
      </c>
      <c r="D35" s="520">
        <f t="shared" si="2"/>
        <v>233</v>
      </c>
      <c r="E35" s="520">
        <v>48</v>
      </c>
      <c r="F35" s="520">
        <v>52</v>
      </c>
      <c r="G35" s="520">
        <v>75</v>
      </c>
      <c r="H35" s="520">
        <f t="shared" si="1"/>
        <v>60</v>
      </c>
      <c r="I35" s="520">
        <v>55</v>
      </c>
      <c r="J35" s="520">
        <v>54</v>
      </c>
      <c r="K35" s="520">
        <v>67</v>
      </c>
      <c r="L35" s="520">
        <v>57</v>
      </c>
      <c r="M35" s="601"/>
    </row>
    <row r="36" spans="1:13" s="458" customFormat="1" ht="12" customHeight="1">
      <c r="A36" s="460"/>
      <c r="B36" s="464" t="s">
        <v>77</v>
      </c>
      <c r="C36" s="520">
        <v>81</v>
      </c>
      <c r="D36" s="520">
        <f t="shared" si="2"/>
        <v>46</v>
      </c>
      <c r="E36" s="520">
        <v>6</v>
      </c>
      <c r="F36" s="520">
        <v>11</v>
      </c>
      <c r="G36" s="520">
        <v>30</v>
      </c>
      <c r="H36" s="520">
        <f t="shared" si="1"/>
        <v>34</v>
      </c>
      <c r="I36" s="520">
        <v>16</v>
      </c>
      <c r="J36" s="520">
        <v>4</v>
      </c>
      <c r="K36" s="520">
        <v>6</v>
      </c>
      <c r="L36" s="520">
        <v>20</v>
      </c>
      <c r="M36" s="601"/>
    </row>
    <row r="37" spans="1:13" s="458" customFormat="1" ht="12" customHeight="1">
      <c r="A37" s="460"/>
      <c r="B37" s="464" t="s">
        <v>17</v>
      </c>
      <c r="C37" s="520">
        <v>2321</v>
      </c>
      <c r="D37" s="520">
        <f t="shared" si="2"/>
        <v>1978</v>
      </c>
      <c r="E37" s="520">
        <v>400</v>
      </c>
      <c r="F37" s="520">
        <v>535</v>
      </c>
      <c r="G37" s="520">
        <v>616</v>
      </c>
      <c r="H37" s="520">
        <f t="shared" si="1"/>
        <v>770</v>
      </c>
      <c r="I37" s="520">
        <v>416</v>
      </c>
      <c r="J37" s="520">
        <v>466</v>
      </c>
      <c r="K37" s="520">
        <v>442</v>
      </c>
      <c r="L37" s="520">
        <v>654</v>
      </c>
      <c r="M37" s="601"/>
    </row>
    <row r="38" spans="1:13" s="458" customFormat="1" ht="12" customHeight="1">
      <c r="A38" s="460"/>
      <c r="B38" s="464" t="s">
        <v>25</v>
      </c>
      <c r="C38" s="520">
        <v>921</v>
      </c>
      <c r="D38" s="520">
        <f t="shared" si="2"/>
        <v>701</v>
      </c>
      <c r="E38" s="520">
        <v>178</v>
      </c>
      <c r="F38" s="520">
        <v>235</v>
      </c>
      <c r="G38" s="520">
        <v>214</v>
      </c>
      <c r="H38" s="520">
        <f t="shared" si="1"/>
        <v>294</v>
      </c>
      <c r="I38" s="520">
        <v>177</v>
      </c>
      <c r="J38" s="520">
        <v>189</v>
      </c>
      <c r="K38" s="520">
        <v>161</v>
      </c>
      <c r="L38" s="520">
        <v>174</v>
      </c>
      <c r="M38" s="601"/>
    </row>
    <row r="39" spans="1:13" s="458" customFormat="1" ht="12" customHeight="1">
      <c r="A39" s="460"/>
      <c r="B39" s="464" t="s">
        <v>164</v>
      </c>
      <c r="C39" s="520">
        <v>2553</v>
      </c>
      <c r="D39" s="520">
        <f t="shared" si="2"/>
        <v>3613</v>
      </c>
      <c r="E39" s="520">
        <v>616</v>
      </c>
      <c r="F39" s="520">
        <v>600</v>
      </c>
      <c r="G39" s="520">
        <v>650</v>
      </c>
      <c r="H39" s="520">
        <f t="shared" si="1"/>
        <v>687</v>
      </c>
      <c r="I39" s="520">
        <v>583</v>
      </c>
      <c r="J39" s="520">
        <v>713</v>
      </c>
      <c r="K39" s="520">
        <v>1136</v>
      </c>
      <c r="L39" s="520">
        <v>1181</v>
      </c>
      <c r="M39" s="601"/>
    </row>
    <row r="40" spans="1:13" s="463" customFormat="1" ht="12" customHeight="1">
      <c r="A40" s="461"/>
      <c r="B40" s="465" t="s">
        <v>82</v>
      </c>
      <c r="C40" s="520">
        <v>20</v>
      </c>
      <c r="D40" s="520">
        <f t="shared" si="2"/>
        <v>28</v>
      </c>
      <c r="E40" s="520">
        <v>6</v>
      </c>
      <c r="F40" s="520">
        <v>2</v>
      </c>
      <c r="G40" s="520">
        <v>7</v>
      </c>
      <c r="H40" s="520">
        <f t="shared" si="1"/>
        <v>5</v>
      </c>
      <c r="I40" s="520">
        <v>9</v>
      </c>
      <c r="J40" s="520">
        <v>1</v>
      </c>
      <c r="K40" s="520">
        <v>8</v>
      </c>
      <c r="L40" s="520">
        <v>10</v>
      </c>
      <c r="M40" s="601"/>
    </row>
    <row r="41" spans="1:13" s="458" customFormat="1" ht="12" customHeight="1">
      <c r="A41" s="460"/>
      <c r="B41" s="464" t="s">
        <v>20</v>
      </c>
      <c r="C41" s="520">
        <f aca="true" t="shared" si="5" ref="C41:K41">C30-SUM(C31:C40)</f>
        <v>452</v>
      </c>
      <c r="D41" s="520">
        <f t="shared" si="2"/>
        <v>742</v>
      </c>
      <c r="E41" s="520">
        <f t="shared" si="5"/>
        <v>88</v>
      </c>
      <c r="F41" s="520">
        <f t="shared" si="5"/>
        <v>105</v>
      </c>
      <c r="G41" s="520">
        <f t="shared" si="5"/>
        <v>155</v>
      </c>
      <c r="H41" s="520">
        <f t="shared" si="1"/>
        <v>104</v>
      </c>
      <c r="I41" s="520">
        <f t="shared" si="5"/>
        <v>132</v>
      </c>
      <c r="J41" s="520">
        <f t="shared" si="5"/>
        <v>193</v>
      </c>
      <c r="K41" s="520">
        <f t="shared" si="5"/>
        <v>157</v>
      </c>
      <c r="L41" s="520">
        <v>260</v>
      </c>
      <c r="M41" s="601"/>
    </row>
    <row r="42" spans="1:13" s="458" customFormat="1" ht="12" customHeight="1">
      <c r="A42" s="456" t="s">
        <v>128</v>
      </c>
      <c r="B42" s="464"/>
      <c r="C42" s="519">
        <v>5069</v>
      </c>
      <c r="D42" s="519">
        <f t="shared" si="2"/>
        <v>6605</v>
      </c>
      <c r="E42" s="519">
        <v>1113</v>
      </c>
      <c r="F42" s="519">
        <v>1423</v>
      </c>
      <c r="G42" s="519">
        <v>1378</v>
      </c>
      <c r="H42" s="519">
        <f t="shared" si="1"/>
        <v>1155</v>
      </c>
      <c r="I42" s="519">
        <v>1399</v>
      </c>
      <c r="J42" s="519">
        <v>1592</v>
      </c>
      <c r="K42" s="519">
        <v>2006</v>
      </c>
      <c r="L42" s="519">
        <v>1608</v>
      </c>
      <c r="M42" s="601"/>
    </row>
    <row r="43" spans="1:13" s="458" customFormat="1" ht="12" customHeight="1">
      <c r="A43" s="460"/>
      <c r="B43" s="464" t="s">
        <v>22</v>
      </c>
      <c r="C43" s="520">
        <v>218</v>
      </c>
      <c r="D43" s="520">
        <f t="shared" si="2"/>
        <v>121</v>
      </c>
      <c r="E43" s="520">
        <v>46</v>
      </c>
      <c r="F43" s="520">
        <v>91</v>
      </c>
      <c r="G43" s="520">
        <v>48</v>
      </c>
      <c r="H43" s="520">
        <f t="shared" si="1"/>
        <v>33</v>
      </c>
      <c r="I43" s="520">
        <v>41</v>
      </c>
      <c r="J43" s="520">
        <v>33</v>
      </c>
      <c r="K43" s="520">
        <v>28</v>
      </c>
      <c r="L43" s="520">
        <v>19</v>
      </c>
      <c r="M43" s="601"/>
    </row>
    <row r="44" spans="1:13" s="463" customFormat="1" ht="12" customHeight="1">
      <c r="A44" s="461"/>
      <c r="B44" s="465" t="s">
        <v>28</v>
      </c>
      <c r="C44" s="520">
        <v>4624</v>
      </c>
      <c r="D44" s="520">
        <f t="shared" si="2"/>
        <v>6229</v>
      </c>
      <c r="E44" s="520">
        <v>1024</v>
      </c>
      <c r="F44" s="520">
        <v>1265</v>
      </c>
      <c r="G44" s="520">
        <v>1269</v>
      </c>
      <c r="H44" s="520">
        <f t="shared" si="1"/>
        <v>1066</v>
      </c>
      <c r="I44" s="520">
        <v>1300</v>
      </c>
      <c r="J44" s="520">
        <v>1497</v>
      </c>
      <c r="K44" s="520">
        <v>1920</v>
      </c>
      <c r="L44" s="520">
        <v>1512</v>
      </c>
      <c r="M44" s="601"/>
    </row>
    <row r="45" spans="1:13" s="463" customFormat="1" ht="12" customHeight="1">
      <c r="A45" s="461"/>
      <c r="B45" s="465" t="s">
        <v>242</v>
      </c>
      <c r="C45" s="520">
        <v>72</v>
      </c>
      <c r="D45" s="520">
        <f t="shared" si="2"/>
        <v>84</v>
      </c>
      <c r="E45" s="520">
        <v>21</v>
      </c>
      <c r="F45" s="520">
        <v>28</v>
      </c>
      <c r="G45" s="520">
        <v>9</v>
      </c>
      <c r="H45" s="520">
        <f t="shared" si="1"/>
        <v>14</v>
      </c>
      <c r="I45" s="520">
        <v>19</v>
      </c>
      <c r="J45" s="520">
        <v>25</v>
      </c>
      <c r="K45" s="520">
        <v>19</v>
      </c>
      <c r="L45" s="520">
        <v>21</v>
      </c>
      <c r="M45" s="601"/>
    </row>
    <row r="46" spans="1:15" s="458" customFormat="1" ht="12" customHeight="1">
      <c r="A46" s="460"/>
      <c r="B46" s="464" t="s">
        <v>20</v>
      </c>
      <c r="C46" s="520">
        <f>C42-SUM(C43:C45)</f>
        <v>155</v>
      </c>
      <c r="D46" s="520">
        <f t="shared" si="2"/>
        <v>171</v>
      </c>
      <c r="E46" s="520">
        <f aca="true" t="shared" si="6" ref="E46:K46">E42-SUM(E43:E45)</f>
        <v>22</v>
      </c>
      <c r="F46" s="520">
        <f t="shared" si="6"/>
        <v>39</v>
      </c>
      <c r="G46" s="520">
        <f t="shared" si="6"/>
        <v>52</v>
      </c>
      <c r="H46" s="520">
        <f t="shared" si="1"/>
        <v>42</v>
      </c>
      <c r="I46" s="520">
        <f t="shared" si="6"/>
        <v>39</v>
      </c>
      <c r="J46" s="520">
        <f t="shared" si="6"/>
        <v>37</v>
      </c>
      <c r="K46" s="520">
        <f t="shared" si="6"/>
        <v>39</v>
      </c>
      <c r="L46" s="520">
        <v>56</v>
      </c>
      <c r="M46" s="601"/>
      <c r="O46" s="529"/>
    </row>
    <row r="47" spans="1:13" s="458" customFormat="1" ht="12" customHeight="1">
      <c r="A47" s="456" t="s">
        <v>129</v>
      </c>
      <c r="B47" s="464"/>
      <c r="C47" s="519">
        <v>228</v>
      </c>
      <c r="D47" s="519">
        <f t="shared" si="2"/>
        <v>278</v>
      </c>
      <c r="E47" s="519">
        <v>48</v>
      </c>
      <c r="F47" s="519">
        <v>35</v>
      </c>
      <c r="G47" s="519">
        <v>75</v>
      </c>
      <c r="H47" s="519">
        <f t="shared" si="1"/>
        <v>70</v>
      </c>
      <c r="I47" s="519">
        <v>60</v>
      </c>
      <c r="J47" s="519">
        <v>108</v>
      </c>
      <c r="K47" s="519">
        <v>67</v>
      </c>
      <c r="L47" s="519">
        <v>43</v>
      </c>
      <c r="M47" s="601"/>
    </row>
    <row r="48" spans="1:13" s="458" customFormat="1" ht="12" customHeight="1">
      <c r="A48" s="460"/>
      <c r="B48" s="464" t="s">
        <v>21</v>
      </c>
      <c r="C48" s="520">
        <v>171</v>
      </c>
      <c r="D48" s="520">
        <f t="shared" si="2"/>
        <v>227</v>
      </c>
      <c r="E48" s="520">
        <v>37</v>
      </c>
      <c r="F48" s="520">
        <v>22</v>
      </c>
      <c r="G48" s="520">
        <v>62</v>
      </c>
      <c r="H48" s="520">
        <f t="shared" si="1"/>
        <v>50</v>
      </c>
      <c r="I48" s="520">
        <v>53</v>
      </c>
      <c r="J48" s="520">
        <v>90</v>
      </c>
      <c r="K48" s="520">
        <v>49</v>
      </c>
      <c r="L48" s="520">
        <v>35</v>
      </c>
      <c r="M48" s="601"/>
    </row>
    <row r="49" spans="1:13" s="463" customFormat="1" ht="12" customHeight="1">
      <c r="A49" s="461"/>
      <c r="B49" s="462" t="s">
        <v>240</v>
      </c>
      <c r="C49" s="520">
        <v>17</v>
      </c>
      <c r="D49" s="520">
        <f t="shared" si="2"/>
        <v>25</v>
      </c>
      <c r="E49" s="520">
        <v>5</v>
      </c>
      <c r="F49" s="520">
        <v>2</v>
      </c>
      <c r="G49" s="520">
        <v>6</v>
      </c>
      <c r="H49" s="520">
        <f t="shared" si="1"/>
        <v>4</v>
      </c>
      <c r="I49" s="520">
        <v>5</v>
      </c>
      <c r="J49" s="520">
        <v>13</v>
      </c>
      <c r="K49" s="520">
        <v>3</v>
      </c>
      <c r="L49" s="520">
        <v>4</v>
      </c>
      <c r="M49" s="601"/>
    </row>
    <row r="50" spans="1:13" s="458" customFormat="1" ht="12" customHeight="1">
      <c r="A50" s="466"/>
      <c r="B50" s="467" t="s">
        <v>20</v>
      </c>
      <c r="C50" s="521">
        <f aca="true" t="shared" si="7" ref="C50:K50">C47-SUM(C48:C49)</f>
        <v>40</v>
      </c>
      <c r="D50" s="521">
        <f t="shared" si="2"/>
        <v>26</v>
      </c>
      <c r="E50" s="521">
        <f t="shared" si="7"/>
        <v>6</v>
      </c>
      <c r="F50" s="521">
        <f t="shared" si="7"/>
        <v>11</v>
      </c>
      <c r="G50" s="521">
        <f t="shared" si="7"/>
        <v>7</v>
      </c>
      <c r="H50" s="521">
        <f t="shared" si="1"/>
        <v>16</v>
      </c>
      <c r="I50" s="521">
        <f t="shared" si="7"/>
        <v>2</v>
      </c>
      <c r="J50" s="521">
        <f t="shared" si="7"/>
        <v>5</v>
      </c>
      <c r="K50" s="521">
        <f t="shared" si="7"/>
        <v>15</v>
      </c>
      <c r="L50" s="521">
        <v>4</v>
      </c>
      <c r="M50" s="601"/>
    </row>
    <row r="51" spans="1:13" ht="16.5" customHeight="1">
      <c r="A51" s="71" t="s">
        <v>373</v>
      </c>
      <c r="B51" s="52"/>
      <c r="C51" s="52" t="s">
        <v>450</v>
      </c>
      <c r="D51" s="52" t="s">
        <v>374</v>
      </c>
      <c r="E51" s="52" t="s">
        <v>378</v>
      </c>
      <c r="F51" s="58"/>
      <c r="G51" s="58"/>
      <c r="H51" s="58"/>
      <c r="I51" s="58"/>
      <c r="J51" s="58"/>
      <c r="K51" s="58"/>
      <c r="L51" s="58"/>
      <c r="M51" s="601"/>
    </row>
    <row r="52" spans="1:13" ht="12" customHeight="1">
      <c r="A52" s="38"/>
      <c r="M52" s="67"/>
    </row>
    <row r="53" spans="2:4" ht="12.75">
      <c r="B53" s="19"/>
      <c r="C53" s="31"/>
      <c r="D53" s="31"/>
    </row>
  </sheetData>
  <sheetProtection/>
  <mergeCells count="6">
    <mergeCell ref="M1:M51"/>
    <mergeCell ref="A3:B4"/>
    <mergeCell ref="C3:C4"/>
    <mergeCell ref="D3:D4"/>
    <mergeCell ref="E3:H3"/>
    <mergeCell ref="I3:L3"/>
  </mergeCells>
  <printOptions horizontalCentered="1"/>
  <pageMargins left="0" right="0" top="0.5" bottom="0" header="0.5" footer="0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zoomScalePageLayoutView="0" workbookViewId="0" topLeftCell="A19">
      <selection activeCell="I4" sqref="I4"/>
    </sheetView>
  </sheetViews>
  <sheetFormatPr defaultColWidth="9.140625" defaultRowHeight="12.75"/>
  <cols>
    <col min="1" max="1" width="5.00390625" style="532" customWidth="1"/>
    <col min="2" max="2" width="16.57421875" style="532" customWidth="1"/>
    <col min="3" max="4" width="12.57421875" style="532" customWidth="1"/>
    <col min="5" max="11" width="13.140625" style="534" customWidth="1"/>
    <col min="12" max="12" width="16.00390625" style="534" customWidth="1"/>
    <col min="13" max="13" width="8.421875" style="532" customWidth="1"/>
    <col min="14" max="14" width="14.00390625" style="532" customWidth="1"/>
    <col min="15" max="16384" width="9.140625" style="532" customWidth="1"/>
  </cols>
  <sheetData>
    <row r="1" spans="1:14" s="372" customFormat="1" ht="18" customHeight="1">
      <c r="A1" s="371" t="s">
        <v>412</v>
      </c>
      <c r="E1" s="373"/>
      <c r="F1" s="373"/>
      <c r="G1" s="373"/>
      <c r="H1" s="373"/>
      <c r="I1" s="373"/>
      <c r="J1" s="373"/>
      <c r="K1" s="373"/>
      <c r="L1" s="373"/>
      <c r="M1" s="630" t="s">
        <v>169</v>
      </c>
      <c r="N1" s="561"/>
    </row>
    <row r="2" spans="1:14" ht="11.25" customHeight="1">
      <c r="A2" s="531"/>
      <c r="E2" s="533"/>
      <c r="F2" s="533"/>
      <c r="G2" s="533"/>
      <c r="H2" s="533"/>
      <c r="J2" s="533"/>
      <c r="K2" s="535" t="s">
        <v>387</v>
      </c>
      <c r="L2" s="536"/>
      <c r="M2" s="630"/>
      <c r="N2" s="530"/>
    </row>
    <row r="3" spans="1:14" ht="18" customHeight="1">
      <c r="A3" s="631" t="s">
        <v>10</v>
      </c>
      <c r="B3" s="632"/>
      <c r="C3" s="635" t="s">
        <v>445</v>
      </c>
      <c r="D3" s="643" t="s">
        <v>446</v>
      </c>
      <c r="E3" s="637" t="s">
        <v>445</v>
      </c>
      <c r="F3" s="638"/>
      <c r="G3" s="638"/>
      <c r="H3" s="639"/>
      <c r="I3" s="640" t="s">
        <v>446</v>
      </c>
      <c r="J3" s="641"/>
      <c r="K3" s="641"/>
      <c r="L3" s="642"/>
      <c r="M3" s="630"/>
      <c r="N3" s="530"/>
    </row>
    <row r="4" spans="1:14" ht="12.75" customHeight="1">
      <c r="A4" s="633"/>
      <c r="B4" s="634"/>
      <c r="C4" s="636"/>
      <c r="D4" s="644"/>
      <c r="E4" s="537" t="s">
        <v>0</v>
      </c>
      <c r="F4" s="537" t="s">
        <v>1</v>
      </c>
      <c r="G4" s="538" t="s">
        <v>2</v>
      </c>
      <c r="H4" s="538" t="s">
        <v>3</v>
      </c>
      <c r="I4" s="537" t="s">
        <v>0</v>
      </c>
      <c r="J4" s="537" t="s">
        <v>1</v>
      </c>
      <c r="K4" s="539" t="s">
        <v>2</v>
      </c>
      <c r="L4" s="539" t="s">
        <v>3</v>
      </c>
      <c r="M4" s="630"/>
      <c r="N4" s="530"/>
    </row>
    <row r="5" spans="1:14" ht="12.75" customHeight="1">
      <c r="A5" s="540" t="s">
        <v>146</v>
      </c>
      <c r="B5" s="541" t="s">
        <v>152</v>
      </c>
      <c r="C5" s="542">
        <v>45766</v>
      </c>
      <c r="D5" s="542">
        <v>50940</v>
      </c>
      <c r="E5" s="542">
        <v>10792</v>
      </c>
      <c r="F5" s="542">
        <v>10975</v>
      </c>
      <c r="G5" s="542">
        <v>12320</v>
      </c>
      <c r="H5" s="542">
        <v>11679</v>
      </c>
      <c r="I5" s="542">
        <v>9795</v>
      </c>
      <c r="J5" s="542">
        <v>13086</v>
      </c>
      <c r="K5" s="542">
        <v>13537</v>
      </c>
      <c r="L5" s="542">
        <v>14522</v>
      </c>
      <c r="M5" s="630"/>
      <c r="N5" s="530"/>
    </row>
    <row r="6" spans="1:14" ht="12" customHeight="1">
      <c r="A6" s="540" t="s">
        <v>125</v>
      </c>
      <c r="B6" s="543"/>
      <c r="C6" s="544">
        <v>33976</v>
      </c>
      <c r="D6" s="545">
        <v>36003</v>
      </c>
      <c r="E6" s="545">
        <v>8229</v>
      </c>
      <c r="F6" s="545">
        <v>7855</v>
      </c>
      <c r="G6" s="545">
        <v>9187</v>
      </c>
      <c r="H6" s="545">
        <v>8705</v>
      </c>
      <c r="I6" s="544">
        <v>6774</v>
      </c>
      <c r="J6" s="544">
        <v>9453</v>
      </c>
      <c r="K6" s="544">
        <v>9308</v>
      </c>
      <c r="L6" s="544">
        <v>10468</v>
      </c>
      <c r="M6" s="630"/>
      <c r="N6" s="530"/>
    </row>
    <row r="7" spans="1:14" ht="12" customHeight="1">
      <c r="A7" s="540"/>
      <c r="B7" s="543" t="s">
        <v>38</v>
      </c>
      <c r="C7" s="546">
        <v>318</v>
      </c>
      <c r="D7" s="546">
        <v>330</v>
      </c>
      <c r="E7" s="546">
        <v>76</v>
      </c>
      <c r="F7" s="546">
        <v>82</v>
      </c>
      <c r="G7" s="546">
        <v>88</v>
      </c>
      <c r="H7" s="546">
        <v>72</v>
      </c>
      <c r="I7" s="547">
        <v>64</v>
      </c>
      <c r="J7" s="547">
        <v>77</v>
      </c>
      <c r="K7" s="547">
        <v>117</v>
      </c>
      <c r="L7" s="547">
        <v>72</v>
      </c>
      <c r="M7" s="630"/>
      <c r="N7" s="530"/>
    </row>
    <row r="8" spans="1:14" ht="12" customHeight="1">
      <c r="A8" s="548"/>
      <c r="B8" s="543" t="s">
        <v>11</v>
      </c>
      <c r="C8" s="546">
        <v>1384</v>
      </c>
      <c r="D8" s="546">
        <v>1308</v>
      </c>
      <c r="E8" s="546">
        <v>328</v>
      </c>
      <c r="F8" s="546">
        <v>393</v>
      </c>
      <c r="G8" s="546">
        <v>359</v>
      </c>
      <c r="H8" s="546">
        <v>304</v>
      </c>
      <c r="I8" s="547">
        <v>240</v>
      </c>
      <c r="J8" s="547">
        <v>396</v>
      </c>
      <c r="K8" s="547">
        <v>341</v>
      </c>
      <c r="L8" s="547">
        <v>331</v>
      </c>
      <c r="M8" s="630"/>
      <c r="N8" s="530"/>
    </row>
    <row r="9" spans="1:14" ht="12" customHeight="1">
      <c r="A9" s="548"/>
      <c r="B9" s="543" t="s">
        <v>238</v>
      </c>
      <c r="C9" s="546">
        <v>104</v>
      </c>
      <c r="D9" s="546">
        <v>143</v>
      </c>
      <c r="E9" s="546">
        <v>17</v>
      </c>
      <c r="F9" s="546">
        <v>41</v>
      </c>
      <c r="G9" s="546">
        <v>24</v>
      </c>
      <c r="H9" s="546">
        <v>22</v>
      </c>
      <c r="I9" s="547">
        <v>9</v>
      </c>
      <c r="J9" s="547">
        <v>53</v>
      </c>
      <c r="K9" s="547">
        <v>27</v>
      </c>
      <c r="L9" s="547">
        <v>54</v>
      </c>
      <c r="M9" s="630"/>
      <c r="N9" s="530"/>
    </row>
    <row r="10" spans="1:14" ht="12" customHeight="1">
      <c r="A10" s="548"/>
      <c r="B10" s="543" t="s">
        <v>12</v>
      </c>
      <c r="C10" s="546">
        <v>8294</v>
      </c>
      <c r="D10" s="546">
        <v>9470</v>
      </c>
      <c r="E10" s="546">
        <v>1279</v>
      </c>
      <c r="F10" s="546">
        <v>1860</v>
      </c>
      <c r="G10" s="546">
        <v>2703</v>
      </c>
      <c r="H10" s="546">
        <v>2452</v>
      </c>
      <c r="I10" s="547">
        <v>1699</v>
      </c>
      <c r="J10" s="547">
        <v>2816</v>
      </c>
      <c r="K10" s="547">
        <v>2093</v>
      </c>
      <c r="L10" s="547">
        <v>2862</v>
      </c>
      <c r="M10" s="630"/>
      <c r="N10" s="530"/>
    </row>
    <row r="11" spans="1:14" ht="12" customHeight="1">
      <c r="A11" s="548"/>
      <c r="B11" s="543" t="s">
        <v>13</v>
      </c>
      <c r="C11" s="546">
        <v>1234</v>
      </c>
      <c r="D11" s="546">
        <v>977</v>
      </c>
      <c r="E11" s="546">
        <v>286</v>
      </c>
      <c r="F11" s="546">
        <v>333</v>
      </c>
      <c r="G11" s="546">
        <v>366</v>
      </c>
      <c r="H11" s="546">
        <v>249</v>
      </c>
      <c r="I11" s="547">
        <v>284</v>
      </c>
      <c r="J11" s="547">
        <v>254</v>
      </c>
      <c r="K11" s="547">
        <v>243</v>
      </c>
      <c r="L11" s="547">
        <v>196</v>
      </c>
      <c r="M11" s="630"/>
      <c r="N11" s="530"/>
    </row>
    <row r="12" spans="1:14" ht="12" customHeight="1">
      <c r="A12" s="548"/>
      <c r="B12" s="543" t="s">
        <v>14</v>
      </c>
      <c r="C12" s="546">
        <v>2617</v>
      </c>
      <c r="D12" s="546">
        <v>4138</v>
      </c>
      <c r="E12" s="546">
        <v>802</v>
      </c>
      <c r="F12" s="546">
        <v>657</v>
      </c>
      <c r="G12" s="546">
        <v>441</v>
      </c>
      <c r="H12" s="546">
        <v>717</v>
      </c>
      <c r="I12" s="547">
        <v>628</v>
      </c>
      <c r="J12" s="547">
        <v>1140</v>
      </c>
      <c r="K12" s="547">
        <v>1181</v>
      </c>
      <c r="L12" s="547">
        <v>1189</v>
      </c>
      <c r="M12" s="630"/>
      <c r="N12" s="530"/>
    </row>
    <row r="13" spans="1:14" ht="12" customHeight="1">
      <c r="A13" s="548"/>
      <c r="B13" s="543" t="s">
        <v>15</v>
      </c>
      <c r="C13" s="546">
        <v>710</v>
      </c>
      <c r="D13" s="546">
        <v>809</v>
      </c>
      <c r="E13" s="546">
        <v>148</v>
      </c>
      <c r="F13" s="546">
        <v>157</v>
      </c>
      <c r="G13" s="546">
        <v>210</v>
      </c>
      <c r="H13" s="546">
        <v>195</v>
      </c>
      <c r="I13" s="547">
        <v>163</v>
      </c>
      <c r="J13" s="547">
        <v>130</v>
      </c>
      <c r="K13" s="547">
        <v>237</v>
      </c>
      <c r="L13" s="547">
        <v>279</v>
      </c>
      <c r="M13" s="630"/>
      <c r="N13" s="530"/>
    </row>
    <row r="14" spans="1:14" ht="12" customHeight="1">
      <c r="A14" s="548"/>
      <c r="B14" s="543" t="s">
        <v>16</v>
      </c>
      <c r="C14" s="546">
        <v>1341</v>
      </c>
      <c r="D14" s="546">
        <v>284</v>
      </c>
      <c r="E14" s="546">
        <v>82</v>
      </c>
      <c r="F14" s="546">
        <v>114</v>
      </c>
      <c r="G14" s="546">
        <v>1071</v>
      </c>
      <c r="H14" s="546">
        <v>74</v>
      </c>
      <c r="I14" s="547">
        <v>68</v>
      </c>
      <c r="J14" s="547">
        <v>68</v>
      </c>
      <c r="K14" s="547">
        <v>49</v>
      </c>
      <c r="L14" s="547">
        <v>99</v>
      </c>
      <c r="M14" s="630"/>
      <c r="N14" s="530"/>
    </row>
    <row r="15" spans="1:14" ht="12" customHeight="1">
      <c r="A15" s="548"/>
      <c r="B15" s="543" t="s">
        <v>19</v>
      </c>
      <c r="C15" s="546">
        <v>1740</v>
      </c>
      <c r="D15" s="546">
        <v>3186</v>
      </c>
      <c r="E15" s="546">
        <v>384</v>
      </c>
      <c r="F15" s="546">
        <v>539</v>
      </c>
      <c r="G15" s="546">
        <v>457</v>
      </c>
      <c r="H15" s="546">
        <v>360</v>
      </c>
      <c r="I15" s="547">
        <v>523</v>
      </c>
      <c r="J15" s="547">
        <v>637</v>
      </c>
      <c r="K15" s="547">
        <v>1054</v>
      </c>
      <c r="L15" s="547">
        <v>972</v>
      </c>
      <c r="M15" s="630"/>
      <c r="N15" s="530"/>
    </row>
    <row r="16" spans="1:14" ht="12" customHeight="1">
      <c r="A16" s="548"/>
      <c r="B16" s="543" t="s">
        <v>31</v>
      </c>
      <c r="C16" s="546">
        <v>588</v>
      </c>
      <c r="D16" s="546">
        <v>769</v>
      </c>
      <c r="E16" s="546">
        <v>140</v>
      </c>
      <c r="F16" s="546">
        <v>172</v>
      </c>
      <c r="G16" s="546">
        <v>120</v>
      </c>
      <c r="H16" s="546">
        <v>156</v>
      </c>
      <c r="I16" s="547">
        <v>155</v>
      </c>
      <c r="J16" s="547">
        <v>194</v>
      </c>
      <c r="K16" s="547">
        <v>198</v>
      </c>
      <c r="L16" s="547">
        <v>222</v>
      </c>
      <c r="M16" s="630"/>
      <c r="N16" s="530"/>
    </row>
    <row r="17" spans="1:14" ht="12" customHeight="1">
      <c r="A17" s="548"/>
      <c r="B17" s="543" t="s">
        <v>18</v>
      </c>
      <c r="C17" s="546">
        <v>15074</v>
      </c>
      <c r="D17" s="546">
        <v>13378</v>
      </c>
      <c r="E17" s="546">
        <v>4580</v>
      </c>
      <c r="F17" s="546">
        <v>3392</v>
      </c>
      <c r="G17" s="546">
        <v>3138</v>
      </c>
      <c r="H17" s="546">
        <v>3964</v>
      </c>
      <c r="I17" s="547">
        <v>2775</v>
      </c>
      <c r="J17" s="547">
        <v>3422</v>
      </c>
      <c r="K17" s="547">
        <v>3422</v>
      </c>
      <c r="L17" s="547">
        <v>3759</v>
      </c>
      <c r="M17" s="630"/>
      <c r="N17" s="530"/>
    </row>
    <row r="18" spans="1:14" ht="12" customHeight="1">
      <c r="A18" s="548"/>
      <c r="B18" s="549" t="s">
        <v>20</v>
      </c>
      <c r="C18" s="546">
        <v>572</v>
      </c>
      <c r="D18" s="546">
        <v>1211</v>
      </c>
      <c r="E18" s="547">
        <v>107</v>
      </c>
      <c r="F18" s="547">
        <v>115</v>
      </c>
      <c r="G18" s="547">
        <v>210</v>
      </c>
      <c r="H18" s="546">
        <v>140</v>
      </c>
      <c r="I18" s="547">
        <v>166</v>
      </c>
      <c r="J18" s="547">
        <v>266</v>
      </c>
      <c r="K18" s="547">
        <v>346</v>
      </c>
      <c r="L18" s="547">
        <v>433</v>
      </c>
      <c r="M18" s="630"/>
      <c r="N18" s="530"/>
    </row>
    <row r="19" spans="1:14" ht="12" customHeight="1">
      <c r="A19" s="540" t="s">
        <v>126</v>
      </c>
      <c r="B19" s="549"/>
      <c r="C19" s="545">
        <v>742</v>
      </c>
      <c r="D19" s="545">
        <v>1095</v>
      </c>
      <c r="E19" s="545">
        <v>136</v>
      </c>
      <c r="F19" s="545">
        <v>200</v>
      </c>
      <c r="G19" s="545">
        <v>204</v>
      </c>
      <c r="H19" s="545">
        <v>202</v>
      </c>
      <c r="I19" s="544">
        <v>177</v>
      </c>
      <c r="J19" s="544">
        <v>298</v>
      </c>
      <c r="K19" s="544">
        <v>289</v>
      </c>
      <c r="L19" s="544">
        <v>331</v>
      </c>
      <c r="M19" s="630"/>
      <c r="N19" s="530"/>
    </row>
    <row r="20" spans="1:14" ht="12" customHeight="1">
      <c r="A20" s="540"/>
      <c r="B20" s="549" t="s">
        <v>147</v>
      </c>
      <c r="C20" s="546">
        <v>56</v>
      </c>
      <c r="D20" s="546">
        <v>96</v>
      </c>
      <c r="E20" s="546">
        <v>4</v>
      </c>
      <c r="F20" s="546">
        <v>16</v>
      </c>
      <c r="G20" s="546">
        <v>14</v>
      </c>
      <c r="H20" s="546">
        <v>22</v>
      </c>
      <c r="I20" s="547">
        <v>31</v>
      </c>
      <c r="J20" s="547">
        <v>17</v>
      </c>
      <c r="K20" s="547">
        <v>38</v>
      </c>
      <c r="L20" s="547">
        <v>10</v>
      </c>
      <c r="M20" s="630"/>
      <c r="N20" s="530"/>
    </row>
    <row r="21" spans="1:14" ht="12" customHeight="1">
      <c r="A21" s="548"/>
      <c r="B21" s="549" t="s">
        <v>447</v>
      </c>
      <c r="C21" s="546">
        <v>153</v>
      </c>
      <c r="D21" s="546">
        <v>171</v>
      </c>
      <c r="E21" s="546">
        <v>16</v>
      </c>
      <c r="F21" s="546">
        <v>31</v>
      </c>
      <c r="G21" s="546">
        <v>52</v>
      </c>
      <c r="H21" s="546">
        <v>54</v>
      </c>
      <c r="I21" s="547">
        <v>14</v>
      </c>
      <c r="J21" s="547">
        <v>40</v>
      </c>
      <c r="K21" s="547">
        <v>50</v>
      </c>
      <c r="L21" s="547">
        <v>67</v>
      </c>
      <c r="M21" s="630"/>
      <c r="N21" s="530"/>
    </row>
    <row r="22" spans="1:14" ht="12" customHeight="1">
      <c r="A22" s="548"/>
      <c r="B22" s="549" t="s">
        <v>23</v>
      </c>
      <c r="C22" s="546">
        <v>127</v>
      </c>
      <c r="D22" s="546">
        <v>154</v>
      </c>
      <c r="E22" s="546">
        <v>24</v>
      </c>
      <c r="F22" s="546">
        <v>36</v>
      </c>
      <c r="G22" s="546">
        <v>38</v>
      </c>
      <c r="H22" s="546">
        <v>29</v>
      </c>
      <c r="I22" s="547">
        <v>42</v>
      </c>
      <c r="J22" s="547">
        <v>58</v>
      </c>
      <c r="K22" s="547">
        <v>20</v>
      </c>
      <c r="L22" s="547">
        <v>34</v>
      </c>
      <c r="M22" s="630"/>
      <c r="N22" s="530"/>
    </row>
    <row r="23" spans="1:14" ht="12" customHeight="1">
      <c r="A23" s="548"/>
      <c r="B23" s="549" t="s">
        <v>30</v>
      </c>
      <c r="C23" s="546">
        <v>33</v>
      </c>
      <c r="D23" s="546">
        <v>99</v>
      </c>
      <c r="E23" s="546">
        <v>7</v>
      </c>
      <c r="F23" s="546">
        <v>7</v>
      </c>
      <c r="G23" s="546">
        <v>9</v>
      </c>
      <c r="H23" s="546">
        <v>10</v>
      </c>
      <c r="I23" s="547">
        <v>10</v>
      </c>
      <c r="J23" s="547">
        <v>36</v>
      </c>
      <c r="K23" s="547">
        <v>31</v>
      </c>
      <c r="L23" s="547">
        <v>22</v>
      </c>
      <c r="M23" s="630"/>
      <c r="N23" s="530"/>
    </row>
    <row r="24" spans="1:14" ht="12" customHeight="1">
      <c r="A24" s="548"/>
      <c r="B24" s="549" t="s">
        <v>217</v>
      </c>
      <c r="C24" s="546">
        <v>4</v>
      </c>
      <c r="D24" s="546">
        <v>0</v>
      </c>
      <c r="E24" s="550">
        <v>0</v>
      </c>
      <c r="F24" s="550">
        <v>0</v>
      </c>
      <c r="G24" s="546">
        <v>3</v>
      </c>
      <c r="H24" s="546">
        <v>1</v>
      </c>
      <c r="I24" s="550">
        <v>0</v>
      </c>
      <c r="J24" s="550">
        <v>0</v>
      </c>
      <c r="K24" s="550">
        <v>0</v>
      </c>
      <c r="L24" s="550">
        <v>0</v>
      </c>
      <c r="M24" s="630"/>
      <c r="N24" s="530"/>
    </row>
    <row r="25" spans="1:14" ht="12" customHeight="1">
      <c r="A25" s="548"/>
      <c r="B25" s="549" t="s">
        <v>241</v>
      </c>
      <c r="C25" s="551">
        <v>0</v>
      </c>
      <c r="D25" s="546">
        <v>0</v>
      </c>
      <c r="E25" s="550">
        <v>0</v>
      </c>
      <c r="F25" s="550">
        <v>0</v>
      </c>
      <c r="G25" s="550">
        <v>0</v>
      </c>
      <c r="H25" s="550">
        <v>0</v>
      </c>
      <c r="I25" s="550">
        <v>0</v>
      </c>
      <c r="J25" s="550">
        <v>0</v>
      </c>
      <c r="K25" s="550">
        <v>0</v>
      </c>
      <c r="L25" s="550">
        <v>0</v>
      </c>
      <c r="M25" s="630"/>
      <c r="N25" s="530"/>
    </row>
    <row r="26" spans="1:14" ht="12" customHeight="1">
      <c r="A26" s="548"/>
      <c r="B26" s="549" t="s">
        <v>26</v>
      </c>
      <c r="C26" s="546">
        <v>42</v>
      </c>
      <c r="D26" s="546">
        <v>108</v>
      </c>
      <c r="E26" s="546">
        <v>3</v>
      </c>
      <c r="F26" s="546">
        <v>9</v>
      </c>
      <c r="G26" s="546">
        <v>10</v>
      </c>
      <c r="H26" s="546">
        <v>20</v>
      </c>
      <c r="I26" s="547">
        <v>20</v>
      </c>
      <c r="J26" s="547">
        <v>27</v>
      </c>
      <c r="K26" s="547">
        <v>26</v>
      </c>
      <c r="L26" s="547">
        <v>35</v>
      </c>
      <c r="M26" s="630"/>
      <c r="N26" s="530"/>
    </row>
    <row r="27" spans="1:14" ht="12" customHeight="1">
      <c r="A27" s="548"/>
      <c r="B27" s="549" t="s">
        <v>218</v>
      </c>
      <c r="C27" s="546">
        <v>19</v>
      </c>
      <c r="D27" s="546">
        <v>59</v>
      </c>
      <c r="E27" s="546">
        <v>2</v>
      </c>
      <c r="F27" s="546">
        <v>6</v>
      </c>
      <c r="G27" s="546">
        <v>5</v>
      </c>
      <c r="H27" s="546">
        <v>6</v>
      </c>
      <c r="I27" s="547">
        <v>4</v>
      </c>
      <c r="J27" s="547">
        <v>8</v>
      </c>
      <c r="K27" s="547">
        <v>7</v>
      </c>
      <c r="L27" s="547">
        <v>40</v>
      </c>
      <c r="M27" s="630"/>
      <c r="N27" s="530"/>
    </row>
    <row r="28" spans="1:14" ht="12" customHeight="1">
      <c r="A28" s="548"/>
      <c r="B28" s="549" t="s">
        <v>65</v>
      </c>
      <c r="C28" s="546">
        <v>33</v>
      </c>
      <c r="D28" s="546">
        <v>81</v>
      </c>
      <c r="E28" s="546">
        <v>12</v>
      </c>
      <c r="F28" s="546">
        <v>7</v>
      </c>
      <c r="G28" s="546">
        <v>5</v>
      </c>
      <c r="H28" s="546">
        <v>9</v>
      </c>
      <c r="I28" s="547">
        <v>10</v>
      </c>
      <c r="J28" s="547">
        <v>25</v>
      </c>
      <c r="K28" s="547">
        <v>20</v>
      </c>
      <c r="L28" s="547">
        <v>26</v>
      </c>
      <c r="M28" s="630"/>
      <c r="N28" s="530"/>
    </row>
    <row r="29" spans="1:14" ht="12" customHeight="1">
      <c r="A29" s="548"/>
      <c r="B29" s="549" t="s">
        <v>20</v>
      </c>
      <c r="C29" s="546">
        <v>275</v>
      </c>
      <c r="D29" s="546">
        <v>327</v>
      </c>
      <c r="E29" s="547">
        <v>68</v>
      </c>
      <c r="F29" s="547">
        <v>88</v>
      </c>
      <c r="G29" s="547">
        <v>68</v>
      </c>
      <c r="H29" s="546">
        <v>51</v>
      </c>
      <c r="I29" s="547">
        <v>46</v>
      </c>
      <c r="J29" s="547">
        <v>87</v>
      </c>
      <c r="K29" s="547">
        <v>97</v>
      </c>
      <c r="L29" s="547">
        <v>97</v>
      </c>
      <c r="M29" s="630"/>
      <c r="N29" s="530"/>
    </row>
    <row r="30" spans="1:14" ht="12" customHeight="1">
      <c r="A30" s="540" t="s">
        <v>127</v>
      </c>
      <c r="B30" s="549"/>
      <c r="C30" s="544">
        <v>6240</v>
      </c>
      <c r="D30" s="545">
        <v>7334</v>
      </c>
      <c r="E30" s="545">
        <v>1371</v>
      </c>
      <c r="F30" s="545">
        <v>1539</v>
      </c>
      <c r="G30" s="545">
        <v>1640</v>
      </c>
      <c r="H30" s="545">
        <v>1690</v>
      </c>
      <c r="I30" s="544">
        <v>1451</v>
      </c>
      <c r="J30" s="544">
        <v>1757</v>
      </c>
      <c r="K30" s="544">
        <v>1961</v>
      </c>
      <c r="L30" s="544">
        <v>2165</v>
      </c>
      <c r="M30" s="630"/>
      <c r="N30" s="530"/>
    </row>
    <row r="31" spans="1:14" ht="12" customHeight="1">
      <c r="A31" s="548"/>
      <c r="B31" s="549" t="s">
        <v>74</v>
      </c>
      <c r="C31" s="546">
        <v>32</v>
      </c>
      <c r="D31" s="546">
        <v>24</v>
      </c>
      <c r="E31" s="546">
        <v>8</v>
      </c>
      <c r="F31" s="546">
        <v>8</v>
      </c>
      <c r="G31" s="546">
        <v>9</v>
      </c>
      <c r="H31" s="546">
        <v>7</v>
      </c>
      <c r="I31" s="547">
        <v>6</v>
      </c>
      <c r="J31" s="547">
        <v>3</v>
      </c>
      <c r="K31" s="547">
        <v>8</v>
      </c>
      <c r="L31" s="547">
        <v>7</v>
      </c>
      <c r="M31" s="630"/>
      <c r="N31" s="530"/>
    </row>
    <row r="32" spans="1:14" ht="12" customHeight="1">
      <c r="A32" s="548"/>
      <c r="B32" s="549" t="s">
        <v>94</v>
      </c>
      <c r="C32" s="546">
        <v>20</v>
      </c>
      <c r="D32" s="546">
        <v>63</v>
      </c>
      <c r="E32" s="546">
        <v>7</v>
      </c>
      <c r="F32" s="546">
        <v>11</v>
      </c>
      <c r="G32" s="546">
        <v>1</v>
      </c>
      <c r="H32" s="546">
        <v>1</v>
      </c>
      <c r="I32" s="547">
        <v>12</v>
      </c>
      <c r="J32" s="547">
        <v>23</v>
      </c>
      <c r="K32" s="547">
        <v>18</v>
      </c>
      <c r="L32" s="547">
        <v>10</v>
      </c>
      <c r="M32" s="630"/>
      <c r="N32" s="530"/>
    </row>
    <row r="33" spans="1:14" ht="12" customHeight="1">
      <c r="A33" s="548"/>
      <c r="B33" s="549" t="s">
        <v>24</v>
      </c>
      <c r="C33" s="546">
        <v>194</v>
      </c>
      <c r="D33" s="546">
        <v>311</v>
      </c>
      <c r="E33" s="546">
        <v>45</v>
      </c>
      <c r="F33" s="546">
        <v>45</v>
      </c>
      <c r="G33" s="546">
        <v>27</v>
      </c>
      <c r="H33" s="546">
        <v>77</v>
      </c>
      <c r="I33" s="547">
        <v>94</v>
      </c>
      <c r="J33" s="547">
        <v>107</v>
      </c>
      <c r="K33" s="547">
        <v>25</v>
      </c>
      <c r="L33" s="547">
        <v>85</v>
      </c>
      <c r="M33" s="630"/>
      <c r="N33" s="530"/>
    </row>
    <row r="34" spans="1:14" ht="12" customHeight="1">
      <c r="A34" s="548"/>
      <c r="B34" s="549" t="s">
        <v>173</v>
      </c>
      <c r="C34" s="546">
        <v>2020</v>
      </c>
      <c r="D34" s="546">
        <v>1867</v>
      </c>
      <c r="E34" s="546">
        <v>422</v>
      </c>
      <c r="F34" s="546">
        <v>550</v>
      </c>
      <c r="G34" s="546">
        <v>577</v>
      </c>
      <c r="H34" s="546">
        <v>471</v>
      </c>
      <c r="I34" s="547">
        <v>430</v>
      </c>
      <c r="J34" s="547">
        <v>509</v>
      </c>
      <c r="K34" s="547">
        <v>443</v>
      </c>
      <c r="L34" s="547">
        <v>485</v>
      </c>
      <c r="M34" s="630"/>
      <c r="N34" s="530"/>
    </row>
    <row r="35" spans="1:14" ht="12" customHeight="1">
      <c r="A35" s="548"/>
      <c r="B35" s="549" t="s">
        <v>239</v>
      </c>
      <c r="C35" s="546">
        <v>105</v>
      </c>
      <c r="D35" s="546">
        <v>116</v>
      </c>
      <c r="E35" s="546">
        <v>20</v>
      </c>
      <c r="F35" s="546">
        <v>26</v>
      </c>
      <c r="G35" s="546">
        <v>33</v>
      </c>
      <c r="H35" s="546">
        <v>26</v>
      </c>
      <c r="I35" s="547">
        <v>31</v>
      </c>
      <c r="J35" s="547">
        <v>24</v>
      </c>
      <c r="K35" s="547">
        <v>35</v>
      </c>
      <c r="L35" s="547">
        <v>26</v>
      </c>
      <c r="M35" s="630"/>
      <c r="N35" s="530"/>
    </row>
    <row r="36" spans="1:14" ht="12" customHeight="1">
      <c r="A36" s="548"/>
      <c r="B36" s="549" t="s">
        <v>77</v>
      </c>
      <c r="C36" s="546">
        <v>52</v>
      </c>
      <c r="D36" s="546">
        <v>39</v>
      </c>
      <c r="E36" s="546">
        <v>3</v>
      </c>
      <c r="F36" s="546">
        <v>7</v>
      </c>
      <c r="G36" s="546">
        <v>22</v>
      </c>
      <c r="H36" s="546">
        <v>20</v>
      </c>
      <c r="I36" s="547">
        <v>14</v>
      </c>
      <c r="J36" s="547">
        <v>2</v>
      </c>
      <c r="K36" s="547">
        <v>6</v>
      </c>
      <c r="L36" s="547">
        <v>17</v>
      </c>
      <c r="M36" s="630"/>
      <c r="N36" s="530"/>
    </row>
    <row r="37" spans="1:14" ht="12" customHeight="1">
      <c r="A37" s="548"/>
      <c r="B37" s="549" t="s">
        <v>17</v>
      </c>
      <c r="C37" s="546">
        <v>967</v>
      </c>
      <c r="D37" s="546">
        <v>879</v>
      </c>
      <c r="E37" s="546">
        <v>194</v>
      </c>
      <c r="F37" s="546">
        <v>240</v>
      </c>
      <c r="G37" s="546">
        <v>231</v>
      </c>
      <c r="H37" s="546">
        <v>302</v>
      </c>
      <c r="I37" s="547">
        <v>195</v>
      </c>
      <c r="J37" s="547">
        <v>225</v>
      </c>
      <c r="K37" s="547">
        <v>213</v>
      </c>
      <c r="L37" s="547">
        <v>246</v>
      </c>
      <c r="M37" s="630"/>
      <c r="N37" s="530"/>
    </row>
    <row r="38" spans="1:14" ht="12" customHeight="1">
      <c r="A38" s="548"/>
      <c r="B38" s="549" t="s">
        <v>25</v>
      </c>
      <c r="C38" s="546">
        <v>352</v>
      </c>
      <c r="D38" s="546">
        <v>349</v>
      </c>
      <c r="E38" s="546">
        <v>80</v>
      </c>
      <c r="F38" s="546">
        <v>87</v>
      </c>
      <c r="G38" s="546">
        <v>76</v>
      </c>
      <c r="H38" s="546">
        <v>109</v>
      </c>
      <c r="I38" s="547">
        <v>83</v>
      </c>
      <c r="J38" s="547">
        <v>94</v>
      </c>
      <c r="K38" s="547">
        <v>81</v>
      </c>
      <c r="L38" s="547">
        <v>91</v>
      </c>
      <c r="M38" s="630"/>
      <c r="N38" s="530"/>
    </row>
    <row r="39" spans="1:14" ht="12" customHeight="1">
      <c r="A39" s="548"/>
      <c r="B39" s="549" t="s">
        <v>164</v>
      </c>
      <c r="C39" s="546">
        <v>2192</v>
      </c>
      <c r="D39" s="546">
        <v>3257</v>
      </c>
      <c r="E39" s="546">
        <v>542</v>
      </c>
      <c r="F39" s="546">
        <v>495</v>
      </c>
      <c r="G39" s="546">
        <v>555</v>
      </c>
      <c r="H39" s="546">
        <v>600</v>
      </c>
      <c r="I39" s="547">
        <v>509</v>
      </c>
      <c r="J39" s="547">
        <v>623</v>
      </c>
      <c r="K39" s="547">
        <v>1047</v>
      </c>
      <c r="L39" s="547">
        <v>1078</v>
      </c>
      <c r="M39" s="630"/>
      <c r="N39" s="530"/>
    </row>
    <row r="40" spans="1:14" ht="12" customHeight="1">
      <c r="A40" s="548"/>
      <c r="B40" s="549" t="s">
        <v>82</v>
      </c>
      <c r="C40" s="546">
        <v>1</v>
      </c>
      <c r="D40" s="546">
        <v>7</v>
      </c>
      <c r="E40" s="550">
        <v>0</v>
      </c>
      <c r="F40" s="546">
        <v>1</v>
      </c>
      <c r="G40" s="550">
        <v>0</v>
      </c>
      <c r="H40" s="550">
        <v>0</v>
      </c>
      <c r="I40" s="550">
        <v>0</v>
      </c>
      <c r="J40" s="550">
        <v>0</v>
      </c>
      <c r="K40" s="547">
        <v>3</v>
      </c>
      <c r="L40" s="547">
        <v>4</v>
      </c>
      <c r="M40" s="630"/>
      <c r="N40" s="530"/>
    </row>
    <row r="41" spans="1:14" ht="12" customHeight="1">
      <c r="A41" s="548"/>
      <c r="B41" s="549" t="s">
        <v>20</v>
      </c>
      <c r="C41" s="546">
        <v>305</v>
      </c>
      <c r="D41" s="545">
        <v>422</v>
      </c>
      <c r="E41" s="546">
        <v>50</v>
      </c>
      <c r="F41" s="546">
        <v>69</v>
      </c>
      <c r="G41" s="546">
        <v>109</v>
      </c>
      <c r="H41" s="546">
        <v>77</v>
      </c>
      <c r="I41" s="547">
        <v>77</v>
      </c>
      <c r="J41" s="547">
        <v>147</v>
      </c>
      <c r="K41" s="547">
        <v>82</v>
      </c>
      <c r="L41" s="547">
        <v>116</v>
      </c>
      <c r="M41" s="630"/>
      <c r="N41" s="530"/>
    </row>
    <row r="42" spans="1:14" ht="12" customHeight="1">
      <c r="A42" s="540" t="s">
        <v>128</v>
      </c>
      <c r="B42" s="549"/>
      <c r="C42" s="545">
        <v>4674</v>
      </c>
      <c r="D42" s="545">
        <v>6304</v>
      </c>
      <c r="E42" s="545">
        <v>1027</v>
      </c>
      <c r="F42" s="545">
        <v>1361</v>
      </c>
      <c r="G42" s="545">
        <v>1238</v>
      </c>
      <c r="H42" s="545">
        <v>1048</v>
      </c>
      <c r="I42" s="544">
        <v>1343</v>
      </c>
      <c r="J42" s="544">
        <v>1503</v>
      </c>
      <c r="K42" s="544">
        <v>1931</v>
      </c>
      <c r="L42" s="544">
        <v>1527</v>
      </c>
      <c r="M42" s="630"/>
      <c r="N42" s="530"/>
    </row>
    <row r="43" spans="1:14" ht="12" customHeight="1">
      <c r="A43" s="548"/>
      <c r="B43" s="549" t="s">
        <v>22</v>
      </c>
      <c r="C43" s="546">
        <v>212</v>
      </c>
      <c r="D43" s="546">
        <v>119</v>
      </c>
      <c r="E43" s="546">
        <v>46</v>
      </c>
      <c r="F43" s="546">
        <v>90</v>
      </c>
      <c r="G43" s="546">
        <v>48</v>
      </c>
      <c r="H43" s="546">
        <v>28</v>
      </c>
      <c r="I43" s="547">
        <v>41</v>
      </c>
      <c r="J43" s="547">
        <v>33</v>
      </c>
      <c r="K43" s="547">
        <v>27</v>
      </c>
      <c r="L43" s="547">
        <v>18</v>
      </c>
      <c r="M43" s="630"/>
      <c r="N43" s="530"/>
    </row>
    <row r="44" spans="1:14" ht="12" customHeight="1">
      <c r="A44" s="548"/>
      <c r="B44" s="549" t="s">
        <v>28</v>
      </c>
      <c r="C44" s="546">
        <v>4315</v>
      </c>
      <c r="D44" s="546">
        <v>6033</v>
      </c>
      <c r="E44" s="546">
        <v>948</v>
      </c>
      <c r="F44" s="546">
        <v>1216</v>
      </c>
      <c r="G44" s="546">
        <v>1163</v>
      </c>
      <c r="H44" s="546">
        <v>988</v>
      </c>
      <c r="I44" s="547">
        <v>1262</v>
      </c>
      <c r="J44" s="547">
        <v>1430</v>
      </c>
      <c r="K44" s="547">
        <v>1872</v>
      </c>
      <c r="L44" s="547">
        <v>1469</v>
      </c>
      <c r="M44" s="630"/>
      <c r="N44" s="530"/>
    </row>
    <row r="45" spans="1:14" ht="12" customHeight="1">
      <c r="A45" s="548"/>
      <c r="B45" s="549" t="s">
        <v>242</v>
      </c>
      <c r="C45" s="546">
        <v>72</v>
      </c>
      <c r="D45" s="546">
        <v>83</v>
      </c>
      <c r="E45" s="546">
        <v>21</v>
      </c>
      <c r="F45" s="546">
        <v>28</v>
      </c>
      <c r="G45" s="546">
        <v>9</v>
      </c>
      <c r="H45" s="546">
        <v>14</v>
      </c>
      <c r="I45" s="547">
        <v>19</v>
      </c>
      <c r="J45" s="547">
        <v>24</v>
      </c>
      <c r="K45" s="547">
        <v>19</v>
      </c>
      <c r="L45" s="547">
        <v>21</v>
      </c>
      <c r="M45" s="630"/>
      <c r="N45" s="530"/>
    </row>
    <row r="46" spans="1:14" ht="12" customHeight="1">
      <c r="A46" s="548"/>
      <c r="B46" s="549" t="s">
        <v>20</v>
      </c>
      <c r="C46" s="546">
        <v>75</v>
      </c>
      <c r="D46" s="546">
        <v>69</v>
      </c>
      <c r="E46" s="546">
        <v>12</v>
      </c>
      <c r="F46" s="546">
        <v>27</v>
      </c>
      <c r="G46" s="546">
        <v>18</v>
      </c>
      <c r="H46" s="546">
        <v>18</v>
      </c>
      <c r="I46" s="547">
        <v>21</v>
      </c>
      <c r="J46" s="547">
        <v>16</v>
      </c>
      <c r="K46" s="547">
        <v>13</v>
      </c>
      <c r="L46" s="547">
        <v>19</v>
      </c>
      <c r="M46" s="630"/>
      <c r="N46" s="530"/>
    </row>
    <row r="47" spans="1:14" ht="12" customHeight="1">
      <c r="A47" s="540" t="s">
        <v>129</v>
      </c>
      <c r="B47" s="549"/>
      <c r="C47" s="545">
        <v>134</v>
      </c>
      <c r="D47" s="545">
        <v>204</v>
      </c>
      <c r="E47" s="545">
        <v>29</v>
      </c>
      <c r="F47" s="545">
        <v>20</v>
      </c>
      <c r="G47" s="545">
        <v>51</v>
      </c>
      <c r="H47" s="545">
        <v>34</v>
      </c>
      <c r="I47" s="544">
        <v>50</v>
      </c>
      <c r="J47" s="544">
        <v>75</v>
      </c>
      <c r="K47" s="544">
        <v>48</v>
      </c>
      <c r="L47" s="544">
        <v>31</v>
      </c>
      <c r="M47" s="630"/>
      <c r="N47" s="530"/>
    </row>
    <row r="48" spans="1:14" ht="12" customHeight="1">
      <c r="A48" s="548"/>
      <c r="B48" s="549" t="s">
        <v>21</v>
      </c>
      <c r="C48" s="546">
        <v>124</v>
      </c>
      <c r="D48" s="546">
        <v>195</v>
      </c>
      <c r="E48" s="546">
        <v>29</v>
      </c>
      <c r="F48" s="546">
        <v>19</v>
      </c>
      <c r="G48" s="546">
        <v>51</v>
      </c>
      <c r="H48" s="546">
        <v>25</v>
      </c>
      <c r="I48" s="547">
        <v>49</v>
      </c>
      <c r="J48" s="547">
        <v>75</v>
      </c>
      <c r="K48" s="547">
        <v>41</v>
      </c>
      <c r="L48" s="547">
        <v>30</v>
      </c>
      <c r="M48" s="630"/>
      <c r="N48" s="530"/>
    </row>
    <row r="49" spans="1:14" ht="12" customHeight="1">
      <c r="A49" s="548"/>
      <c r="B49" s="552" t="s">
        <v>240</v>
      </c>
      <c r="C49" s="546">
        <v>1</v>
      </c>
      <c r="D49" s="550">
        <v>0</v>
      </c>
      <c r="E49" s="550">
        <v>0</v>
      </c>
      <c r="F49" s="550">
        <v>0</v>
      </c>
      <c r="G49" s="550">
        <v>0</v>
      </c>
      <c r="H49" s="546">
        <v>1</v>
      </c>
      <c r="I49" s="550">
        <v>0</v>
      </c>
      <c r="J49" s="550">
        <v>0</v>
      </c>
      <c r="K49" s="550">
        <v>0</v>
      </c>
      <c r="L49" s="544"/>
      <c r="M49" s="630"/>
      <c r="N49" s="530"/>
    </row>
    <row r="50" spans="1:14" ht="12" customHeight="1">
      <c r="A50" s="553"/>
      <c r="B50" s="554" t="s">
        <v>20</v>
      </c>
      <c r="C50" s="555">
        <v>9</v>
      </c>
      <c r="D50" s="556">
        <v>9</v>
      </c>
      <c r="E50" s="557">
        <v>0</v>
      </c>
      <c r="F50" s="555">
        <v>1</v>
      </c>
      <c r="G50" s="557">
        <v>0</v>
      </c>
      <c r="H50" s="556">
        <v>8</v>
      </c>
      <c r="I50" s="556">
        <v>1</v>
      </c>
      <c r="J50" s="557">
        <v>0</v>
      </c>
      <c r="K50" s="556">
        <v>7</v>
      </c>
      <c r="L50" s="556">
        <v>1</v>
      </c>
      <c r="M50" s="630"/>
      <c r="N50" s="530"/>
    </row>
    <row r="51" spans="13:14" ht="15" customHeight="1">
      <c r="M51" s="630"/>
      <c r="N51" s="530"/>
    </row>
    <row r="52" spans="1:2" ht="16.5" customHeight="1">
      <c r="A52" s="558" t="s">
        <v>448</v>
      </c>
      <c r="B52" s="558"/>
    </row>
    <row r="53" spans="3:12" ht="16.5" customHeight="1">
      <c r="C53" s="559"/>
      <c r="D53" s="559"/>
      <c r="L53" s="560"/>
    </row>
  </sheetData>
  <sheetProtection/>
  <mergeCells count="6">
    <mergeCell ref="M1:M51"/>
    <mergeCell ref="A3:B4"/>
    <mergeCell ref="C3:C4"/>
    <mergeCell ref="E3:H3"/>
    <mergeCell ref="I3:L3"/>
    <mergeCell ref="D3:D4"/>
  </mergeCells>
  <printOptions/>
  <pageMargins left="0.5" right="0" top="0.5" bottom="0" header="0.25" footer="0.2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4"/>
  <sheetViews>
    <sheetView zoomScalePageLayoutView="0" workbookViewId="0" topLeftCell="C1">
      <selection activeCell="I4" sqref="I4"/>
    </sheetView>
  </sheetViews>
  <sheetFormatPr defaultColWidth="9.140625" defaultRowHeight="12.75"/>
  <cols>
    <col min="1" max="1" width="6.00390625" style="46" customWidth="1"/>
    <col min="2" max="2" width="19.57421875" style="46" customWidth="1"/>
    <col min="3" max="4" width="11.7109375" style="46" customWidth="1"/>
    <col min="5" max="12" width="11.7109375" style="102" customWidth="1"/>
    <col min="13" max="13" width="13.8515625" style="46" customWidth="1"/>
    <col min="14" max="16384" width="9.140625" style="46" customWidth="1"/>
  </cols>
  <sheetData>
    <row r="1" spans="1:13" s="45" customFormat="1" ht="26.25" customHeight="1">
      <c r="A1" s="20" t="s">
        <v>413</v>
      </c>
      <c r="E1" s="101"/>
      <c r="F1" s="101"/>
      <c r="G1" s="101"/>
      <c r="H1" s="101"/>
      <c r="I1" s="101"/>
      <c r="J1" s="101"/>
      <c r="K1" s="101"/>
      <c r="L1" s="101"/>
      <c r="M1" s="645" t="s">
        <v>105</v>
      </c>
    </row>
    <row r="2" spans="1:13" ht="15" customHeight="1">
      <c r="A2" s="113"/>
      <c r="B2" s="52"/>
      <c r="C2" s="52"/>
      <c r="D2" s="52"/>
      <c r="E2" s="212"/>
      <c r="F2" s="212"/>
      <c r="G2" s="212"/>
      <c r="H2" s="212"/>
      <c r="I2" s="562"/>
      <c r="J2" s="212"/>
      <c r="K2" s="74" t="s">
        <v>387</v>
      </c>
      <c r="L2" s="253"/>
      <c r="M2" s="645"/>
    </row>
    <row r="3" spans="1:13" ht="15" customHeight="1">
      <c r="A3" s="646" t="s">
        <v>10</v>
      </c>
      <c r="B3" s="647"/>
      <c r="C3" s="596" t="s">
        <v>382</v>
      </c>
      <c r="D3" s="596" t="s">
        <v>366</v>
      </c>
      <c r="E3" s="650" t="s">
        <v>382</v>
      </c>
      <c r="F3" s="651"/>
      <c r="G3" s="651"/>
      <c r="H3" s="652"/>
      <c r="I3" s="598" t="s">
        <v>366</v>
      </c>
      <c r="J3" s="599"/>
      <c r="K3" s="599"/>
      <c r="L3" s="600"/>
      <c r="M3" s="645"/>
    </row>
    <row r="4" spans="1:13" ht="13.5" customHeight="1">
      <c r="A4" s="648"/>
      <c r="B4" s="649"/>
      <c r="C4" s="597"/>
      <c r="D4" s="597"/>
      <c r="E4" s="50" t="s">
        <v>0</v>
      </c>
      <c r="F4" s="50" t="s">
        <v>1</v>
      </c>
      <c r="G4" s="61" t="s">
        <v>2</v>
      </c>
      <c r="H4" s="61" t="s">
        <v>3</v>
      </c>
      <c r="I4" s="50" t="s">
        <v>0</v>
      </c>
      <c r="J4" s="50" t="s">
        <v>1</v>
      </c>
      <c r="K4" s="44" t="s">
        <v>2</v>
      </c>
      <c r="L4" s="44" t="s">
        <v>3</v>
      </c>
      <c r="M4" s="645"/>
    </row>
    <row r="5" spans="1:13" ht="15" customHeight="1">
      <c r="A5" s="87" t="s">
        <v>145</v>
      </c>
      <c r="B5" s="564" t="s">
        <v>152</v>
      </c>
      <c r="C5" s="565">
        <f>'[5]Table 7'!C5-'[5]Table 8'!C5</f>
        <v>10396</v>
      </c>
      <c r="D5" s="566">
        <f>'[5]Table 7'!D5-'[5]Table 8'!D5</f>
        <v>11057</v>
      </c>
      <c r="E5" s="566">
        <f>'[5]Table 7'!E5-'[5]Table 8'!E5</f>
        <v>2266</v>
      </c>
      <c r="F5" s="566">
        <f>'[5]Table 7'!F5-'[5]Table 8'!F5</f>
        <v>2560</v>
      </c>
      <c r="G5" s="566">
        <f>'[5]Table 7'!G5-'[5]Table 8'!G5</f>
        <v>2677</v>
      </c>
      <c r="H5" s="566">
        <f>'[5]Table 7'!H5-'[5]Table 8'!H5</f>
        <v>2893</v>
      </c>
      <c r="I5" s="566">
        <f>'[5]Table 7'!I5-'[5]Table 8'!I5</f>
        <v>2671</v>
      </c>
      <c r="J5" s="566">
        <f>'[5]Table 7'!J5-'[5]Table 8'!J5</f>
        <v>2559</v>
      </c>
      <c r="K5" s="566">
        <f>'[5]Table 7'!K5-'[5]Table 8'!K5</f>
        <v>2694</v>
      </c>
      <c r="L5" s="565">
        <f>'[5]Table 7'!L5-'[5]Table 8'!L5</f>
        <v>3133</v>
      </c>
      <c r="M5" s="645"/>
    </row>
    <row r="6" spans="1:13" ht="12" customHeight="1">
      <c r="A6" s="87" t="s">
        <v>125</v>
      </c>
      <c r="B6" s="121"/>
      <c r="C6" s="567">
        <f>'[5]Table 7'!C6-'[5]Table 8'!C6</f>
        <v>3469</v>
      </c>
      <c r="D6" s="567">
        <f>'[5]Table 7'!D6-'[5]Table 8'!D6</f>
        <v>3316</v>
      </c>
      <c r="E6" s="567">
        <f>'[5]Table 7'!E6-'[5]Table 8'!E6</f>
        <v>1011</v>
      </c>
      <c r="F6" s="567">
        <f>'[5]Table 7'!F6-'[5]Table 8'!F6</f>
        <v>898</v>
      </c>
      <c r="G6" s="567">
        <f>'[5]Table 7'!G6-'[5]Table 8'!G6</f>
        <v>728</v>
      </c>
      <c r="H6" s="567">
        <f aca="true" t="shared" si="0" ref="H6:H50">C6-SUM(E6:G6)</f>
        <v>832</v>
      </c>
      <c r="I6" s="567">
        <f>'[5]Table 7'!I6-'[5]Table 8'!I6</f>
        <v>837</v>
      </c>
      <c r="J6" s="567">
        <f>'[5]Table 7'!J6-'[5]Table 8'!J6</f>
        <v>870</v>
      </c>
      <c r="K6" s="567">
        <f>'[5]Table 7'!K6-'[5]Table 8'!K6</f>
        <v>808</v>
      </c>
      <c r="L6" s="567">
        <f>'[5]Table 7'!L6-'[5]Table 8'!L6</f>
        <v>801</v>
      </c>
      <c r="M6" s="645"/>
    </row>
    <row r="7" spans="1:13" ht="12" customHeight="1">
      <c r="A7" s="87"/>
      <c r="B7" s="121" t="s">
        <v>38</v>
      </c>
      <c r="C7" s="274">
        <f>'[5]Table 7'!C7-'[5]Table 8'!C7</f>
        <v>1</v>
      </c>
      <c r="D7" s="568">
        <f>'[5]Table 7'!D7-'[5]Table 8'!D7</f>
        <v>3</v>
      </c>
      <c r="E7" s="568">
        <f>'[5]Table 7'!E7-'[5]Table 8'!E7</f>
        <v>1</v>
      </c>
      <c r="F7" s="569">
        <f>'[5]Table 7'!F7-'[5]Table 8'!F7</f>
        <v>0</v>
      </c>
      <c r="G7" s="570">
        <f>'[5]Table 7'!G7-'[5]Table 8'!G7</f>
        <v>0</v>
      </c>
      <c r="H7" s="570">
        <f t="shared" si="0"/>
        <v>0</v>
      </c>
      <c r="I7" s="568">
        <f>'[5]Table 7'!I7-'[5]Table 8'!I7</f>
        <v>1</v>
      </c>
      <c r="J7" s="274">
        <f>'[5]Table 7'!J7-'[5]Table 8'!J7</f>
        <v>1</v>
      </c>
      <c r="K7" s="570">
        <f>'[5]Table 7'!K7-'[5]Table 8'!K7</f>
        <v>0</v>
      </c>
      <c r="L7" s="274">
        <f>'[5]Table 7'!L7-'[5]Table 8'!L7</f>
        <v>1</v>
      </c>
      <c r="M7" s="645"/>
    </row>
    <row r="8" spans="1:13" ht="12" customHeight="1">
      <c r="A8" s="286"/>
      <c r="B8" s="121" t="s">
        <v>11</v>
      </c>
      <c r="C8" s="274">
        <f>'[5]Table 7'!C8-'[5]Table 8'!C8</f>
        <v>70</v>
      </c>
      <c r="D8" s="568">
        <f>'[5]Table 7'!D8-'[5]Table 8'!D8</f>
        <v>16</v>
      </c>
      <c r="E8" s="568">
        <f>'[5]Table 7'!E8-'[5]Table 8'!E8</f>
        <v>6</v>
      </c>
      <c r="F8" s="568">
        <f>'[5]Table 7'!F8-'[5]Table 8'!F8</f>
        <v>9</v>
      </c>
      <c r="G8" s="568">
        <f>'[5]Table 7'!G8-'[5]Table 8'!G8</f>
        <v>25</v>
      </c>
      <c r="H8" s="568">
        <f t="shared" si="0"/>
        <v>30</v>
      </c>
      <c r="I8" s="568">
        <f>'[5]Table 7'!I8-'[5]Table 8'!I8</f>
        <v>11</v>
      </c>
      <c r="J8" s="274">
        <f>'[5]Table 7'!J8-'[5]Table 8'!J8</f>
        <v>1</v>
      </c>
      <c r="K8" s="274">
        <f>'[5]Table 7'!K8-'[5]Table 8'!K8</f>
        <v>4</v>
      </c>
      <c r="L8" s="570">
        <f>'[5]Table 7'!L8-'[5]Table 8'!L8</f>
        <v>0</v>
      </c>
      <c r="M8" s="645"/>
    </row>
    <row r="9" spans="1:13" ht="12" customHeight="1">
      <c r="A9" s="286"/>
      <c r="B9" s="121" t="s">
        <v>238</v>
      </c>
      <c r="C9" s="274">
        <f>'[5]Table 7'!C9-'[5]Table 8'!C9</f>
        <v>221</v>
      </c>
      <c r="D9" s="568">
        <f>'[5]Table 7'!D9-'[5]Table 8'!D9</f>
        <v>57</v>
      </c>
      <c r="E9" s="568">
        <f>'[5]Table 7'!E9-'[5]Table 8'!E9</f>
        <v>45</v>
      </c>
      <c r="F9" s="568">
        <f>'[5]Table 7'!F9-'[5]Table 8'!F9</f>
        <v>64</v>
      </c>
      <c r="G9" s="568">
        <f>'[5]Table 7'!G9-'[5]Table 8'!G9</f>
        <v>27</v>
      </c>
      <c r="H9" s="568">
        <f t="shared" si="0"/>
        <v>85</v>
      </c>
      <c r="I9" s="568">
        <f>'[5]Table 7'!I9-'[5]Table 8'!I9</f>
        <v>22</v>
      </c>
      <c r="J9" s="274">
        <f>'[5]Table 7'!J9-'[5]Table 8'!J9</f>
        <v>13</v>
      </c>
      <c r="K9" s="274">
        <f>'[5]Table 7'!K9-'[5]Table 8'!K9</f>
        <v>18</v>
      </c>
      <c r="L9" s="274">
        <f>'[5]Table 7'!L9-'[5]Table 8'!L9</f>
        <v>4</v>
      </c>
      <c r="M9" s="645"/>
    </row>
    <row r="10" spans="1:13" ht="12" customHeight="1">
      <c r="A10" s="286"/>
      <c r="B10" s="121" t="s">
        <v>12</v>
      </c>
      <c r="C10" s="274">
        <f>'[5]Table 7'!C10-'[5]Table 8'!C10</f>
        <v>1023</v>
      </c>
      <c r="D10" s="568">
        <f>'[5]Table 7'!D10-'[5]Table 8'!D10</f>
        <v>906</v>
      </c>
      <c r="E10" s="568">
        <f>'[5]Table 7'!E10-'[5]Table 8'!E10</f>
        <v>292</v>
      </c>
      <c r="F10" s="568">
        <f>'[5]Table 7'!F10-'[5]Table 8'!F10</f>
        <v>326</v>
      </c>
      <c r="G10" s="568">
        <f>'[5]Table 7'!G10-'[5]Table 8'!G10</f>
        <v>248</v>
      </c>
      <c r="H10" s="568">
        <f t="shared" si="0"/>
        <v>157</v>
      </c>
      <c r="I10" s="568">
        <f>'[5]Table 7'!I10-'[5]Table 8'!I10</f>
        <v>146</v>
      </c>
      <c r="J10" s="274">
        <f>'[5]Table 7'!J10-'[5]Table 8'!J10</f>
        <v>317</v>
      </c>
      <c r="K10" s="274">
        <f>'[5]Table 7'!K10-'[5]Table 8'!K10</f>
        <v>227</v>
      </c>
      <c r="L10" s="274">
        <f>'[5]Table 7'!L10-'[5]Table 8'!L10</f>
        <v>216</v>
      </c>
      <c r="M10" s="645"/>
    </row>
    <row r="11" spans="1:13" ht="12" customHeight="1">
      <c r="A11" s="286"/>
      <c r="B11" s="121" t="s">
        <v>13</v>
      </c>
      <c r="C11" s="274">
        <f>'[5]Table 7'!C11-'[5]Table 8'!C11</f>
        <v>93</v>
      </c>
      <c r="D11" s="568">
        <f>'[5]Table 7'!D11-'[5]Table 8'!D11</f>
        <v>209</v>
      </c>
      <c r="E11" s="568">
        <f>'[5]Table 7'!E11-'[5]Table 8'!E11</f>
        <v>14</v>
      </c>
      <c r="F11" s="568">
        <f>'[5]Table 7'!F11-'[5]Table 8'!F11</f>
        <v>27</v>
      </c>
      <c r="G11" s="568">
        <f>'[5]Table 7'!G11-'[5]Table 8'!G11</f>
        <v>28</v>
      </c>
      <c r="H11" s="568">
        <f t="shared" si="0"/>
        <v>24</v>
      </c>
      <c r="I11" s="568">
        <f>'[5]Table 7'!I11-'[5]Table 8'!I11</f>
        <v>33</v>
      </c>
      <c r="J11" s="274">
        <f>'[5]Table 7'!J11-'[5]Table 8'!J11</f>
        <v>37</v>
      </c>
      <c r="K11" s="274">
        <f>'[5]Table 7'!K11-'[5]Table 8'!K11</f>
        <v>61</v>
      </c>
      <c r="L11" s="274">
        <f>'[5]Table 7'!L11-'[5]Table 8'!L11</f>
        <v>78</v>
      </c>
      <c r="M11" s="645"/>
    </row>
    <row r="12" spans="1:13" ht="12" customHeight="1">
      <c r="A12" s="286"/>
      <c r="B12" s="121" t="s">
        <v>14</v>
      </c>
      <c r="C12" s="274">
        <f>'[5]Table 7'!C12-'[5]Table 8'!C12</f>
        <v>473</v>
      </c>
      <c r="D12" s="568">
        <f>'[5]Table 7'!D12-'[5]Table 8'!D12</f>
        <v>252</v>
      </c>
      <c r="E12" s="568">
        <f>'[5]Table 7'!E12-'[5]Table 8'!E12</f>
        <v>172</v>
      </c>
      <c r="F12" s="568">
        <f>'[5]Table 7'!F12-'[5]Table 8'!F12</f>
        <v>130</v>
      </c>
      <c r="G12" s="568">
        <f>'[5]Table 7'!G12-'[5]Table 8'!G12</f>
        <v>88</v>
      </c>
      <c r="H12" s="568">
        <f t="shared" si="0"/>
        <v>83</v>
      </c>
      <c r="I12" s="568">
        <f>'[5]Table 7'!I12-'[5]Table 8'!I12</f>
        <v>95</v>
      </c>
      <c r="J12" s="274">
        <f>'[5]Table 7'!J12-'[5]Table 8'!J12</f>
        <v>67</v>
      </c>
      <c r="K12" s="274">
        <f>'[5]Table 7'!K12-'[5]Table 8'!K12</f>
        <v>70</v>
      </c>
      <c r="L12" s="274">
        <f>'[5]Table 7'!L12-'[5]Table 8'!L12</f>
        <v>20</v>
      </c>
      <c r="M12" s="645"/>
    </row>
    <row r="13" spans="1:13" ht="12" customHeight="1">
      <c r="A13" s="286"/>
      <c r="B13" s="121" t="s">
        <v>15</v>
      </c>
      <c r="C13" s="274">
        <f>'[5]Table 7'!C13-'[5]Table 8'!C13</f>
        <v>120</v>
      </c>
      <c r="D13" s="568">
        <f>'[5]Table 7'!D13-'[5]Table 8'!D13</f>
        <v>31</v>
      </c>
      <c r="E13" s="568">
        <f>'[5]Table 7'!E13-'[5]Table 8'!E13</f>
        <v>7</v>
      </c>
      <c r="F13" s="568">
        <f>'[5]Table 7'!F13-'[5]Table 8'!F13</f>
        <v>34</v>
      </c>
      <c r="G13" s="568">
        <f>'[5]Table 7'!G13-'[5]Table 8'!G13</f>
        <v>39</v>
      </c>
      <c r="H13" s="568">
        <f t="shared" si="0"/>
        <v>40</v>
      </c>
      <c r="I13" s="568">
        <f>'[5]Table 7'!I13-'[5]Table 8'!I13</f>
        <v>11</v>
      </c>
      <c r="J13" s="274">
        <f>'[5]Table 7'!J13-'[5]Table 8'!J13</f>
        <v>5</v>
      </c>
      <c r="K13" s="274">
        <f>'[5]Table 7'!K13-'[5]Table 8'!K13</f>
        <v>10</v>
      </c>
      <c r="L13" s="274">
        <f>'[5]Table 7'!L13-'[5]Table 8'!L13</f>
        <v>5</v>
      </c>
      <c r="M13" s="645"/>
    </row>
    <row r="14" spans="1:13" ht="12" customHeight="1">
      <c r="A14" s="286"/>
      <c r="B14" s="121" t="s">
        <v>16</v>
      </c>
      <c r="C14" s="274">
        <f>'[5]Table 7'!C14-'[5]Table 8'!C14</f>
        <v>59</v>
      </c>
      <c r="D14" s="568">
        <f>'[5]Table 7'!D14-'[5]Table 8'!D14</f>
        <v>29</v>
      </c>
      <c r="E14" s="568">
        <f>'[5]Table 7'!E14-'[5]Table 8'!E14</f>
        <v>28</v>
      </c>
      <c r="F14" s="568">
        <f>'[5]Table 7'!F14-'[5]Table 8'!F14</f>
        <v>1</v>
      </c>
      <c r="G14" s="568">
        <f>'[5]Table 7'!G14-'[5]Table 8'!G14</f>
        <v>28</v>
      </c>
      <c r="H14" s="568">
        <f t="shared" si="0"/>
        <v>2</v>
      </c>
      <c r="I14" s="568">
        <f>'[5]Table 7'!I14-'[5]Table 8'!I14</f>
        <v>7</v>
      </c>
      <c r="J14" s="570">
        <f>'[5]Table 7'!J14-'[5]Table 8'!J14</f>
        <v>0</v>
      </c>
      <c r="K14" s="274">
        <f>'[5]Table 7'!K14-'[5]Table 8'!K14</f>
        <v>22</v>
      </c>
      <c r="L14" s="570">
        <f>'[5]Table 7'!L14-'[5]Table 8'!L14</f>
        <v>0</v>
      </c>
      <c r="M14" s="645"/>
    </row>
    <row r="15" spans="1:13" ht="12" customHeight="1">
      <c r="A15" s="286"/>
      <c r="B15" s="121" t="s">
        <v>19</v>
      </c>
      <c r="C15" s="274">
        <f>'[5]Table 7'!C15-'[5]Table 8'!C15</f>
        <v>809</v>
      </c>
      <c r="D15" s="568">
        <f>'[5]Table 7'!D15-'[5]Table 8'!D15</f>
        <v>866</v>
      </c>
      <c r="E15" s="568">
        <f>'[5]Table 7'!E15-'[5]Table 8'!E15</f>
        <v>312</v>
      </c>
      <c r="F15" s="568">
        <f>'[5]Table 7'!F15-'[5]Table 8'!F15</f>
        <v>136</v>
      </c>
      <c r="G15" s="568">
        <f>'[5]Table 7'!G15-'[5]Table 8'!G15</f>
        <v>164</v>
      </c>
      <c r="H15" s="568">
        <f t="shared" si="0"/>
        <v>197</v>
      </c>
      <c r="I15" s="568">
        <f>'[5]Table 7'!I15-'[5]Table 8'!I15</f>
        <v>255</v>
      </c>
      <c r="J15" s="274">
        <f>'[5]Table 7'!J15-'[5]Table 8'!J15</f>
        <v>196</v>
      </c>
      <c r="K15" s="274">
        <f>'[5]Table 7'!K15-'[5]Table 8'!K15</f>
        <v>115</v>
      </c>
      <c r="L15" s="274">
        <f>'[5]Table 7'!L15-'[5]Table 8'!L15</f>
        <v>300</v>
      </c>
      <c r="M15" s="645"/>
    </row>
    <row r="16" spans="1:13" ht="12" customHeight="1">
      <c r="A16" s="286"/>
      <c r="B16" s="121" t="s">
        <v>31</v>
      </c>
      <c r="C16" s="274">
        <f>'[5]Table 7'!C16-'[5]Table 8'!C16</f>
        <v>170</v>
      </c>
      <c r="D16" s="568">
        <f>'[5]Table 7'!D16-'[5]Table 8'!D16</f>
        <v>259</v>
      </c>
      <c r="E16" s="568">
        <f>'[5]Table 7'!E16-'[5]Table 8'!E16</f>
        <v>54</v>
      </c>
      <c r="F16" s="568">
        <f>'[5]Table 7'!F16-'[5]Table 8'!F16</f>
        <v>23</v>
      </c>
      <c r="G16" s="568">
        <f>'[5]Table 7'!G16-'[5]Table 8'!G16</f>
        <v>7</v>
      </c>
      <c r="H16" s="568">
        <f t="shared" si="0"/>
        <v>86</v>
      </c>
      <c r="I16" s="568">
        <f>'[5]Table 7'!I16-'[5]Table 8'!I16</f>
        <v>83</v>
      </c>
      <c r="J16" s="274">
        <f>'[5]Table 7'!J16-'[5]Table 8'!J16</f>
        <v>61</v>
      </c>
      <c r="K16" s="274">
        <f>'[5]Table 7'!K16-'[5]Table 8'!K16</f>
        <v>49</v>
      </c>
      <c r="L16" s="274">
        <f>'[5]Table 7'!L16-'[5]Table 8'!L16</f>
        <v>66</v>
      </c>
      <c r="M16" s="645"/>
    </row>
    <row r="17" spans="1:13" ht="12" customHeight="1">
      <c r="A17" s="286"/>
      <c r="B17" s="121" t="s">
        <v>18</v>
      </c>
      <c r="C17" s="274">
        <f>'[5]Table 7'!C17-'[5]Table 8'!C17</f>
        <v>206</v>
      </c>
      <c r="D17" s="568">
        <f>'[5]Table 7'!D17-'[5]Table 8'!D17</f>
        <v>164</v>
      </c>
      <c r="E17" s="568">
        <f>'[5]Table 7'!E17-'[5]Table 8'!E17</f>
        <v>34</v>
      </c>
      <c r="F17" s="568">
        <f>'[5]Table 7'!F17-'[5]Table 8'!F17</f>
        <v>80</v>
      </c>
      <c r="G17" s="568">
        <f>'[5]Table 7'!G17-'[5]Table 8'!G17</f>
        <v>26</v>
      </c>
      <c r="H17" s="568">
        <f t="shared" si="0"/>
        <v>66</v>
      </c>
      <c r="I17" s="568">
        <f>'[5]Table 7'!I17-'[5]Table 8'!I17</f>
        <v>68</v>
      </c>
      <c r="J17" s="274">
        <f>'[5]Table 7'!J17-'[5]Table 8'!J17</f>
        <v>28</v>
      </c>
      <c r="K17" s="274">
        <f>'[5]Table 7'!K17-'[5]Table 8'!K17</f>
        <v>17</v>
      </c>
      <c r="L17" s="274">
        <f>'[5]Table 7'!L17-'[5]Table 8'!L17</f>
        <v>51</v>
      </c>
      <c r="M17" s="645"/>
    </row>
    <row r="18" spans="1:13" ht="12" customHeight="1">
      <c r="A18" s="286"/>
      <c r="B18" s="121" t="s">
        <v>20</v>
      </c>
      <c r="C18" s="274">
        <f>'[5]Table 7'!C18-'[5]Table 8'!C18</f>
        <v>224</v>
      </c>
      <c r="D18" s="568">
        <f>'[5]Table 7'!D18-'[5]Table 8'!D18</f>
        <v>524</v>
      </c>
      <c r="E18" s="568">
        <f>'[5]Table 7'!E18-'[5]Table 8'!E18</f>
        <v>46</v>
      </c>
      <c r="F18" s="568">
        <f>'[5]Table 7'!F18-'[5]Table 8'!F18</f>
        <v>68</v>
      </c>
      <c r="G18" s="568">
        <f>'[5]Table 7'!G18-'[5]Table 8'!G18</f>
        <v>48</v>
      </c>
      <c r="H18" s="568">
        <f t="shared" si="0"/>
        <v>62</v>
      </c>
      <c r="I18" s="568">
        <f>'[5]Table 7'!I18-'[5]Table 8'!I18</f>
        <v>105</v>
      </c>
      <c r="J18" s="274">
        <f>'[5]Table 7'!J18-'[5]Table 8'!J18</f>
        <v>144</v>
      </c>
      <c r="K18" s="274">
        <f>'[5]Table 7'!K18-'[5]Table 8'!K18</f>
        <v>215</v>
      </c>
      <c r="L18" s="274">
        <f>'[5]Table 7'!L18-'[5]Table 8'!L18</f>
        <v>60</v>
      </c>
      <c r="M18" s="645"/>
    </row>
    <row r="19" spans="1:13" ht="12" customHeight="1">
      <c r="A19" s="87" t="s">
        <v>126</v>
      </c>
      <c r="B19" s="121"/>
      <c r="C19" s="567">
        <f>'[5]Table 7'!C19-'[5]Table 8'!C19</f>
        <v>2162</v>
      </c>
      <c r="D19" s="567">
        <f>'[5]Table 7'!D19-'[5]Table 8'!D19</f>
        <v>3316</v>
      </c>
      <c r="E19" s="567">
        <f>'[5]Table 7'!E19-'[5]Table 8'!E19</f>
        <v>370</v>
      </c>
      <c r="F19" s="567">
        <f>'[5]Table 7'!F19-'[5]Table 8'!F19</f>
        <v>498</v>
      </c>
      <c r="G19" s="567">
        <f>'[5]Table 7'!G19-'[5]Table 8'!G19</f>
        <v>640</v>
      </c>
      <c r="H19" s="567">
        <f t="shared" si="0"/>
        <v>654</v>
      </c>
      <c r="I19" s="567">
        <f>'[5]Table 7'!I19-'[5]Table 8'!I19</f>
        <v>912</v>
      </c>
      <c r="J19" s="567">
        <f>'[5]Table 7'!J19-'[5]Table 8'!J19</f>
        <v>644</v>
      </c>
      <c r="K19" s="567">
        <f>'[5]Table 7'!K19-'[5]Table 8'!K19</f>
        <v>840</v>
      </c>
      <c r="L19" s="567">
        <f>'[5]Table 7'!L19-'[5]Table 8'!L19</f>
        <v>920</v>
      </c>
      <c r="M19" s="645"/>
    </row>
    <row r="20" spans="1:13" ht="12" customHeight="1">
      <c r="A20" s="87"/>
      <c r="B20" s="121" t="s">
        <v>147</v>
      </c>
      <c r="C20" s="274">
        <f>'[5]Table 7'!C20-'[5]Table 8'!C20</f>
        <v>146</v>
      </c>
      <c r="D20" s="568">
        <f>'[5]Table 7'!D20-'[5]Table 8'!D20</f>
        <v>127</v>
      </c>
      <c r="E20" s="568">
        <f>'[5]Table 7'!E20-'[5]Table 8'!E20</f>
        <v>10</v>
      </c>
      <c r="F20" s="568">
        <f>'[5]Table 7'!F20-'[5]Table 8'!F20</f>
        <v>36</v>
      </c>
      <c r="G20" s="568">
        <f>'[5]Table 7'!G20-'[5]Table 8'!G20</f>
        <v>58</v>
      </c>
      <c r="H20" s="568">
        <f t="shared" si="0"/>
        <v>42</v>
      </c>
      <c r="I20" s="568">
        <f>'[5]Table 7'!I20-'[5]Table 8'!I20</f>
        <v>13</v>
      </c>
      <c r="J20" s="274">
        <f>'[5]Table 7'!J20-'[5]Table 8'!J20</f>
        <v>8</v>
      </c>
      <c r="K20" s="274">
        <f>'[5]Table 7'!K20-'[5]Table 8'!K20</f>
        <v>59</v>
      </c>
      <c r="L20" s="274">
        <f>'[5]Table 7'!L20-'[5]Table 8'!L20</f>
        <v>47</v>
      </c>
      <c r="M20" s="645"/>
    </row>
    <row r="21" spans="1:13" ht="12" customHeight="1">
      <c r="A21" s="286"/>
      <c r="B21" s="121" t="s">
        <v>444</v>
      </c>
      <c r="C21" s="274">
        <f>'[5]Table 7'!C21-'[5]Table 8'!C21</f>
        <v>99</v>
      </c>
      <c r="D21" s="568">
        <f>'[5]Table 7'!D21-'[5]Table 8'!D21</f>
        <v>66</v>
      </c>
      <c r="E21" s="568">
        <f>'[5]Table 7'!E21-'[5]Table 8'!E21</f>
        <v>17</v>
      </c>
      <c r="F21" s="568">
        <f>'[5]Table 7'!F21-'[5]Table 8'!F21</f>
        <v>21</v>
      </c>
      <c r="G21" s="568">
        <f>'[5]Table 7'!G21-'[5]Table 8'!G21</f>
        <v>26</v>
      </c>
      <c r="H21" s="568">
        <f t="shared" si="0"/>
        <v>35</v>
      </c>
      <c r="I21" s="568">
        <f>'[5]Table 7'!I21-'[5]Table 8'!I21</f>
        <v>10</v>
      </c>
      <c r="J21" s="274">
        <f>'[5]Table 7'!J21-'[5]Table 8'!J21</f>
        <v>16</v>
      </c>
      <c r="K21" s="274">
        <f>'[5]Table 7'!K21-'[5]Table 8'!K21</f>
        <v>15</v>
      </c>
      <c r="L21" s="274">
        <f>'[5]Table 7'!L21-'[5]Table 8'!L21</f>
        <v>25</v>
      </c>
      <c r="M21" s="645"/>
    </row>
    <row r="22" spans="1:13" ht="12" customHeight="1">
      <c r="A22" s="286"/>
      <c r="B22" s="121" t="s">
        <v>23</v>
      </c>
      <c r="C22" s="274">
        <f>'[5]Table 7'!C22-'[5]Table 8'!C22</f>
        <v>201</v>
      </c>
      <c r="D22" s="568">
        <f>'[5]Table 7'!D22-'[5]Table 8'!D22</f>
        <v>382</v>
      </c>
      <c r="E22" s="568">
        <f>'[5]Table 7'!E22-'[5]Table 8'!E22</f>
        <v>40</v>
      </c>
      <c r="F22" s="568">
        <f>'[5]Table 7'!F22-'[5]Table 8'!F22</f>
        <v>64</v>
      </c>
      <c r="G22" s="568">
        <f>'[5]Table 7'!G22-'[5]Table 8'!G22</f>
        <v>47</v>
      </c>
      <c r="H22" s="568">
        <f t="shared" si="0"/>
        <v>50</v>
      </c>
      <c r="I22" s="568">
        <f>'[5]Table 7'!I22-'[5]Table 8'!I22</f>
        <v>155</v>
      </c>
      <c r="J22" s="274">
        <f>'[5]Table 7'!J22-'[5]Table 8'!J22</f>
        <v>71</v>
      </c>
      <c r="K22" s="274">
        <f>'[5]Table 7'!K22-'[5]Table 8'!K22</f>
        <v>72</v>
      </c>
      <c r="L22" s="274">
        <f>'[5]Table 7'!L22-'[5]Table 8'!L22</f>
        <v>84</v>
      </c>
      <c r="M22" s="645"/>
    </row>
    <row r="23" spans="1:13" ht="12" customHeight="1">
      <c r="A23" s="286"/>
      <c r="B23" s="121" t="s">
        <v>30</v>
      </c>
      <c r="C23" s="274">
        <f>'[5]Table 7'!C23-'[5]Table 8'!C23</f>
        <v>287</v>
      </c>
      <c r="D23" s="568">
        <f>'[5]Table 7'!D23-'[5]Table 8'!D23</f>
        <v>531</v>
      </c>
      <c r="E23" s="568">
        <f>'[5]Table 7'!E23-'[5]Table 8'!E23</f>
        <v>35</v>
      </c>
      <c r="F23" s="568">
        <f>'[5]Table 7'!F23-'[5]Table 8'!F23</f>
        <v>85</v>
      </c>
      <c r="G23" s="568">
        <f>'[5]Table 7'!G23-'[5]Table 8'!G23</f>
        <v>65</v>
      </c>
      <c r="H23" s="568">
        <f t="shared" si="0"/>
        <v>102</v>
      </c>
      <c r="I23" s="568">
        <f>'[5]Table 7'!I23-'[5]Table 8'!I23</f>
        <v>223</v>
      </c>
      <c r="J23" s="274">
        <f>'[5]Table 7'!J23-'[5]Table 8'!J23</f>
        <v>52</v>
      </c>
      <c r="K23" s="274">
        <f>'[5]Table 7'!K23-'[5]Table 8'!K23</f>
        <v>101</v>
      </c>
      <c r="L23" s="274">
        <f>'[5]Table 7'!L23-'[5]Table 8'!L23</f>
        <v>155</v>
      </c>
      <c r="M23" s="645"/>
    </row>
    <row r="24" spans="1:13" ht="12" customHeight="1">
      <c r="A24" s="286"/>
      <c r="B24" s="121" t="s">
        <v>217</v>
      </c>
      <c r="C24" s="274">
        <f>'[5]Table 7'!C24-'[5]Table 8'!C24</f>
        <v>194</v>
      </c>
      <c r="D24" s="568">
        <f>'[5]Table 7'!D24-'[5]Table 8'!D24</f>
        <v>264</v>
      </c>
      <c r="E24" s="568">
        <f>'[5]Table 7'!E24-'[5]Table 8'!E24</f>
        <v>27</v>
      </c>
      <c r="F24" s="568">
        <f>'[5]Table 7'!F24-'[5]Table 8'!F24</f>
        <v>36</v>
      </c>
      <c r="G24" s="568">
        <f>'[5]Table 7'!G24-'[5]Table 8'!G24</f>
        <v>66</v>
      </c>
      <c r="H24" s="568">
        <f t="shared" si="0"/>
        <v>65</v>
      </c>
      <c r="I24" s="568">
        <f>'[5]Table 7'!I24-'[5]Table 8'!I24</f>
        <v>52</v>
      </c>
      <c r="J24" s="274">
        <f>'[5]Table 7'!J24-'[5]Table 8'!J24</f>
        <v>95</v>
      </c>
      <c r="K24" s="274">
        <f>'[5]Table 7'!K24-'[5]Table 8'!K24</f>
        <v>64</v>
      </c>
      <c r="L24" s="274">
        <f>'[5]Table 7'!L24-'[5]Table 8'!L24</f>
        <v>53</v>
      </c>
      <c r="M24" s="645"/>
    </row>
    <row r="25" spans="1:13" ht="12" customHeight="1">
      <c r="A25" s="286"/>
      <c r="B25" s="121" t="s">
        <v>241</v>
      </c>
      <c r="C25" s="274">
        <f>'[5]Table 7'!C25-'[5]Table 8'!C25</f>
        <v>168</v>
      </c>
      <c r="D25" s="568">
        <f>'[5]Table 7'!D25-'[5]Table 8'!D25</f>
        <v>143</v>
      </c>
      <c r="E25" s="568">
        <f>'[5]Table 7'!E25-'[5]Table 8'!E25</f>
        <v>40</v>
      </c>
      <c r="F25" s="568">
        <f>'[5]Table 7'!F25-'[5]Table 8'!F25</f>
        <v>78</v>
      </c>
      <c r="G25" s="568">
        <f>'[5]Table 7'!G25-'[5]Table 8'!G25</f>
        <v>1</v>
      </c>
      <c r="H25" s="568">
        <f t="shared" si="0"/>
        <v>49</v>
      </c>
      <c r="I25" s="568">
        <f>'[5]Table 7'!I25-'[5]Table 8'!I25</f>
        <v>24</v>
      </c>
      <c r="J25" s="274">
        <f>'[5]Table 7'!J25-'[5]Table 8'!J25</f>
        <v>53</v>
      </c>
      <c r="K25" s="274">
        <f>'[5]Table 7'!K25-'[5]Table 8'!K25</f>
        <v>33</v>
      </c>
      <c r="L25" s="274">
        <f>'[5]Table 7'!L25-'[5]Table 8'!L25</f>
        <v>33</v>
      </c>
      <c r="M25" s="645"/>
    </row>
    <row r="26" spans="1:13" ht="12" customHeight="1">
      <c r="A26" s="286"/>
      <c r="B26" s="121" t="s">
        <v>26</v>
      </c>
      <c r="C26" s="274">
        <f>'[5]Table 7'!C26-'[5]Table 8'!C26</f>
        <v>281</v>
      </c>
      <c r="D26" s="568">
        <f>'[5]Table 7'!D26-'[5]Table 8'!D26</f>
        <v>342</v>
      </c>
      <c r="E26" s="568">
        <f>'[5]Table 7'!E26-'[5]Table 8'!E26</f>
        <v>25</v>
      </c>
      <c r="F26" s="568">
        <f>'[5]Table 7'!F26-'[5]Table 8'!F26</f>
        <v>48</v>
      </c>
      <c r="G26" s="568">
        <f>'[5]Table 7'!G26-'[5]Table 8'!G26</f>
        <v>91</v>
      </c>
      <c r="H26" s="568">
        <f t="shared" si="0"/>
        <v>117</v>
      </c>
      <c r="I26" s="568">
        <f>'[5]Table 7'!I26-'[5]Table 8'!I26</f>
        <v>81</v>
      </c>
      <c r="J26" s="274">
        <f>'[5]Table 7'!J26-'[5]Table 8'!J26</f>
        <v>79</v>
      </c>
      <c r="K26" s="274">
        <f>'[5]Table 7'!K26-'[5]Table 8'!K26</f>
        <v>97</v>
      </c>
      <c r="L26" s="274">
        <f>'[5]Table 7'!L26-'[5]Table 8'!L26</f>
        <v>85</v>
      </c>
      <c r="M26" s="645"/>
    </row>
    <row r="27" spans="1:13" ht="12" customHeight="1">
      <c r="A27" s="286"/>
      <c r="B27" s="121" t="s">
        <v>218</v>
      </c>
      <c r="C27" s="274">
        <f>'[5]Table 7'!C27-'[5]Table 8'!C27</f>
        <v>206</v>
      </c>
      <c r="D27" s="568">
        <f>'[5]Table 7'!D27-'[5]Table 8'!D27</f>
        <v>401</v>
      </c>
      <c r="E27" s="568">
        <f>'[5]Table 7'!E27-'[5]Table 8'!E27</f>
        <v>66</v>
      </c>
      <c r="F27" s="568">
        <f>'[5]Table 7'!F27-'[5]Table 8'!F27</f>
        <v>32</v>
      </c>
      <c r="G27" s="568">
        <f>'[5]Table 7'!G27-'[5]Table 8'!G27</f>
        <v>39</v>
      </c>
      <c r="H27" s="568">
        <f t="shared" si="0"/>
        <v>69</v>
      </c>
      <c r="I27" s="568">
        <f>'[5]Table 7'!I27-'[5]Table 8'!I27</f>
        <v>87</v>
      </c>
      <c r="J27" s="274">
        <f>'[5]Table 7'!J27-'[5]Table 8'!J27</f>
        <v>96</v>
      </c>
      <c r="K27" s="274">
        <f>'[5]Table 7'!K27-'[5]Table 8'!K27</f>
        <v>100</v>
      </c>
      <c r="L27" s="274">
        <f>'[5]Table 7'!L27-'[5]Table 8'!L27</f>
        <v>118</v>
      </c>
      <c r="M27" s="645"/>
    </row>
    <row r="28" spans="1:13" ht="12" customHeight="1">
      <c r="A28" s="286"/>
      <c r="B28" s="121" t="s">
        <v>65</v>
      </c>
      <c r="C28" s="274">
        <f>'[5]Table 7'!C28-'[5]Table 8'!C28</f>
        <v>151</v>
      </c>
      <c r="D28" s="568">
        <f>'[5]Table 7'!D28-'[5]Table 8'!D28</f>
        <v>367</v>
      </c>
      <c r="E28" s="568">
        <f>'[5]Table 7'!E28-'[5]Table 8'!E28</f>
        <v>19</v>
      </c>
      <c r="F28" s="568">
        <f>'[5]Table 7'!F28-'[5]Table 8'!F28</f>
        <v>48</v>
      </c>
      <c r="G28" s="568">
        <f>'[5]Table 7'!G28-'[5]Table 8'!G28</f>
        <v>45</v>
      </c>
      <c r="H28" s="568">
        <f t="shared" si="0"/>
        <v>39</v>
      </c>
      <c r="I28" s="568">
        <f>'[5]Table 7'!I28-'[5]Table 8'!I28</f>
        <v>44</v>
      </c>
      <c r="J28" s="274">
        <f>'[5]Table 7'!J28-'[5]Table 8'!J28</f>
        <v>106</v>
      </c>
      <c r="K28" s="274">
        <f>'[5]Table 7'!K28-'[5]Table 8'!K28</f>
        <v>63</v>
      </c>
      <c r="L28" s="274">
        <f>'[5]Table 7'!L28-'[5]Table 8'!L28</f>
        <v>154</v>
      </c>
      <c r="M28" s="645"/>
    </row>
    <row r="29" spans="1:13" ht="12" customHeight="1">
      <c r="A29" s="286"/>
      <c r="B29" s="121" t="s">
        <v>20</v>
      </c>
      <c r="C29" s="274">
        <f>'[5]Table 7'!C29-'[5]Table 8'!C29</f>
        <v>429</v>
      </c>
      <c r="D29" s="568">
        <f>'[5]Table 7'!D29-'[5]Table 8'!D29</f>
        <v>693</v>
      </c>
      <c r="E29" s="568">
        <f>'[5]Table 7'!E29-'[5]Table 8'!E29</f>
        <v>91</v>
      </c>
      <c r="F29" s="568">
        <f>'[5]Table 7'!F29-'[5]Table 8'!F29</f>
        <v>50</v>
      </c>
      <c r="G29" s="568">
        <f>'[5]Table 7'!G29-'[5]Table 8'!G29</f>
        <v>202</v>
      </c>
      <c r="H29" s="568">
        <f t="shared" si="0"/>
        <v>86</v>
      </c>
      <c r="I29" s="568">
        <f>'[5]Table 7'!I29-'[5]Table 8'!I29</f>
        <v>223</v>
      </c>
      <c r="J29" s="274">
        <f>'[5]Table 7'!J29-'[5]Table 8'!J29</f>
        <v>68</v>
      </c>
      <c r="K29" s="274">
        <f>'[5]Table 7'!K29-'[5]Table 8'!K29</f>
        <v>236</v>
      </c>
      <c r="L29" s="274">
        <f>'[5]Table 7'!L29-'[5]Table 8'!L29</f>
        <v>166</v>
      </c>
      <c r="M29" s="645"/>
    </row>
    <row r="30" spans="1:13" ht="12" customHeight="1">
      <c r="A30" s="87" t="s">
        <v>127</v>
      </c>
      <c r="B30" s="121"/>
      <c r="C30" s="567">
        <f>'[5]Table 7'!C30-'[5]Table 8'!C30</f>
        <v>4276</v>
      </c>
      <c r="D30" s="567">
        <f>'[5]Table 7'!D30-'[5]Table 8'!D30</f>
        <v>4050</v>
      </c>
      <c r="E30" s="567">
        <f>'[5]Table 7'!E30-'[5]Table 8'!E30</f>
        <v>780</v>
      </c>
      <c r="F30" s="567">
        <f>'[5]Table 7'!F30-'[5]Table 8'!F30</f>
        <v>1087</v>
      </c>
      <c r="G30" s="567">
        <f>'[5]Table 7'!G30-'[5]Table 8'!G30</f>
        <v>1145</v>
      </c>
      <c r="H30" s="567">
        <f t="shared" si="0"/>
        <v>1264</v>
      </c>
      <c r="I30" s="567">
        <f>'[5]Table 7'!I30-'[5]Table 8'!I30</f>
        <v>856</v>
      </c>
      <c r="J30" s="567">
        <f>'[5]Table 7'!J30-'[5]Table 8'!J30</f>
        <v>923</v>
      </c>
      <c r="K30" s="567">
        <f>'[5]Table 7'!K30-'[5]Table 8'!K30</f>
        <v>952</v>
      </c>
      <c r="L30" s="567">
        <f>'[5]Table 7'!L30-'[5]Table 8'!L30</f>
        <v>1319</v>
      </c>
      <c r="M30" s="645"/>
    </row>
    <row r="31" spans="1:13" ht="12" customHeight="1">
      <c r="A31" s="286"/>
      <c r="B31" s="121" t="s">
        <v>74</v>
      </c>
      <c r="C31" s="274">
        <f>'[5]Table 7'!C31-'[5]Table 8'!C31</f>
        <v>71</v>
      </c>
      <c r="D31" s="568">
        <f>'[5]Table 7'!D31-'[5]Table 8'!D31</f>
        <v>50</v>
      </c>
      <c r="E31" s="568">
        <f>'[5]Table 7'!E31-'[5]Table 8'!E31</f>
        <v>28</v>
      </c>
      <c r="F31" s="568">
        <f>'[5]Table 7'!F31-'[5]Table 8'!F31</f>
        <v>19</v>
      </c>
      <c r="G31" s="568">
        <f>'[5]Table 7'!G31-'[5]Table 8'!G31</f>
        <v>8</v>
      </c>
      <c r="H31" s="568">
        <f t="shared" si="0"/>
        <v>16</v>
      </c>
      <c r="I31" s="568">
        <f>'[5]Table 7'!I31-'[5]Table 8'!I31</f>
        <v>11</v>
      </c>
      <c r="J31" s="274">
        <f>'[5]Table 7'!J31-'[5]Table 8'!J31</f>
        <v>13</v>
      </c>
      <c r="K31" s="274">
        <f>'[5]Table 7'!K31-'[5]Table 8'!K31</f>
        <v>11</v>
      </c>
      <c r="L31" s="274">
        <f>'[5]Table 7'!L31-'[5]Table 8'!L31</f>
        <v>15</v>
      </c>
      <c r="M31" s="645"/>
    </row>
    <row r="32" spans="1:13" ht="12" customHeight="1">
      <c r="A32" s="286"/>
      <c r="B32" s="121" t="s">
        <v>94</v>
      </c>
      <c r="C32" s="274">
        <f>'[5]Table 7'!C32-'[5]Table 8'!C32</f>
        <v>1</v>
      </c>
      <c r="D32" s="568">
        <f>'[5]Table 7'!D32-'[5]Table 8'!D32</f>
        <v>1</v>
      </c>
      <c r="E32" s="569">
        <f>'[5]Table 7'!E32-'[5]Table 8'!E32</f>
        <v>0</v>
      </c>
      <c r="F32" s="568">
        <f>'[5]Table 7'!F32-'[5]Table 8'!F32</f>
        <v>1</v>
      </c>
      <c r="G32" s="570">
        <f>'[5]Table 7'!G32-'[5]Table 8'!G32</f>
        <v>0</v>
      </c>
      <c r="H32" s="569">
        <f t="shared" si="0"/>
        <v>0</v>
      </c>
      <c r="I32" s="569">
        <f>'[5]Table 7'!I32-'[5]Table 8'!I32</f>
        <v>0</v>
      </c>
      <c r="J32" s="274">
        <f>'[5]Table 7'!J32-'[5]Table 8'!J32</f>
        <v>1</v>
      </c>
      <c r="K32" s="569">
        <f>'[5]Table 7'!K32-'[5]Table 8'!K32</f>
        <v>0</v>
      </c>
      <c r="L32" s="569">
        <f>'[5]Table 7'!L32-'[5]Table 8'!L32</f>
        <v>0</v>
      </c>
      <c r="M32" s="645"/>
    </row>
    <row r="33" spans="1:13" ht="12" customHeight="1">
      <c r="A33" s="286"/>
      <c r="B33" s="121" t="s">
        <v>24</v>
      </c>
      <c r="C33" s="274">
        <f>'[5]Table 7'!C33-'[5]Table 8'!C33</f>
        <v>28</v>
      </c>
      <c r="D33" s="568">
        <f>'[5]Table 7'!D33-'[5]Table 8'!D33</f>
        <v>65</v>
      </c>
      <c r="E33" s="568">
        <f>'[5]Table 7'!E33-'[5]Table 8'!E33</f>
        <v>12</v>
      </c>
      <c r="F33" s="568">
        <f>'[5]Table 7'!F33-'[5]Table 8'!F33</f>
        <v>1</v>
      </c>
      <c r="G33" s="568">
        <f>'[5]Table 7'!G33-'[5]Table 8'!G33</f>
        <v>4</v>
      </c>
      <c r="H33" s="568">
        <f t="shared" si="0"/>
        <v>11</v>
      </c>
      <c r="I33" s="568">
        <f>'[5]Table 7'!I33-'[5]Table 8'!I33</f>
        <v>5</v>
      </c>
      <c r="J33" s="274">
        <f>'[5]Table 7'!J33-'[5]Table 8'!J33</f>
        <v>17</v>
      </c>
      <c r="K33" s="274">
        <f>'[5]Table 7'!K33-'[5]Table 8'!K33</f>
        <v>12</v>
      </c>
      <c r="L33" s="274">
        <f>'[5]Table 7'!L33-'[5]Table 8'!L33</f>
        <v>31</v>
      </c>
      <c r="M33" s="645"/>
    </row>
    <row r="34" spans="1:13" ht="12" customHeight="1">
      <c r="A34" s="286"/>
      <c r="B34" s="121" t="s">
        <v>173</v>
      </c>
      <c r="C34" s="274">
        <f>'[5]Table 7'!C34-'[5]Table 8'!C34</f>
        <v>1567</v>
      </c>
      <c r="D34" s="568">
        <f>'[5]Table 7'!D34-'[5]Table 8'!D34</f>
        <v>1662</v>
      </c>
      <c r="E34" s="568">
        <f>'[5]Table 7'!E34-'[5]Table 8'!E34</f>
        <v>287</v>
      </c>
      <c r="F34" s="568">
        <f>'[5]Table 7'!F34-'[5]Table 8'!F34</f>
        <v>451</v>
      </c>
      <c r="G34" s="568">
        <f>'[5]Table 7'!G34-'[5]Table 8'!G34</f>
        <v>412</v>
      </c>
      <c r="H34" s="568">
        <f t="shared" si="0"/>
        <v>417</v>
      </c>
      <c r="I34" s="568">
        <f>'[5]Table 7'!I34-'[5]Table 8'!I34</f>
        <v>361</v>
      </c>
      <c r="J34" s="274">
        <f>'[5]Table 7'!J34-'[5]Table 8'!J34</f>
        <v>387</v>
      </c>
      <c r="K34" s="274">
        <f>'[5]Table 7'!K34-'[5]Table 8'!K34</f>
        <v>419</v>
      </c>
      <c r="L34" s="274">
        <f>'[5]Table 7'!L34-'[5]Table 8'!L34</f>
        <v>495</v>
      </c>
      <c r="M34" s="645"/>
    </row>
    <row r="35" spans="1:13" ht="12" customHeight="1">
      <c r="A35" s="286"/>
      <c r="B35" s="121" t="s">
        <v>239</v>
      </c>
      <c r="C35" s="274">
        <f>'[5]Table 7'!C35-'[5]Table 8'!C35</f>
        <v>130</v>
      </c>
      <c r="D35" s="568">
        <f>'[5]Table 7'!D35-'[5]Table 8'!D35</f>
        <v>117</v>
      </c>
      <c r="E35" s="568">
        <f>'[5]Table 7'!E35-'[5]Table 8'!E35</f>
        <v>28</v>
      </c>
      <c r="F35" s="568">
        <f>'[5]Table 7'!F35-'[5]Table 8'!F35</f>
        <v>26</v>
      </c>
      <c r="G35" s="568">
        <f>'[5]Table 7'!G35-'[5]Table 8'!G35</f>
        <v>42</v>
      </c>
      <c r="H35" s="568">
        <f t="shared" si="0"/>
        <v>34</v>
      </c>
      <c r="I35" s="568">
        <f>'[5]Table 7'!I35-'[5]Table 8'!I35</f>
        <v>24</v>
      </c>
      <c r="J35" s="274">
        <f>'[5]Table 7'!J35-'[5]Table 8'!J35</f>
        <v>30</v>
      </c>
      <c r="K35" s="274">
        <f>'[5]Table 7'!K35-'[5]Table 8'!K35</f>
        <v>32</v>
      </c>
      <c r="L35" s="274">
        <f>'[5]Table 7'!L35-'[5]Table 8'!L35</f>
        <v>31</v>
      </c>
      <c r="M35" s="645"/>
    </row>
    <row r="36" spans="1:13" ht="12" customHeight="1">
      <c r="A36" s="286"/>
      <c r="B36" s="121" t="s">
        <v>77</v>
      </c>
      <c r="C36" s="274">
        <f>'[5]Table 7'!C36-'[5]Table 8'!C36</f>
        <v>29</v>
      </c>
      <c r="D36" s="274">
        <f>'[5]Table 7'!D36-'[5]Table 8'!D36</f>
        <v>7</v>
      </c>
      <c r="E36" s="568">
        <f>'[5]Table 7'!E36-'[5]Table 8'!E36</f>
        <v>3</v>
      </c>
      <c r="F36" s="568">
        <f>'[5]Table 7'!F36-'[5]Table 8'!F36</f>
        <v>4</v>
      </c>
      <c r="G36" s="568">
        <f>'[5]Table 7'!G36-'[5]Table 8'!G36</f>
        <v>8</v>
      </c>
      <c r="H36" s="568">
        <f t="shared" si="0"/>
        <v>14</v>
      </c>
      <c r="I36" s="568">
        <f>'[5]Table 7'!I36-'[5]Table 8'!I36</f>
        <v>2</v>
      </c>
      <c r="J36" s="274">
        <f>'[5]Table 7'!J36-'[5]Table 8'!J36</f>
        <v>2</v>
      </c>
      <c r="K36" s="569">
        <f>'[5]Table 7'!K36-'[5]Table 8'!K36</f>
        <v>0</v>
      </c>
      <c r="L36" s="274">
        <f>'[5]Table 7'!L36-'[5]Table 8'!L36</f>
        <v>3</v>
      </c>
      <c r="M36" s="645"/>
    </row>
    <row r="37" spans="1:13" ht="12" customHeight="1">
      <c r="A37" s="286"/>
      <c r="B37" s="121" t="s">
        <v>17</v>
      </c>
      <c r="C37" s="274">
        <f>'[5]Table 7'!C37-'[5]Table 8'!C37</f>
        <v>1354</v>
      </c>
      <c r="D37" s="568">
        <f>'[5]Table 7'!D37-'[5]Table 8'!D37</f>
        <v>1099</v>
      </c>
      <c r="E37" s="568">
        <f>'[5]Table 7'!E37-'[5]Table 8'!E37</f>
        <v>206</v>
      </c>
      <c r="F37" s="568">
        <f>'[5]Table 7'!F37-'[5]Table 8'!F37</f>
        <v>295</v>
      </c>
      <c r="G37" s="568">
        <f>'[5]Table 7'!G37-'[5]Table 8'!G37</f>
        <v>385</v>
      </c>
      <c r="H37" s="568">
        <f t="shared" si="0"/>
        <v>468</v>
      </c>
      <c r="I37" s="568">
        <f>'[5]Table 7'!I37-'[5]Table 8'!I37</f>
        <v>221</v>
      </c>
      <c r="J37" s="274">
        <f>'[5]Table 7'!J37-'[5]Table 8'!J37</f>
        <v>241</v>
      </c>
      <c r="K37" s="274">
        <f>'[5]Table 7'!K37-'[5]Table 8'!K37</f>
        <v>229</v>
      </c>
      <c r="L37" s="274">
        <f>'[5]Table 7'!L37-'[5]Table 8'!L37</f>
        <v>408</v>
      </c>
      <c r="M37" s="645"/>
    </row>
    <row r="38" spans="1:13" ht="12" customHeight="1">
      <c r="A38" s="286"/>
      <c r="B38" s="121" t="s">
        <v>25</v>
      </c>
      <c r="C38" s="274">
        <f>'[5]Table 7'!C38-'[5]Table 8'!C38</f>
        <v>569</v>
      </c>
      <c r="D38" s="274">
        <f>'[5]Table 7'!D38-'[5]Table 8'!D38</f>
        <v>352</v>
      </c>
      <c r="E38" s="568">
        <f>'[5]Table 7'!E38-'[5]Table 8'!E38</f>
        <v>98</v>
      </c>
      <c r="F38" s="568">
        <f>'[5]Table 7'!F38-'[5]Table 8'!F38</f>
        <v>148</v>
      </c>
      <c r="G38" s="568">
        <f>'[5]Table 7'!G38-'[5]Table 8'!G38</f>
        <v>138</v>
      </c>
      <c r="H38" s="568">
        <f t="shared" si="0"/>
        <v>185</v>
      </c>
      <c r="I38" s="568">
        <f>'[5]Table 7'!I38-'[5]Table 8'!I38</f>
        <v>94</v>
      </c>
      <c r="J38" s="274">
        <f>'[5]Table 7'!J38-'[5]Table 8'!J38</f>
        <v>95</v>
      </c>
      <c r="K38" s="274">
        <f>'[5]Table 7'!K38-'[5]Table 8'!K38</f>
        <v>80</v>
      </c>
      <c r="L38" s="274">
        <f>'[5]Table 7'!L38-'[5]Table 8'!L38</f>
        <v>83</v>
      </c>
      <c r="M38" s="645"/>
    </row>
    <row r="39" spans="1:13" ht="12" customHeight="1">
      <c r="A39" s="286"/>
      <c r="B39" s="121" t="s">
        <v>164</v>
      </c>
      <c r="C39" s="274">
        <f>'[5]Table 7'!C39-'[5]Table 8'!C39</f>
        <v>361</v>
      </c>
      <c r="D39" s="568">
        <f>'[5]Table 7'!D39-'[5]Table 8'!D39</f>
        <v>356</v>
      </c>
      <c r="E39" s="568">
        <f>'[5]Table 7'!E39-'[5]Table 8'!E39</f>
        <v>74</v>
      </c>
      <c r="F39" s="568">
        <f>'[5]Table 7'!F39-'[5]Table 8'!F39</f>
        <v>105</v>
      </c>
      <c r="G39" s="568">
        <f>'[5]Table 7'!G39-'[5]Table 8'!G39</f>
        <v>95</v>
      </c>
      <c r="H39" s="568">
        <f t="shared" si="0"/>
        <v>87</v>
      </c>
      <c r="I39" s="568">
        <f>'[5]Table 7'!I39-'[5]Table 8'!I39</f>
        <v>74</v>
      </c>
      <c r="J39" s="274">
        <f>'[5]Table 7'!J39-'[5]Table 8'!J39</f>
        <v>90</v>
      </c>
      <c r="K39" s="274">
        <f>'[5]Table 7'!K39-'[5]Table 8'!K39</f>
        <v>89</v>
      </c>
      <c r="L39" s="274">
        <f>'[5]Table 7'!L39-'[5]Table 8'!L39</f>
        <v>103</v>
      </c>
      <c r="M39" s="645"/>
    </row>
    <row r="40" spans="1:13" ht="12" customHeight="1">
      <c r="A40" s="286"/>
      <c r="B40" s="121" t="s">
        <v>82</v>
      </c>
      <c r="C40" s="274">
        <f>'[5]Table 7'!C40-'[5]Table 8'!C40</f>
        <v>19</v>
      </c>
      <c r="D40" s="274">
        <f>'[5]Table 7'!D40-'[5]Table 8'!D40</f>
        <v>21</v>
      </c>
      <c r="E40" s="568">
        <f>'[5]Table 7'!E40-'[5]Table 8'!E40</f>
        <v>6</v>
      </c>
      <c r="F40" s="568">
        <f>'[5]Table 7'!F40-'[5]Table 8'!F40</f>
        <v>1</v>
      </c>
      <c r="G40" s="568">
        <f>'[5]Table 7'!G40-'[5]Table 8'!G40</f>
        <v>7</v>
      </c>
      <c r="H40" s="568">
        <f t="shared" si="0"/>
        <v>5</v>
      </c>
      <c r="I40" s="568">
        <f>'[5]Table 7'!I40-'[5]Table 8'!I40</f>
        <v>9</v>
      </c>
      <c r="J40" s="274">
        <f>'[5]Table 7'!J40-'[5]Table 8'!J40</f>
        <v>1</v>
      </c>
      <c r="K40" s="274">
        <f>'[5]Table 7'!K40-'[5]Table 8'!K40</f>
        <v>5</v>
      </c>
      <c r="L40" s="274">
        <f>'[5]Table 7'!L40-'[5]Table 8'!L40</f>
        <v>6</v>
      </c>
      <c r="M40" s="645"/>
    </row>
    <row r="41" spans="1:13" ht="12" customHeight="1">
      <c r="A41" s="286"/>
      <c r="B41" s="121" t="s">
        <v>20</v>
      </c>
      <c r="C41" s="274">
        <f>'[5]Table 7'!C41-'[5]Table 8'!C41</f>
        <v>147</v>
      </c>
      <c r="D41" s="568">
        <f>'[5]Table 7'!D41-'[5]Table 8'!D41</f>
        <v>320</v>
      </c>
      <c r="E41" s="568">
        <f>'[5]Table 7'!E41-'[5]Table 8'!E41</f>
        <v>38</v>
      </c>
      <c r="F41" s="568">
        <f>'[5]Table 7'!F41-'[5]Table 8'!F41</f>
        <v>36</v>
      </c>
      <c r="G41" s="568">
        <f>'[5]Table 7'!G41-'[5]Table 8'!G41</f>
        <v>46</v>
      </c>
      <c r="H41" s="568">
        <f t="shared" si="0"/>
        <v>27</v>
      </c>
      <c r="I41" s="568">
        <f>'[5]Table 7'!I41-'[5]Table 8'!I41</f>
        <v>55</v>
      </c>
      <c r="J41" s="274">
        <f>'[5]Table 7'!J41-'[5]Table 8'!J41</f>
        <v>46</v>
      </c>
      <c r="K41" s="274">
        <f>'[5]Table 7'!K41-'[5]Table 8'!K41</f>
        <v>75</v>
      </c>
      <c r="L41" s="274">
        <f>'[5]Table 7'!L41-'[5]Table 8'!L41</f>
        <v>144</v>
      </c>
      <c r="M41" s="645"/>
    </row>
    <row r="42" spans="1:13" ht="12" customHeight="1">
      <c r="A42" s="87" t="s">
        <v>128</v>
      </c>
      <c r="B42" s="121"/>
      <c r="C42" s="567">
        <f>'[5]Table 7'!C42-'[5]Table 8'!C42</f>
        <v>395</v>
      </c>
      <c r="D42" s="567">
        <f>'[5]Table 7'!D42-'[5]Table 8'!D42</f>
        <v>301</v>
      </c>
      <c r="E42" s="567">
        <f>'[5]Table 7'!E42-'[5]Table 8'!E42</f>
        <v>86</v>
      </c>
      <c r="F42" s="567">
        <f>'[5]Table 7'!F42-'[5]Table 8'!F42</f>
        <v>62</v>
      </c>
      <c r="G42" s="567">
        <f>'[5]Table 7'!G42-'[5]Table 8'!G42</f>
        <v>140</v>
      </c>
      <c r="H42" s="567">
        <f t="shared" si="0"/>
        <v>107</v>
      </c>
      <c r="I42" s="567">
        <f>'[5]Table 7'!I42-'[5]Table 8'!I42</f>
        <v>56</v>
      </c>
      <c r="J42" s="567">
        <f>'[5]Table 7'!J42-'[5]Table 8'!J42</f>
        <v>89</v>
      </c>
      <c r="K42" s="567">
        <f>'[5]Table 7'!K42-'[5]Table 8'!K42</f>
        <v>75</v>
      </c>
      <c r="L42" s="567">
        <f>'[5]Table 7'!L42-'[5]Table 8'!L42</f>
        <v>81</v>
      </c>
      <c r="M42" s="645"/>
    </row>
    <row r="43" spans="1:13" ht="12" customHeight="1">
      <c r="A43" s="286"/>
      <c r="B43" s="121" t="s">
        <v>22</v>
      </c>
      <c r="C43" s="274">
        <f>'[5]Table 7'!C43-'[5]Table 8'!C43</f>
        <v>6</v>
      </c>
      <c r="D43" s="568">
        <f>'[5]Table 7'!D43-'[5]Table 8'!D43</f>
        <v>2</v>
      </c>
      <c r="E43" s="569">
        <f>'[5]Table 7'!E43-'[5]Table 8'!E43</f>
        <v>0</v>
      </c>
      <c r="F43" s="568">
        <f>'[5]Table 7'!F43-'[5]Table 8'!F43</f>
        <v>1</v>
      </c>
      <c r="G43" s="570">
        <f>'[5]Table 7'!G43-'[5]Table 8'!G43</f>
        <v>0</v>
      </c>
      <c r="H43" s="568">
        <f t="shared" si="0"/>
        <v>5</v>
      </c>
      <c r="I43" s="569">
        <f>'[5]Table 7'!I43-'[5]Table 8'!I43</f>
        <v>0</v>
      </c>
      <c r="J43" s="569">
        <f>'[5]Table 7'!J43-'[5]Table 8'!J43</f>
        <v>0</v>
      </c>
      <c r="K43" s="274">
        <f>'[5]Table 7'!K43-'[5]Table 8'!K43</f>
        <v>1</v>
      </c>
      <c r="L43" s="274">
        <f>'[5]Table 7'!L43-'[5]Table 8'!L43</f>
        <v>1</v>
      </c>
      <c r="M43" s="645"/>
    </row>
    <row r="44" spans="1:13" ht="12" customHeight="1">
      <c r="A44" s="286"/>
      <c r="B44" s="121" t="s">
        <v>28</v>
      </c>
      <c r="C44" s="274">
        <f>'[5]Table 7'!C44-'[5]Table 8'!C44</f>
        <v>309</v>
      </c>
      <c r="D44" s="568">
        <f>'[5]Table 7'!D44-'[5]Table 8'!D44</f>
        <v>196</v>
      </c>
      <c r="E44" s="568">
        <f>'[5]Table 7'!E44-'[5]Table 8'!E44</f>
        <v>76</v>
      </c>
      <c r="F44" s="568">
        <f>'[5]Table 7'!F44-'[5]Table 8'!F44</f>
        <v>49</v>
      </c>
      <c r="G44" s="568">
        <f>'[5]Table 7'!G44-'[5]Table 8'!G44</f>
        <v>106</v>
      </c>
      <c r="H44" s="568">
        <f t="shared" si="0"/>
        <v>78</v>
      </c>
      <c r="I44" s="568">
        <f>'[5]Table 7'!I44-'[5]Table 8'!I44</f>
        <v>38</v>
      </c>
      <c r="J44" s="274">
        <f>'[5]Table 7'!J44-'[5]Table 8'!J44</f>
        <v>67</v>
      </c>
      <c r="K44" s="274">
        <f>'[5]Table 7'!K44-'[5]Table 8'!K44</f>
        <v>48</v>
      </c>
      <c r="L44" s="274">
        <f>'[5]Table 7'!L44-'[5]Table 8'!L44</f>
        <v>43</v>
      </c>
      <c r="M44" s="645"/>
    </row>
    <row r="45" spans="1:13" ht="12" customHeight="1">
      <c r="A45" s="286"/>
      <c r="B45" s="121" t="s">
        <v>242</v>
      </c>
      <c r="C45" s="569">
        <f>'[5]Table 7'!C45-'[5]Table 8'!C45</f>
        <v>0</v>
      </c>
      <c r="D45" s="569">
        <f>'[5]Table 7'!D45-'[5]Table 8'!D45</f>
        <v>1</v>
      </c>
      <c r="E45" s="569">
        <f>'[5]Table 7'!E45-'[5]Table 8'!E45</f>
        <v>0</v>
      </c>
      <c r="F45" s="569">
        <f>'[5]Table 7'!F45-'[5]Table 8'!F45</f>
        <v>0</v>
      </c>
      <c r="G45" s="569">
        <f>'[5]Table 7'!G45-'[5]Table 8'!G45</f>
        <v>0</v>
      </c>
      <c r="H45" s="569">
        <f t="shared" si="0"/>
        <v>0</v>
      </c>
      <c r="I45" s="569">
        <f>'[5]Table 7'!I45-'[5]Table 8'!I45</f>
        <v>0</v>
      </c>
      <c r="J45" s="274">
        <f>'[5]Table 7'!J45-'[5]Table 8'!J45</f>
        <v>1</v>
      </c>
      <c r="K45" s="569">
        <f>'[5]Table 7'!K45-'[5]Table 8'!K45</f>
        <v>0</v>
      </c>
      <c r="L45" s="570">
        <f>'[5]Table 7'!L45-'[5]Table 8'!L45</f>
        <v>0</v>
      </c>
      <c r="M45" s="645"/>
    </row>
    <row r="46" spans="1:13" ht="12" customHeight="1">
      <c r="A46" s="286"/>
      <c r="B46" s="121" t="s">
        <v>20</v>
      </c>
      <c r="C46" s="274">
        <f>'[5]Table 7'!C46-'[5]Table 8'!C46</f>
        <v>80</v>
      </c>
      <c r="D46" s="568">
        <f>'[5]Table 7'!D46-'[5]Table 8'!D46</f>
        <v>102</v>
      </c>
      <c r="E46" s="568">
        <f>'[5]Table 7'!E46-'[5]Table 8'!E46</f>
        <v>10</v>
      </c>
      <c r="F46" s="568">
        <f>'[5]Table 7'!F46-'[5]Table 8'!F46</f>
        <v>12</v>
      </c>
      <c r="G46" s="568">
        <f>'[5]Table 7'!G46-'[5]Table 8'!G46</f>
        <v>34</v>
      </c>
      <c r="H46" s="568">
        <f t="shared" si="0"/>
        <v>24</v>
      </c>
      <c r="I46" s="568">
        <f>'[5]Table 7'!I46-'[5]Table 8'!I46</f>
        <v>18</v>
      </c>
      <c r="J46" s="274">
        <f>'[5]Table 7'!J46-'[5]Table 8'!J46</f>
        <v>21</v>
      </c>
      <c r="K46" s="274">
        <f>'[5]Table 7'!K46-'[5]Table 8'!K46</f>
        <v>26</v>
      </c>
      <c r="L46" s="274">
        <f>'[5]Table 7'!L46-'[5]Table 8'!L46</f>
        <v>37</v>
      </c>
      <c r="M46" s="645"/>
    </row>
    <row r="47" spans="1:13" ht="12" customHeight="1">
      <c r="A47" s="87" t="s">
        <v>129</v>
      </c>
      <c r="B47" s="121"/>
      <c r="C47" s="567">
        <f>'[5]Table 7'!C47-'[5]Table 8'!C47</f>
        <v>94</v>
      </c>
      <c r="D47" s="567">
        <f>'[5]Table 7'!D47-'[5]Table 8'!D47</f>
        <v>74</v>
      </c>
      <c r="E47" s="567">
        <f>'[5]Table 7'!E47-'[5]Table 8'!E47</f>
        <v>19</v>
      </c>
      <c r="F47" s="567">
        <f>'[5]Table 7'!F47-'[5]Table 8'!F47</f>
        <v>15</v>
      </c>
      <c r="G47" s="567">
        <f>'[5]Table 7'!G47-'[5]Table 8'!G47</f>
        <v>24</v>
      </c>
      <c r="H47" s="567">
        <f t="shared" si="0"/>
        <v>36</v>
      </c>
      <c r="I47" s="567">
        <f>'[5]Table 7'!I47-'[5]Table 8'!I47</f>
        <v>10</v>
      </c>
      <c r="J47" s="567">
        <f>'[5]Table 7'!J47-'[5]Table 8'!J47</f>
        <v>33</v>
      </c>
      <c r="K47" s="567">
        <f>'[5]Table 7'!K47-'[5]Table 8'!K47</f>
        <v>19</v>
      </c>
      <c r="L47" s="567">
        <f>'[5]Table 7'!L47-'[5]Table 8'!L47</f>
        <v>12</v>
      </c>
      <c r="M47" s="645"/>
    </row>
    <row r="48" spans="1:13" ht="12" customHeight="1">
      <c r="A48" s="286"/>
      <c r="B48" s="121" t="s">
        <v>21</v>
      </c>
      <c r="C48" s="274">
        <f>'[5]Table 7'!C48-'[5]Table 8'!C48</f>
        <v>47</v>
      </c>
      <c r="D48" s="568">
        <f>'[5]Table 7'!D48-'[5]Table 8'!D48</f>
        <v>32</v>
      </c>
      <c r="E48" s="568">
        <f>'[5]Table 7'!E48-'[5]Table 8'!E48</f>
        <v>8</v>
      </c>
      <c r="F48" s="568">
        <f>'[5]Table 7'!F48-'[5]Table 8'!F48</f>
        <v>3</v>
      </c>
      <c r="G48" s="568">
        <f>'[5]Table 7'!G48-'[5]Table 8'!G48</f>
        <v>11</v>
      </c>
      <c r="H48" s="568">
        <f t="shared" si="0"/>
        <v>25</v>
      </c>
      <c r="I48" s="568">
        <f>'[5]Table 7'!I48-'[5]Table 8'!I48</f>
        <v>4</v>
      </c>
      <c r="J48" s="274">
        <f>'[5]Table 7'!J48-'[5]Table 8'!J48</f>
        <v>15</v>
      </c>
      <c r="K48" s="274">
        <f>'[5]Table 7'!K48-'[5]Table 8'!K48</f>
        <v>8</v>
      </c>
      <c r="L48" s="274">
        <f>'[5]Table 7'!L48-'[5]Table 8'!L48</f>
        <v>5</v>
      </c>
      <c r="M48" s="645"/>
    </row>
    <row r="49" spans="1:13" ht="12" customHeight="1">
      <c r="A49" s="286"/>
      <c r="B49" s="121" t="s">
        <v>240</v>
      </c>
      <c r="C49" s="274">
        <f>'[5]Table 7'!C49-'[5]Table 8'!C49</f>
        <v>16</v>
      </c>
      <c r="D49" s="568">
        <f>'[5]Table 7'!D49-'[5]Table 8'!D49</f>
        <v>25</v>
      </c>
      <c r="E49" s="568">
        <f>'[5]Table 7'!E49-'[5]Table 8'!E49</f>
        <v>5</v>
      </c>
      <c r="F49" s="568">
        <f>'[5]Table 7'!F49-'[5]Table 8'!F49</f>
        <v>2</v>
      </c>
      <c r="G49" s="568">
        <f>'[5]Table 7'!G49-'[5]Table 8'!G49</f>
        <v>6</v>
      </c>
      <c r="H49" s="568">
        <f t="shared" si="0"/>
        <v>3</v>
      </c>
      <c r="I49" s="568">
        <f>'[5]Table 7'!I49-'[5]Table 8'!I49</f>
        <v>5</v>
      </c>
      <c r="J49" s="274">
        <f>'[5]Table 7'!J49-'[5]Table 8'!J49</f>
        <v>13</v>
      </c>
      <c r="K49" s="274">
        <f>'[5]Table 7'!K49-'[5]Table 8'!K49</f>
        <v>3</v>
      </c>
      <c r="L49" s="274">
        <f>'[5]Table 7'!L49-'[5]Table 8'!L49</f>
        <v>4</v>
      </c>
      <c r="M49" s="645"/>
    </row>
    <row r="50" spans="1:13" ht="12" customHeight="1">
      <c r="A50" s="288"/>
      <c r="B50" s="571" t="s">
        <v>20</v>
      </c>
      <c r="C50" s="572">
        <f>'[5]Table 7'!C50-'[5]Table 8'!C50</f>
        <v>31</v>
      </c>
      <c r="D50" s="573">
        <f>'[5]Table 7'!D50-'[5]Table 8'!D50</f>
        <v>17</v>
      </c>
      <c r="E50" s="573">
        <f>'[5]Table 7'!E50-'[5]Table 8'!E50</f>
        <v>6</v>
      </c>
      <c r="F50" s="573">
        <f>'[5]Table 7'!F50-'[5]Table 8'!F50</f>
        <v>10</v>
      </c>
      <c r="G50" s="573">
        <f>'[5]Table 7'!G50-'[5]Table 8'!G50</f>
        <v>7</v>
      </c>
      <c r="H50" s="573">
        <f t="shared" si="0"/>
        <v>8</v>
      </c>
      <c r="I50" s="573">
        <f>'[5]Table 7'!I50-'[5]Table 8'!I50</f>
        <v>1</v>
      </c>
      <c r="J50" s="572">
        <f>'[5]Table 7'!J50-'[5]Table 8'!J50</f>
        <v>5</v>
      </c>
      <c r="K50" s="572">
        <f>'[5]Table 7'!K50-'[5]Table 8'!K50</f>
        <v>8</v>
      </c>
      <c r="L50" s="572">
        <f>'[5]Table 7'!L50-'[5]Table 8'!L50</f>
        <v>3</v>
      </c>
      <c r="M50" s="645"/>
    </row>
    <row r="51" spans="1:13" ht="15.75" customHeight="1">
      <c r="A51" s="124" t="s">
        <v>449</v>
      </c>
      <c r="B51" s="124"/>
      <c r="C51" s="563"/>
      <c r="D51" s="563"/>
      <c r="E51" s="562"/>
      <c r="F51" s="562"/>
      <c r="G51" s="562"/>
      <c r="H51" s="562"/>
      <c r="I51" s="562"/>
      <c r="J51" s="562"/>
      <c r="K51" s="562"/>
      <c r="L51" s="562"/>
      <c r="M51" s="645"/>
    </row>
    <row r="52" spans="1:13" ht="5.25" customHeight="1" hidden="1">
      <c r="A52" s="26" t="s">
        <v>186</v>
      </c>
      <c r="B52" s="31"/>
      <c r="M52" s="63"/>
    </row>
    <row r="53" spans="1:13" ht="14.25" customHeight="1">
      <c r="A53" s="26"/>
      <c r="M53" s="522"/>
    </row>
    <row r="54" spans="3:13" ht="12">
      <c r="C54" s="47"/>
      <c r="D54" s="47"/>
      <c r="M54" s="522"/>
    </row>
  </sheetData>
  <sheetProtection/>
  <mergeCells count="6">
    <mergeCell ref="M1:M51"/>
    <mergeCell ref="A3:B4"/>
    <mergeCell ref="C3:C4"/>
    <mergeCell ref="D3:D4"/>
    <mergeCell ref="E3:H3"/>
    <mergeCell ref="I3:L3"/>
  </mergeCells>
  <printOptions horizontalCentered="1"/>
  <pageMargins left="0.25" right="0.25" top="0.25" bottom="0" header="0.25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28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5.140625" style="3" customWidth="1"/>
    <col min="2" max="2" width="31.00390625" style="3" customWidth="1"/>
    <col min="3" max="3" width="10.00390625" style="172" hidden="1" customWidth="1"/>
    <col min="4" max="5" width="9.7109375" style="3" customWidth="1"/>
    <col min="6" max="13" width="10.28125" style="25" customWidth="1"/>
    <col min="14" max="14" width="4.140625" style="3" customWidth="1"/>
    <col min="15" max="16384" width="9.140625" style="3" customWidth="1"/>
  </cols>
  <sheetData>
    <row r="1" spans="1:14" ht="22.5" customHeight="1">
      <c r="A1" s="70" t="s">
        <v>414</v>
      </c>
      <c r="B1" s="289"/>
      <c r="C1" s="428"/>
      <c r="D1" s="52"/>
      <c r="E1" s="52"/>
      <c r="F1" s="290"/>
      <c r="G1" s="290"/>
      <c r="H1" s="290"/>
      <c r="I1" s="290"/>
      <c r="J1" s="290"/>
      <c r="K1" s="290"/>
      <c r="L1" s="290"/>
      <c r="M1" s="290"/>
      <c r="N1" s="653" t="s">
        <v>107</v>
      </c>
    </row>
    <row r="2" spans="1:14" ht="15" customHeight="1">
      <c r="A2" s="52"/>
      <c r="B2" s="52"/>
      <c r="C2" s="210"/>
      <c r="D2" s="52"/>
      <c r="E2" s="52"/>
      <c r="F2" s="290"/>
      <c r="G2" s="290"/>
      <c r="H2" s="290"/>
      <c r="I2" s="290"/>
      <c r="J2" s="210"/>
      <c r="K2" s="210"/>
      <c r="L2" s="74" t="s">
        <v>388</v>
      </c>
      <c r="M2" s="253"/>
      <c r="N2" s="654"/>
    </row>
    <row r="3" spans="1:14" ht="8.25" customHeight="1">
      <c r="A3" s="52"/>
      <c r="B3" s="52"/>
      <c r="C3" s="210"/>
      <c r="D3" s="52"/>
      <c r="E3" s="52"/>
      <c r="F3" s="290"/>
      <c r="G3" s="290"/>
      <c r="H3" s="290"/>
      <c r="I3" s="290"/>
      <c r="J3" s="290"/>
      <c r="K3" s="290"/>
      <c r="L3" s="290"/>
      <c r="M3" s="290"/>
      <c r="N3" s="654"/>
    </row>
    <row r="4" spans="1:14" ht="21.75" customHeight="1">
      <c r="A4" s="646" t="s">
        <v>102</v>
      </c>
      <c r="B4" s="655"/>
      <c r="C4" s="429"/>
      <c r="D4" s="596" t="s">
        <v>382</v>
      </c>
      <c r="E4" s="596" t="s">
        <v>366</v>
      </c>
      <c r="F4" s="598" t="s">
        <v>382</v>
      </c>
      <c r="G4" s="599"/>
      <c r="H4" s="599"/>
      <c r="I4" s="600"/>
      <c r="J4" s="598" t="s">
        <v>366</v>
      </c>
      <c r="K4" s="599"/>
      <c r="L4" s="599"/>
      <c r="M4" s="600"/>
      <c r="N4" s="654"/>
    </row>
    <row r="5" spans="1:14" ht="24" customHeight="1">
      <c r="A5" s="648"/>
      <c r="B5" s="656"/>
      <c r="C5" s="430"/>
      <c r="D5" s="597"/>
      <c r="E5" s="597"/>
      <c r="F5" s="50" t="s">
        <v>0</v>
      </c>
      <c r="G5" s="50" t="s">
        <v>1</v>
      </c>
      <c r="H5" s="61" t="s">
        <v>2</v>
      </c>
      <c r="I5" s="61" t="s">
        <v>3</v>
      </c>
      <c r="J5" s="50" t="s">
        <v>0</v>
      </c>
      <c r="K5" s="50" t="s">
        <v>1</v>
      </c>
      <c r="L5" s="44" t="s">
        <v>2</v>
      </c>
      <c r="M5" s="44" t="s">
        <v>3</v>
      </c>
      <c r="N5" s="654"/>
    </row>
    <row r="6" spans="1:14" s="24" customFormat="1" ht="21" customHeight="1">
      <c r="A6" s="291"/>
      <c r="B6" s="292" t="s">
        <v>151</v>
      </c>
      <c r="C6" s="433"/>
      <c r="D6" s="214">
        <f>D7+D17+D20+'[5]Table 10 cont''d'!D6+'[5]Table 10 cont''d'!D10+'[5]Table 10 cont''d'!D13+'[5]Table 10 cont''d'!D20+'[5]Table 10 cont''d(sec 7-9)'!D6+'[5]Table 10 cont''d(sec 7-9)'!D16+'[5]Table 10 cont''d(sec 7-9)'!D26</f>
        <v>118444</v>
      </c>
      <c r="E6" s="214">
        <f>E7+E17+E20+'[5]Table 10 cont''d'!E6+'[5]Table 10 cont''d'!E10+'[5]Table 10 cont''d'!E13+'[5]Table 10 cont''d'!E20+'[5]Table 10 cont''d(sec 7-9)'!E6+'[5]Table 10 cont''d(sec 7-9)'!E16+'[5]Table 10 cont''d(sec 7-9)'!E26</f>
        <v>135393</v>
      </c>
      <c r="F6" s="214">
        <f>F7+F17+F20+'[5]Table 10 cont''d'!F6+'[5]Table 10 cont''d'!F10+'[5]Table 10 cont''d'!F13+'[5]Table 10 cont''d'!F20+'[5]Table 10 cont''d(sec 7-9)'!F6+'[5]Table 10 cont''d(sec 7-9)'!F16+'[5]Table 10 cont''d(sec 7-9)'!F26</f>
        <v>25350</v>
      </c>
      <c r="G6" s="214">
        <f>G7+G17+G20+'[5]Table 10 cont''d'!G6+'[5]Table 10 cont''d'!G10+'[5]Table 10 cont''d'!G13+'[5]Table 10 cont''d'!G20+'[5]Table 10 cont''d(sec 7-9)'!G6+'[5]Table 10 cont''d(sec 7-9)'!G16+'[5]Table 10 cont''d(sec 7-9)'!G26</f>
        <v>28498</v>
      </c>
      <c r="H6" s="214">
        <f>H7+H17+H20+'[5]Table 10 cont''d'!H6+'[5]Table 10 cont''d'!H10+'[5]Table 10 cont''d'!H13+'[5]Table 10 cont''d'!H20+'[5]Table 10 cont''d(sec 7-9)'!H6+'[5]Table 10 cont''d(sec 7-9)'!H16+'[5]Table 10 cont''d(sec 7-9)'!H26</f>
        <v>28887</v>
      </c>
      <c r="I6" s="214">
        <f>I7+I17+I20+'[5]Table 10 cont''d'!I6+'[5]Table 10 cont''d'!I10+'[5]Table 10 cont''d'!I13+'[5]Table 10 cont''d'!I20+'[5]Table 10 cont''d(sec 7-9)'!I6+'[5]Table 10 cont''d(sec 7-9)'!I16+'[5]Table 10 cont''d(sec 7-9)'!I26</f>
        <v>35709</v>
      </c>
      <c r="J6" s="214">
        <f>J7+J17+J20+'[5]Table 10 cont''d'!J6+'[5]Table 10 cont''d'!J10+'[5]Table 10 cont''d'!J13+'[5]Table 10 cont''d'!J20+'[5]Table 10 cont''d(sec 7-9)'!J6+'[5]Table 10 cont''d(sec 7-9)'!J16+'[5]Table 10 cont''d(sec 7-9)'!J26</f>
        <v>28803</v>
      </c>
      <c r="K6" s="214">
        <f>K7+K17+K20+'[5]Table 10 cont''d'!K6+'[5]Table 10 cont''d'!K10+'[5]Table 10 cont''d'!K13+'[5]Table 10 cont''d'!K20+'[5]Table 10 cont''d(sec 7-9)'!K6+'[5]Table 10 cont''d(sec 7-9)'!K16+'[5]Table 10 cont''d(sec 7-9)'!K26</f>
        <v>34017</v>
      </c>
      <c r="L6" s="214">
        <f>L7+L17+L20+'[5]Table 10 cont''d'!L6+'[5]Table 10 cont''d'!L10+'[5]Table 10 cont''d'!L13+'[5]Table 10 cont''d'!L20+'[5]Table 10 cont''d(sec 7-9)'!L6+'[5]Table 10 cont''d(sec 7-9)'!L16+'[5]Table 10 cont''d(sec 7-9)'!L26</f>
        <v>33264</v>
      </c>
      <c r="M6" s="214">
        <v>39309</v>
      </c>
      <c r="N6" s="654"/>
    </row>
    <row r="7" spans="1:14" s="24" customFormat="1" ht="19.5" customHeight="1">
      <c r="A7" s="55" t="s">
        <v>36</v>
      </c>
      <c r="B7" s="293"/>
      <c r="C7" s="434"/>
      <c r="D7" s="178">
        <v>22051</v>
      </c>
      <c r="E7" s="178">
        <f>J7+K7+L7+M7</f>
        <v>24606</v>
      </c>
      <c r="F7" s="178">
        <v>4967</v>
      </c>
      <c r="G7" s="178">
        <v>5906</v>
      </c>
      <c r="H7" s="178">
        <v>5642</v>
      </c>
      <c r="I7" s="178">
        <f>D7-SUM(F7:H7)</f>
        <v>5536</v>
      </c>
      <c r="J7" s="178">
        <v>5803</v>
      </c>
      <c r="K7" s="178">
        <v>5572</v>
      </c>
      <c r="L7" s="178">
        <v>6424</v>
      </c>
      <c r="M7" s="178">
        <v>6807</v>
      </c>
      <c r="N7" s="654"/>
    </row>
    <row r="8" spans="1:14" ht="19.5" customHeight="1">
      <c r="A8" s="294"/>
      <c r="B8" s="287" t="s">
        <v>255</v>
      </c>
      <c r="C8" s="435" t="s">
        <v>424</v>
      </c>
      <c r="D8" s="185">
        <v>1595</v>
      </c>
      <c r="E8" s="185">
        <f aca="true" t="shared" si="0" ref="E8:E22">J8+K8+L8+M8</f>
        <v>1889</v>
      </c>
      <c r="F8" s="185">
        <v>310</v>
      </c>
      <c r="G8" s="185">
        <v>390</v>
      </c>
      <c r="H8" s="185">
        <v>418</v>
      </c>
      <c r="I8" s="185">
        <f aca="true" t="shared" si="1" ref="I8:I23">D8-SUM(F8:H8)</f>
        <v>477</v>
      </c>
      <c r="J8" s="185">
        <v>491</v>
      </c>
      <c r="K8" s="185">
        <v>505</v>
      </c>
      <c r="L8" s="185">
        <v>372</v>
      </c>
      <c r="M8" s="185">
        <v>521</v>
      </c>
      <c r="N8" s="654"/>
    </row>
    <row r="9" spans="1:14" ht="19.5" customHeight="1">
      <c r="A9" s="295"/>
      <c r="B9" s="287" t="s">
        <v>256</v>
      </c>
      <c r="C9" s="435" t="s">
        <v>425</v>
      </c>
      <c r="D9" s="185">
        <v>2578</v>
      </c>
      <c r="E9" s="185">
        <f t="shared" si="0"/>
        <v>3065</v>
      </c>
      <c r="F9" s="185">
        <v>646</v>
      </c>
      <c r="G9" s="185">
        <v>649</v>
      </c>
      <c r="H9" s="185">
        <v>642</v>
      </c>
      <c r="I9" s="185">
        <f t="shared" si="1"/>
        <v>641</v>
      </c>
      <c r="J9" s="185">
        <v>765</v>
      </c>
      <c r="K9" s="185">
        <v>766</v>
      </c>
      <c r="L9" s="185">
        <v>724</v>
      </c>
      <c r="M9" s="185">
        <v>810</v>
      </c>
      <c r="N9" s="654"/>
    </row>
    <row r="10" spans="1:14" ht="19.5" customHeight="1">
      <c r="A10" s="294"/>
      <c r="B10" s="287" t="s">
        <v>257</v>
      </c>
      <c r="C10" s="435" t="s">
        <v>421</v>
      </c>
      <c r="D10" s="185">
        <v>7055</v>
      </c>
      <c r="E10" s="185">
        <f t="shared" si="0"/>
        <v>7810</v>
      </c>
      <c r="F10" s="185">
        <v>1714</v>
      </c>
      <c r="G10" s="185">
        <v>1732</v>
      </c>
      <c r="H10" s="185">
        <v>1911</v>
      </c>
      <c r="I10" s="185">
        <f t="shared" si="1"/>
        <v>1698</v>
      </c>
      <c r="J10" s="185">
        <v>1681</v>
      </c>
      <c r="K10" s="185">
        <v>1630</v>
      </c>
      <c r="L10" s="185">
        <v>2392</v>
      </c>
      <c r="M10" s="185">
        <v>2107</v>
      </c>
      <c r="N10" s="654"/>
    </row>
    <row r="11" spans="1:14" ht="19.5" customHeight="1">
      <c r="A11" s="295"/>
      <c r="B11" s="287" t="s">
        <v>258</v>
      </c>
      <c r="C11" s="435" t="s">
        <v>426</v>
      </c>
      <c r="D11" s="185">
        <v>1400</v>
      </c>
      <c r="E11" s="185">
        <f t="shared" si="0"/>
        <v>1433</v>
      </c>
      <c r="F11" s="185">
        <v>402</v>
      </c>
      <c r="G11" s="185">
        <v>410</v>
      </c>
      <c r="H11" s="185">
        <v>379</v>
      </c>
      <c r="I11" s="185">
        <f t="shared" si="1"/>
        <v>209</v>
      </c>
      <c r="J11" s="185">
        <v>372</v>
      </c>
      <c r="K11" s="185">
        <v>226</v>
      </c>
      <c r="L11" s="185">
        <v>392</v>
      </c>
      <c r="M11" s="185">
        <v>443</v>
      </c>
      <c r="N11" s="654"/>
    </row>
    <row r="12" spans="1:14" ht="19.5" customHeight="1">
      <c r="A12" s="295"/>
      <c r="B12" s="287" t="s">
        <v>259</v>
      </c>
      <c r="C12" s="435" t="s">
        <v>427</v>
      </c>
      <c r="D12" s="185">
        <v>1657</v>
      </c>
      <c r="E12" s="185">
        <f t="shared" si="0"/>
        <v>1699</v>
      </c>
      <c r="F12" s="185">
        <v>314</v>
      </c>
      <c r="G12" s="185">
        <v>472</v>
      </c>
      <c r="H12" s="185">
        <v>416</v>
      </c>
      <c r="I12" s="185">
        <f t="shared" si="1"/>
        <v>455</v>
      </c>
      <c r="J12" s="185">
        <v>462</v>
      </c>
      <c r="K12" s="185">
        <v>358</v>
      </c>
      <c r="L12" s="185">
        <v>385</v>
      </c>
      <c r="M12" s="185">
        <v>494</v>
      </c>
      <c r="N12" s="654"/>
    </row>
    <row r="13" spans="1:14" ht="19.5" customHeight="1">
      <c r="A13" s="295"/>
      <c r="B13" s="287" t="s">
        <v>260</v>
      </c>
      <c r="C13" s="435" t="s">
        <v>428</v>
      </c>
      <c r="D13" s="185">
        <v>1</v>
      </c>
      <c r="E13" s="408">
        <f t="shared" si="0"/>
        <v>2</v>
      </c>
      <c r="F13" s="296">
        <v>0</v>
      </c>
      <c r="G13" s="296">
        <v>0</v>
      </c>
      <c r="H13" s="296">
        <v>0</v>
      </c>
      <c r="I13" s="185">
        <f t="shared" si="1"/>
        <v>1</v>
      </c>
      <c r="J13" s="296">
        <v>0</v>
      </c>
      <c r="K13" s="185">
        <v>1</v>
      </c>
      <c r="L13" s="296">
        <v>0</v>
      </c>
      <c r="M13" s="475">
        <v>1</v>
      </c>
      <c r="N13" s="654"/>
    </row>
    <row r="14" spans="1:14" ht="19.5" customHeight="1">
      <c r="A14" s="297" t="s">
        <v>9</v>
      </c>
      <c r="B14" s="287" t="s">
        <v>261</v>
      </c>
      <c r="C14" s="435" t="s">
        <v>429</v>
      </c>
      <c r="D14" s="185">
        <v>946</v>
      </c>
      <c r="E14" s="185">
        <f t="shared" si="0"/>
        <v>963</v>
      </c>
      <c r="F14" s="185">
        <v>193</v>
      </c>
      <c r="G14" s="185">
        <v>233</v>
      </c>
      <c r="H14" s="185">
        <v>263</v>
      </c>
      <c r="I14" s="185">
        <f t="shared" si="1"/>
        <v>257</v>
      </c>
      <c r="J14" s="185">
        <v>188</v>
      </c>
      <c r="K14" s="185">
        <v>238</v>
      </c>
      <c r="L14" s="185">
        <v>244</v>
      </c>
      <c r="M14" s="185">
        <v>293</v>
      </c>
      <c r="N14" s="654"/>
    </row>
    <row r="15" spans="1:14" ht="19.5" customHeight="1">
      <c r="A15" s="298"/>
      <c r="B15" s="287" t="s">
        <v>262</v>
      </c>
      <c r="C15" s="435" t="s">
        <v>430</v>
      </c>
      <c r="D15" s="185">
        <v>2263</v>
      </c>
      <c r="E15" s="185">
        <f t="shared" si="0"/>
        <v>2573</v>
      </c>
      <c r="F15" s="185">
        <v>523</v>
      </c>
      <c r="G15" s="185">
        <v>681</v>
      </c>
      <c r="H15" s="185">
        <v>558</v>
      </c>
      <c r="I15" s="185">
        <f t="shared" si="1"/>
        <v>501</v>
      </c>
      <c r="J15" s="185">
        <v>595</v>
      </c>
      <c r="K15" s="185">
        <v>766</v>
      </c>
      <c r="L15" s="185">
        <v>591</v>
      </c>
      <c r="M15" s="185">
        <v>621</v>
      </c>
      <c r="N15" s="654"/>
    </row>
    <row r="16" spans="1:14" ht="19.5" customHeight="1">
      <c r="A16" s="286"/>
      <c r="B16" s="110" t="s">
        <v>20</v>
      </c>
      <c r="C16" s="436"/>
      <c r="D16" s="185">
        <f aca="true" t="shared" si="2" ref="D16:L16">D7-SUM(D8:D15)</f>
        <v>4556</v>
      </c>
      <c r="E16" s="185">
        <f t="shared" si="2"/>
        <v>5172</v>
      </c>
      <c r="F16" s="185">
        <f t="shared" si="2"/>
        <v>865</v>
      </c>
      <c r="G16" s="185">
        <f t="shared" si="2"/>
        <v>1339</v>
      </c>
      <c r="H16" s="185">
        <f t="shared" si="2"/>
        <v>1055</v>
      </c>
      <c r="I16" s="185">
        <f t="shared" si="1"/>
        <v>1297</v>
      </c>
      <c r="J16" s="185">
        <f t="shared" si="2"/>
        <v>1249</v>
      </c>
      <c r="K16" s="185">
        <f t="shared" si="2"/>
        <v>1082</v>
      </c>
      <c r="L16" s="185">
        <f t="shared" si="2"/>
        <v>1324</v>
      </c>
      <c r="M16" s="185">
        <v>1517</v>
      </c>
      <c r="N16" s="654"/>
    </row>
    <row r="17" spans="1:14" s="24" customFormat="1" ht="19.5" customHeight="1">
      <c r="A17" s="55" t="s">
        <v>40</v>
      </c>
      <c r="B17" s="293"/>
      <c r="C17" s="434"/>
      <c r="D17" s="178">
        <v>2103</v>
      </c>
      <c r="E17" s="178">
        <f t="shared" si="0"/>
        <v>2482</v>
      </c>
      <c r="F17" s="178">
        <v>493</v>
      </c>
      <c r="G17" s="178">
        <v>711</v>
      </c>
      <c r="H17" s="178">
        <v>190</v>
      </c>
      <c r="I17" s="178">
        <f t="shared" si="1"/>
        <v>709</v>
      </c>
      <c r="J17" s="178">
        <v>568</v>
      </c>
      <c r="K17" s="178">
        <v>599</v>
      </c>
      <c r="L17" s="178">
        <v>553</v>
      </c>
      <c r="M17" s="178">
        <v>762</v>
      </c>
      <c r="N17" s="654"/>
    </row>
    <row r="18" spans="1:14" ht="19.5" customHeight="1">
      <c r="A18" s="286"/>
      <c r="B18" s="287" t="s">
        <v>263</v>
      </c>
      <c r="C18" s="435" t="s">
        <v>431</v>
      </c>
      <c r="D18" s="185">
        <v>878</v>
      </c>
      <c r="E18" s="185">
        <f t="shared" si="0"/>
        <v>1000</v>
      </c>
      <c r="F18" s="185">
        <v>195</v>
      </c>
      <c r="G18" s="185">
        <v>179</v>
      </c>
      <c r="H18" s="185">
        <v>177</v>
      </c>
      <c r="I18" s="185">
        <f t="shared" si="1"/>
        <v>327</v>
      </c>
      <c r="J18" s="185">
        <v>225</v>
      </c>
      <c r="K18" s="185">
        <v>187</v>
      </c>
      <c r="L18" s="185">
        <v>208</v>
      </c>
      <c r="M18" s="185">
        <v>380</v>
      </c>
      <c r="N18" s="654"/>
    </row>
    <row r="19" spans="1:14" ht="19.5" customHeight="1">
      <c r="A19" s="286"/>
      <c r="B19" s="287" t="s">
        <v>264</v>
      </c>
      <c r="C19" s="435" t="s">
        <v>432</v>
      </c>
      <c r="D19" s="185">
        <v>1225</v>
      </c>
      <c r="E19" s="185">
        <f t="shared" si="0"/>
        <v>1482</v>
      </c>
      <c r="F19" s="185">
        <v>298</v>
      </c>
      <c r="G19" s="185">
        <v>532</v>
      </c>
      <c r="H19" s="185">
        <v>13</v>
      </c>
      <c r="I19" s="185">
        <f t="shared" si="1"/>
        <v>382</v>
      </c>
      <c r="J19" s="185">
        <v>343</v>
      </c>
      <c r="K19" s="185">
        <v>412</v>
      </c>
      <c r="L19" s="185">
        <v>345</v>
      </c>
      <c r="M19" s="185">
        <v>382</v>
      </c>
      <c r="N19" s="654"/>
    </row>
    <row r="20" spans="1:14" s="24" customFormat="1" ht="19.5" customHeight="1">
      <c r="A20" s="55" t="s">
        <v>37</v>
      </c>
      <c r="B20" s="293"/>
      <c r="C20" s="434"/>
      <c r="D20" s="178">
        <v>3174</v>
      </c>
      <c r="E20" s="178">
        <f t="shared" si="0"/>
        <v>3288</v>
      </c>
      <c r="F20" s="178">
        <v>712</v>
      </c>
      <c r="G20" s="178">
        <v>679</v>
      </c>
      <c r="H20" s="178">
        <v>791</v>
      </c>
      <c r="I20" s="178">
        <f t="shared" si="1"/>
        <v>992</v>
      </c>
      <c r="J20" s="178">
        <v>857</v>
      </c>
      <c r="K20" s="178">
        <v>774</v>
      </c>
      <c r="L20" s="178">
        <v>734</v>
      </c>
      <c r="M20" s="178">
        <v>923</v>
      </c>
      <c r="N20" s="654"/>
    </row>
    <row r="21" spans="1:14" ht="19.5" customHeight="1">
      <c r="A21" s="54"/>
      <c r="B21" s="110" t="s">
        <v>265</v>
      </c>
      <c r="C21" s="435" t="s">
        <v>433</v>
      </c>
      <c r="D21" s="185">
        <v>748</v>
      </c>
      <c r="E21" s="185">
        <f t="shared" si="0"/>
        <v>808</v>
      </c>
      <c r="F21" s="185">
        <v>178</v>
      </c>
      <c r="G21" s="185">
        <v>168</v>
      </c>
      <c r="H21" s="185">
        <v>179</v>
      </c>
      <c r="I21" s="185">
        <f t="shared" si="1"/>
        <v>223</v>
      </c>
      <c r="J21" s="185">
        <v>191</v>
      </c>
      <c r="K21" s="185">
        <v>239</v>
      </c>
      <c r="L21" s="185">
        <v>221</v>
      </c>
      <c r="M21" s="185">
        <v>157</v>
      </c>
      <c r="N21" s="654"/>
    </row>
    <row r="22" spans="1:14" ht="19.5" customHeight="1">
      <c r="A22" s="286"/>
      <c r="B22" s="287" t="s">
        <v>266</v>
      </c>
      <c r="C22" s="435" t="s">
        <v>434</v>
      </c>
      <c r="D22" s="185">
        <v>1618</v>
      </c>
      <c r="E22" s="185">
        <f t="shared" si="0"/>
        <v>1656</v>
      </c>
      <c r="F22" s="185">
        <v>383</v>
      </c>
      <c r="G22" s="185">
        <v>305</v>
      </c>
      <c r="H22" s="185">
        <v>378</v>
      </c>
      <c r="I22" s="185">
        <f t="shared" si="1"/>
        <v>552</v>
      </c>
      <c r="J22" s="185">
        <v>466</v>
      </c>
      <c r="K22" s="185">
        <v>340</v>
      </c>
      <c r="L22" s="185">
        <v>291</v>
      </c>
      <c r="M22" s="185">
        <v>559</v>
      </c>
      <c r="N22" s="654"/>
    </row>
    <row r="23" spans="1:14" ht="19.5" customHeight="1">
      <c r="A23" s="286"/>
      <c r="B23" s="110" t="s">
        <v>20</v>
      </c>
      <c r="C23" s="436"/>
      <c r="D23" s="185">
        <f aca="true" t="shared" si="3" ref="D23:L23">D20-SUM(D21:D22)</f>
        <v>808</v>
      </c>
      <c r="E23" s="185">
        <f t="shared" si="3"/>
        <v>824</v>
      </c>
      <c r="F23" s="185">
        <f t="shared" si="3"/>
        <v>151</v>
      </c>
      <c r="G23" s="185">
        <f t="shared" si="3"/>
        <v>206</v>
      </c>
      <c r="H23" s="185">
        <f t="shared" si="3"/>
        <v>234</v>
      </c>
      <c r="I23" s="185">
        <f t="shared" si="1"/>
        <v>217</v>
      </c>
      <c r="J23" s="185">
        <f t="shared" si="3"/>
        <v>200</v>
      </c>
      <c r="K23" s="185">
        <f t="shared" si="3"/>
        <v>195</v>
      </c>
      <c r="L23" s="185">
        <f t="shared" si="3"/>
        <v>222</v>
      </c>
      <c r="M23" s="185">
        <v>207</v>
      </c>
      <c r="N23" s="654"/>
    </row>
    <row r="24" spans="1:14" ht="3" customHeight="1">
      <c r="A24" s="288"/>
      <c r="B24" s="119"/>
      <c r="C24" s="431"/>
      <c r="D24" s="299"/>
      <c r="E24" s="299"/>
      <c r="F24" s="299"/>
      <c r="G24" s="299"/>
      <c r="H24" s="299"/>
      <c r="I24" s="299"/>
      <c r="J24" s="300"/>
      <c r="K24" s="300"/>
      <c r="L24" s="300"/>
      <c r="M24" s="300"/>
      <c r="N24" s="654"/>
    </row>
    <row r="25" spans="1:14" ht="8.25" customHeight="1" hidden="1">
      <c r="A25" s="121"/>
      <c r="B25" s="301"/>
      <c r="C25" s="432"/>
      <c r="D25" s="302"/>
      <c r="E25" s="302"/>
      <c r="F25" s="303"/>
      <c r="G25" s="303"/>
      <c r="H25" s="303"/>
      <c r="I25" s="303"/>
      <c r="J25" s="303"/>
      <c r="K25" s="303"/>
      <c r="L25" s="303"/>
      <c r="M25" s="303"/>
      <c r="N25" s="654"/>
    </row>
    <row r="26" spans="6:13" ht="2.25" customHeight="1" hidden="1">
      <c r="F26" s="123"/>
      <c r="G26" s="123"/>
      <c r="H26" s="123"/>
      <c r="I26" s="123"/>
      <c r="J26" s="123"/>
      <c r="K26" s="123"/>
      <c r="L26" s="123"/>
      <c r="M26" s="123"/>
    </row>
    <row r="27" ht="21" customHeight="1">
      <c r="A27" s="72" t="s">
        <v>192</v>
      </c>
    </row>
    <row r="28" ht="21" customHeight="1">
      <c r="A28" s="72" t="s">
        <v>184</v>
      </c>
    </row>
  </sheetData>
  <sheetProtection/>
  <mergeCells count="6">
    <mergeCell ref="N1:N25"/>
    <mergeCell ref="A4:B5"/>
    <mergeCell ref="D4:D5"/>
    <mergeCell ref="E4:E5"/>
    <mergeCell ref="F4:I4"/>
    <mergeCell ref="J4:M4"/>
  </mergeCells>
  <printOptions/>
  <pageMargins left="0.5" right="0" top="0.75" bottom="0" header="0.5" footer="0.2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5"/>
  <sheetViews>
    <sheetView zoomScalePageLayoutView="0" workbookViewId="0" topLeftCell="A1">
      <selection activeCell="F4" sqref="F4:I4"/>
    </sheetView>
  </sheetViews>
  <sheetFormatPr defaultColWidth="9.140625" defaultRowHeight="12.75"/>
  <cols>
    <col min="1" max="1" width="5.57421875" style="3" customWidth="1"/>
    <col min="2" max="2" width="30.7109375" style="3" customWidth="1"/>
    <col min="3" max="3" width="11.57421875" style="423" hidden="1" customWidth="1"/>
    <col min="4" max="5" width="10.28125" style="3" customWidth="1"/>
    <col min="6" max="13" width="10.28125" style="25" customWidth="1"/>
    <col min="14" max="14" width="8.00390625" style="3" customWidth="1"/>
    <col min="15" max="16384" width="9.140625" style="3" customWidth="1"/>
  </cols>
  <sheetData>
    <row r="1" spans="1:14" ht="18" customHeight="1">
      <c r="A1" s="657" t="s">
        <v>415</v>
      </c>
      <c r="B1" s="657"/>
      <c r="C1" s="657"/>
      <c r="D1" s="657"/>
      <c r="E1" s="657"/>
      <c r="F1" s="657"/>
      <c r="G1" s="657"/>
      <c r="H1" s="657"/>
      <c r="I1" s="657"/>
      <c r="J1" s="657"/>
      <c r="K1" s="304"/>
      <c r="L1" s="304"/>
      <c r="M1" s="304"/>
      <c r="N1" s="601" t="s">
        <v>106</v>
      </c>
    </row>
    <row r="2" spans="1:14" ht="17.25" customHeight="1">
      <c r="A2" s="121"/>
      <c r="B2" s="113"/>
      <c r="C2" s="438"/>
      <c r="D2" s="302"/>
      <c r="E2" s="302"/>
      <c r="F2" s="212"/>
      <c r="G2" s="223"/>
      <c r="H2" s="223"/>
      <c r="I2" s="223"/>
      <c r="K2" s="212"/>
      <c r="L2" s="74" t="s">
        <v>388</v>
      </c>
      <c r="M2" s="253"/>
      <c r="N2" s="601"/>
    </row>
    <row r="3" spans="1:14" ht="6.75" customHeight="1">
      <c r="A3" s="121"/>
      <c r="B3" s="113"/>
      <c r="C3" s="438"/>
      <c r="D3" s="302"/>
      <c r="E3" s="302"/>
      <c r="F3" s="290"/>
      <c r="G3" s="290"/>
      <c r="H3" s="290"/>
      <c r="I3" s="290"/>
      <c r="J3" s="290"/>
      <c r="K3" s="290"/>
      <c r="L3" s="290"/>
      <c r="M3" s="290"/>
      <c r="N3" s="601"/>
    </row>
    <row r="4" spans="1:14" ht="14.25" customHeight="1">
      <c r="A4" s="646" t="s">
        <v>103</v>
      </c>
      <c r="B4" s="658"/>
      <c r="C4" s="437"/>
      <c r="D4" s="596" t="s">
        <v>382</v>
      </c>
      <c r="E4" s="596" t="s">
        <v>366</v>
      </c>
      <c r="F4" s="598" t="s">
        <v>382</v>
      </c>
      <c r="G4" s="599"/>
      <c r="H4" s="599"/>
      <c r="I4" s="600"/>
      <c r="J4" s="598" t="s">
        <v>366</v>
      </c>
      <c r="K4" s="599"/>
      <c r="L4" s="599"/>
      <c r="M4" s="600"/>
      <c r="N4" s="601"/>
    </row>
    <row r="5" spans="1:14" ht="27" customHeight="1">
      <c r="A5" s="648"/>
      <c r="B5" s="656"/>
      <c r="C5" s="439"/>
      <c r="D5" s="597"/>
      <c r="E5" s="597"/>
      <c r="F5" s="256" t="s">
        <v>33</v>
      </c>
      <c r="G5" s="256" t="s">
        <v>123</v>
      </c>
      <c r="H5" s="61" t="s">
        <v>2</v>
      </c>
      <c r="I5" s="61" t="s">
        <v>3</v>
      </c>
      <c r="J5" s="256" t="s">
        <v>33</v>
      </c>
      <c r="K5" s="256" t="s">
        <v>123</v>
      </c>
      <c r="L5" s="44" t="s">
        <v>2</v>
      </c>
      <c r="M5" s="44" t="s">
        <v>3</v>
      </c>
      <c r="N5" s="601"/>
    </row>
    <row r="6" spans="1:14" s="24" customFormat="1" ht="16.5" customHeight="1">
      <c r="A6" s="305" t="s">
        <v>41</v>
      </c>
      <c r="B6" s="306"/>
      <c r="C6" s="437"/>
      <c r="D6" s="307">
        <v>18557</v>
      </c>
      <c r="E6" s="307">
        <v>25929</v>
      </c>
      <c r="F6" s="307">
        <v>4288</v>
      </c>
      <c r="G6" s="307">
        <v>4036</v>
      </c>
      <c r="H6" s="307">
        <v>4373</v>
      </c>
      <c r="I6" s="307">
        <v>5860</v>
      </c>
      <c r="J6" s="307">
        <v>5738</v>
      </c>
      <c r="K6" s="307">
        <v>6610</v>
      </c>
      <c r="L6" s="307">
        <v>6015</v>
      </c>
      <c r="M6" s="307">
        <v>7566</v>
      </c>
      <c r="N6" s="601"/>
    </row>
    <row r="7" spans="1:14" ht="18" customHeight="1">
      <c r="A7" s="54"/>
      <c r="B7" s="287" t="s">
        <v>267</v>
      </c>
      <c r="C7" s="436">
        <v>334</v>
      </c>
      <c r="D7" s="308">
        <v>15293</v>
      </c>
      <c r="E7" s="308">
        <v>21449</v>
      </c>
      <c r="F7" s="308">
        <v>3351</v>
      </c>
      <c r="G7" s="308">
        <v>3194</v>
      </c>
      <c r="H7" s="308">
        <v>3836</v>
      </c>
      <c r="I7" s="308">
        <v>4912</v>
      </c>
      <c r="J7" s="308">
        <v>4258</v>
      </c>
      <c r="K7" s="308">
        <v>5607</v>
      </c>
      <c r="L7" s="308">
        <v>5072</v>
      </c>
      <c r="M7" s="308">
        <v>6512</v>
      </c>
      <c r="N7" s="601"/>
    </row>
    <row r="8" spans="1:14" ht="18" customHeight="1">
      <c r="A8" s="54"/>
      <c r="B8" s="287" t="s">
        <v>268</v>
      </c>
      <c r="C8" s="436">
        <v>34</v>
      </c>
      <c r="D8" s="308">
        <v>1323</v>
      </c>
      <c r="E8" s="308">
        <v>1524</v>
      </c>
      <c r="F8" s="308">
        <v>266</v>
      </c>
      <c r="G8" s="308">
        <v>272</v>
      </c>
      <c r="H8" s="308">
        <v>356</v>
      </c>
      <c r="I8" s="308">
        <v>429</v>
      </c>
      <c r="J8" s="308">
        <v>349</v>
      </c>
      <c r="K8" s="308">
        <v>439</v>
      </c>
      <c r="L8" s="308">
        <v>400</v>
      </c>
      <c r="M8" s="308">
        <v>336</v>
      </c>
      <c r="N8" s="601"/>
    </row>
    <row r="9" spans="1:14" ht="18" customHeight="1">
      <c r="A9" s="54"/>
      <c r="B9" s="287" t="s">
        <v>20</v>
      </c>
      <c r="C9" s="436"/>
      <c r="D9" s="308">
        <v>1941</v>
      </c>
      <c r="E9" s="308">
        <v>2956</v>
      </c>
      <c r="F9" s="308">
        <v>671</v>
      </c>
      <c r="G9" s="308">
        <v>570</v>
      </c>
      <c r="H9" s="308">
        <v>181</v>
      </c>
      <c r="I9" s="308">
        <v>519</v>
      </c>
      <c r="J9" s="308">
        <v>1131</v>
      </c>
      <c r="K9" s="308">
        <v>564</v>
      </c>
      <c r="L9" s="308">
        <v>543</v>
      </c>
      <c r="M9" s="308">
        <v>718</v>
      </c>
      <c r="N9" s="601"/>
    </row>
    <row r="10" spans="1:14" s="24" customFormat="1" ht="16.5" customHeight="1">
      <c r="A10" s="55" t="s">
        <v>42</v>
      </c>
      <c r="B10" s="293"/>
      <c r="C10" s="434"/>
      <c r="D10" s="309">
        <v>1321</v>
      </c>
      <c r="E10" s="309">
        <v>1176</v>
      </c>
      <c r="F10" s="309">
        <v>274</v>
      </c>
      <c r="G10" s="309">
        <v>319</v>
      </c>
      <c r="H10" s="309">
        <v>436</v>
      </c>
      <c r="I10" s="309">
        <v>292</v>
      </c>
      <c r="J10" s="309">
        <v>298</v>
      </c>
      <c r="K10" s="309">
        <v>271</v>
      </c>
      <c r="L10" s="309">
        <v>262</v>
      </c>
      <c r="M10" s="309">
        <v>345</v>
      </c>
      <c r="N10" s="601"/>
    </row>
    <row r="11" spans="1:14" ht="18" customHeight="1">
      <c r="A11" s="54"/>
      <c r="B11" s="287" t="s">
        <v>269</v>
      </c>
      <c r="C11" s="436">
        <v>42</v>
      </c>
      <c r="D11" s="308">
        <v>1058</v>
      </c>
      <c r="E11" s="308">
        <v>933</v>
      </c>
      <c r="F11" s="308">
        <v>203</v>
      </c>
      <c r="G11" s="308">
        <v>250</v>
      </c>
      <c r="H11" s="308">
        <v>369</v>
      </c>
      <c r="I11" s="308">
        <v>236</v>
      </c>
      <c r="J11" s="308">
        <v>249</v>
      </c>
      <c r="K11" s="308">
        <v>199</v>
      </c>
      <c r="L11" s="308">
        <v>219</v>
      </c>
      <c r="M11" s="308">
        <v>266</v>
      </c>
      <c r="N11" s="601"/>
    </row>
    <row r="12" spans="1:14" ht="15" customHeight="1">
      <c r="A12" s="54"/>
      <c r="B12" s="287" t="s">
        <v>20</v>
      </c>
      <c r="C12" s="436"/>
      <c r="D12" s="308">
        <v>263</v>
      </c>
      <c r="E12" s="308">
        <v>243</v>
      </c>
      <c r="F12" s="308">
        <v>71</v>
      </c>
      <c r="G12" s="308">
        <v>69</v>
      </c>
      <c r="H12" s="308">
        <v>67</v>
      </c>
      <c r="I12" s="308">
        <v>56</v>
      </c>
      <c r="J12" s="308">
        <v>49</v>
      </c>
      <c r="K12" s="308">
        <v>72</v>
      </c>
      <c r="L12" s="308">
        <v>43</v>
      </c>
      <c r="M12" s="308">
        <v>79</v>
      </c>
      <c r="N12" s="601"/>
    </row>
    <row r="13" spans="1:14" s="24" customFormat="1" ht="15" customHeight="1">
      <c r="A13" s="55" t="s">
        <v>43</v>
      </c>
      <c r="B13" s="293"/>
      <c r="C13" s="434"/>
      <c r="D13" s="309">
        <v>10711</v>
      </c>
      <c r="E13" s="309">
        <v>12465</v>
      </c>
      <c r="F13" s="309">
        <v>2105</v>
      </c>
      <c r="G13" s="309">
        <v>2677</v>
      </c>
      <c r="H13" s="309">
        <v>2973</v>
      </c>
      <c r="I13" s="309">
        <v>2956</v>
      </c>
      <c r="J13" s="309">
        <v>2310</v>
      </c>
      <c r="K13" s="309">
        <v>2877</v>
      </c>
      <c r="L13" s="309">
        <v>3174</v>
      </c>
      <c r="M13" s="309">
        <v>4104</v>
      </c>
      <c r="N13" s="601"/>
    </row>
    <row r="14" spans="1:14" ht="15" customHeight="1">
      <c r="A14" s="54"/>
      <c r="B14" s="287" t="s">
        <v>270</v>
      </c>
      <c r="C14" s="436">
        <v>53</v>
      </c>
      <c r="D14" s="308">
        <v>816</v>
      </c>
      <c r="E14" s="308">
        <v>810</v>
      </c>
      <c r="F14" s="308">
        <v>161</v>
      </c>
      <c r="G14" s="308">
        <v>227</v>
      </c>
      <c r="H14" s="308">
        <v>220</v>
      </c>
      <c r="I14" s="308">
        <v>208</v>
      </c>
      <c r="J14" s="308">
        <v>174</v>
      </c>
      <c r="K14" s="308">
        <v>206</v>
      </c>
      <c r="L14" s="308">
        <v>234</v>
      </c>
      <c r="M14" s="308">
        <v>196</v>
      </c>
      <c r="N14" s="601"/>
    </row>
    <row r="15" spans="1:14" ht="15" customHeight="1">
      <c r="A15" s="54"/>
      <c r="B15" s="287" t="s">
        <v>271</v>
      </c>
      <c r="C15" s="436">
        <v>54</v>
      </c>
      <c r="D15" s="308">
        <v>2990</v>
      </c>
      <c r="E15" s="308">
        <v>3924</v>
      </c>
      <c r="F15" s="308">
        <v>669</v>
      </c>
      <c r="G15" s="308">
        <v>857</v>
      </c>
      <c r="H15" s="308">
        <v>797</v>
      </c>
      <c r="I15" s="308">
        <v>667</v>
      </c>
      <c r="J15" s="308">
        <v>658</v>
      </c>
      <c r="K15" s="308">
        <v>794</v>
      </c>
      <c r="L15" s="308">
        <v>862</v>
      </c>
      <c r="M15" s="308">
        <v>1610</v>
      </c>
      <c r="N15" s="601"/>
    </row>
    <row r="16" spans="1:14" ht="15" customHeight="1">
      <c r="A16" s="54"/>
      <c r="B16" s="287" t="s">
        <v>272</v>
      </c>
      <c r="C16" s="436">
        <v>562</v>
      </c>
      <c r="D16" s="308">
        <v>832</v>
      </c>
      <c r="E16" s="308">
        <v>587</v>
      </c>
      <c r="F16" s="308">
        <v>52</v>
      </c>
      <c r="G16" s="308">
        <v>106</v>
      </c>
      <c r="H16" s="308">
        <v>332</v>
      </c>
      <c r="I16" s="308">
        <v>342</v>
      </c>
      <c r="J16" s="308">
        <v>122</v>
      </c>
      <c r="K16" s="308">
        <v>55</v>
      </c>
      <c r="L16" s="308">
        <v>202</v>
      </c>
      <c r="M16" s="308">
        <v>208</v>
      </c>
      <c r="N16" s="601"/>
    </row>
    <row r="17" spans="1:14" ht="15" customHeight="1">
      <c r="A17" s="54"/>
      <c r="B17" s="287" t="s">
        <v>273</v>
      </c>
      <c r="C17" s="436">
        <v>57</v>
      </c>
      <c r="D17" s="308">
        <v>1221</v>
      </c>
      <c r="E17" s="308">
        <v>1701</v>
      </c>
      <c r="F17" s="308">
        <v>193</v>
      </c>
      <c r="G17" s="308">
        <v>315</v>
      </c>
      <c r="H17" s="308">
        <v>356</v>
      </c>
      <c r="I17" s="308">
        <v>357</v>
      </c>
      <c r="J17" s="308">
        <v>321</v>
      </c>
      <c r="K17" s="308">
        <v>444</v>
      </c>
      <c r="L17" s="308">
        <v>452</v>
      </c>
      <c r="M17" s="308">
        <v>484</v>
      </c>
      <c r="N17" s="601"/>
    </row>
    <row r="18" spans="1:14" ht="15" customHeight="1">
      <c r="A18" s="54"/>
      <c r="B18" s="287" t="s">
        <v>274</v>
      </c>
      <c r="C18" s="436">
        <v>58</v>
      </c>
      <c r="D18" s="308">
        <v>745</v>
      </c>
      <c r="E18" s="308">
        <v>908</v>
      </c>
      <c r="F18" s="308">
        <v>159</v>
      </c>
      <c r="G18" s="308">
        <v>179</v>
      </c>
      <c r="H18" s="308">
        <v>199</v>
      </c>
      <c r="I18" s="308">
        <v>208</v>
      </c>
      <c r="J18" s="308">
        <v>148</v>
      </c>
      <c r="K18" s="308">
        <v>232</v>
      </c>
      <c r="L18" s="308">
        <v>256</v>
      </c>
      <c r="M18" s="308">
        <v>272</v>
      </c>
      <c r="N18" s="601"/>
    </row>
    <row r="19" spans="1:14" ht="15" customHeight="1">
      <c r="A19" s="54"/>
      <c r="B19" s="287" t="s">
        <v>20</v>
      </c>
      <c r="C19" s="436"/>
      <c r="D19" s="308">
        <v>4107</v>
      </c>
      <c r="E19" s="308">
        <v>4535</v>
      </c>
      <c r="F19" s="308">
        <v>871</v>
      </c>
      <c r="G19" s="308">
        <v>993</v>
      </c>
      <c r="H19" s="308">
        <v>1069</v>
      </c>
      <c r="I19" s="308">
        <v>1174</v>
      </c>
      <c r="J19" s="308">
        <v>887</v>
      </c>
      <c r="K19" s="308">
        <v>1146</v>
      </c>
      <c r="L19" s="308">
        <v>1168</v>
      </c>
      <c r="M19" s="308">
        <v>1334</v>
      </c>
      <c r="N19" s="601"/>
    </row>
    <row r="20" spans="1:14" ht="12.75">
      <c r="A20" s="55" t="s">
        <v>363</v>
      </c>
      <c r="B20" s="310"/>
      <c r="C20" s="440"/>
      <c r="D20" s="309">
        <v>21452</v>
      </c>
      <c r="E20" s="309">
        <v>25091</v>
      </c>
      <c r="F20" s="309">
        <v>4920</v>
      </c>
      <c r="G20" s="309">
        <v>5239</v>
      </c>
      <c r="H20" s="309">
        <v>5371</v>
      </c>
      <c r="I20" s="309">
        <v>5922</v>
      </c>
      <c r="J20" s="309">
        <v>4937</v>
      </c>
      <c r="K20" s="309">
        <v>6519</v>
      </c>
      <c r="L20" s="309">
        <v>6623</v>
      </c>
      <c r="M20" s="309">
        <v>7012</v>
      </c>
      <c r="N20" s="601"/>
    </row>
    <row r="21" spans="1:14" ht="13.5">
      <c r="A21" s="659" t="s">
        <v>364</v>
      </c>
      <c r="B21" s="660"/>
      <c r="C21" s="441"/>
      <c r="D21" s="6"/>
      <c r="E21" s="6"/>
      <c r="F21" s="358"/>
      <c r="G21" s="359"/>
      <c r="H21" s="358"/>
      <c r="I21" s="273"/>
      <c r="J21" s="69"/>
      <c r="K21" s="69"/>
      <c r="L21" s="69"/>
      <c r="M21" s="69"/>
      <c r="N21" s="601"/>
    </row>
    <row r="22" spans="1:14" ht="15" customHeight="1">
      <c r="A22" s="286"/>
      <c r="B22" s="287" t="s">
        <v>275</v>
      </c>
      <c r="C22" s="436">
        <v>64</v>
      </c>
      <c r="D22" s="308">
        <v>1665</v>
      </c>
      <c r="E22" s="308">
        <v>1871</v>
      </c>
      <c r="F22" s="308">
        <v>353</v>
      </c>
      <c r="G22" s="308">
        <v>357</v>
      </c>
      <c r="H22" s="308">
        <v>471</v>
      </c>
      <c r="I22" s="308">
        <v>484</v>
      </c>
      <c r="J22" s="308">
        <v>359</v>
      </c>
      <c r="K22" s="308">
        <v>515</v>
      </c>
      <c r="L22" s="308">
        <v>508</v>
      </c>
      <c r="M22" s="308">
        <v>489</v>
      </c>
      <c r="N22" s="601"/>
    </row>
    <row r="23" spans="1:14" ht="15" customHeight="1">
      <c r="A23" s="286"/>
      <c r="B23" s="287" t="s">
        <v>276</v>
      </c>
      <c r="C23" s="436">
        <v>651</v>
      </c>
      <c r="D23" s="308">
        <v>2012</v>
      </c>
      <c r="E23" s="308">
        <v>2496</v>
      </c>
      <c r="F23" s="308">
        <v>429</v>
      </c>
      <c r="G23" s="308">
        <v>567</v>
      </c>
      <c r="H23" s="308">
        <v>507</v>
      </c>
      <c r="I23" s="308">
        <v>509</v>
      </c>
      <c r="J23" s="308">
        <v>491</v>
      </c>
      <c r="K23" s="308">
        <v>598</v>
      </c>
      <c r="L23" s="308">
        <v>572</v>
      </c>
      <c r="M23" s="308">
        <v>835</v>
      </c>
      <c r="N23" s="601"/>
    </row>
    <row r="24" spans="1:14" ht="15" customHeight="1">
      <c r="A24" s="286"/>
      <c r="B24" s="287" t="s">
        <v>277</v>
      </c>
      <c r="C24" s="436">
        <v>652</v>
      </c>
      <c r="D24" s="308">
        <v>1965</v>
      </c>
      <c r="E24" s="308">
        <v>2160</v>
      </c>
      <c r="F24" s="308">
        <v>489</v>
      </c>
      <c r="G24" s="308">
        <v>528</v>
      </c>
      <c r="H24" s="308">
        <v>389</v>
      </c>
      <c r="I24" s="308">
        <v>559</v>
      </c>
      <c r="J24" s="308">
        <v>456</v>
      </c>
      <c r="K24" s="308">
        <v>596</v>
      </c>
      <c r="L24" s="308">
        <v>543</v>
      </c>
      <c r="M24" s="308">
        <v>565</v>
      </c>
      <c r="N24" s="601"/>
    </row>
    <row r="25" spans="1:14" ht="15" customHeight="1">
      <c r="A25" s="286"/>
      <c r="B25" s="287" t="s">
        <v>278</v>
      </c>
      <c r="C25" s="435" t="s">
        <v>435</v>
      </c>
      <c r="D25" s="308">
        <v>2414</v>
      </c>
      <c r="E25" s="308">
        <v>2613</v>
      </c>
      <c r="F25" s="308">
        <v>478</v>
      </c>
      <c r="G25" s="308">
        <v>616</v>
      </c>
      <c r="H25" s="308">
        <v>581</v>
      </c>
      <c r="I25" s="308">
        <v>739</v>
      </c>
      <c r="J25" s="308">
        <v>514</v>
      </c>
      <c r="K25" s="308">
        <v>667</v>
      </c>
      <c r="L25" s="308">
        <v>658</v>
      </c>
      <c r="M25" s="308">
        <v>774</v>
      </c>
      <c r="N25" s="601"/>
    </row>
    <row r="26" spans="1:14" ht="15" customHeight="1">
      <c r="A26" s="311"/>
      <c r="B26" s="287" t="s">
        <v>279</v>
      </c>
      <c r="C26" s="436">
        <v>661.2</v>
      </c>
      <c r="D26" s="308">
        <v>1529</v>
      </c>
      <c r="E26" s="308">
        <v>1487</v>
      </c>
      <c r="F26" s="308">
        <v>350</v>
      </c>
      <c r="G26" s="308">
        <v>369</v>
      </c>
      <c r="H26" s="308">
        <v>410</v>
      </c>
      <c r="I26" s="308">
        <v>400</v>
      </c>
      <c r="J26" s="308">
        <v>372</v>
      </c>
      <c r="K26" s="308">
        <v>338</v>
      </c>
      <c r="L26" s="308">
        <v>429</v>
      </c>
      <c r="M26" s="308">
        <v>348</v>
      </c>
      <c r="N26" s="601"/>
    </row>
    <row r="27" spans="1:14" ht="15" customHeight="1">
      <c r="A27" s="286"/>
      <c r="B27" s="287" t="s">
        <v>280</v>
      </c>
      <c r="C27" s="436">
        <v>667</v>
      </c>
      <c r="D27" s="308">
        <v>1389</v>
      </c>
      <c r="E27" s="308">
        <v>2016</v>
      </c>
      <c r="F27" s="308">
        <v>386</v>
      </c>
      <c r="G27" s="308">
        <v>349</v>
      </c>
      <c r="H27" s="308">
        <v>317</v>
      </c>
      <c r="I27" s="308">
        <v>337</v>
      </c>
      <c r="J27" s="308">
        <v>420</v>
      </c>
      <c r="K27" s="308">
        <v>593</v>
      </c>
      <c r="L27" s="308">
        <v>516</v>
      </c>
      <c r="M27" s="308">
        <v>487</v>
      </c>
      <c r="N27" s="601"/>
    </row>
    <row r="28" spans="1:14" ht="15" customHeight="1">
      <c r="A28" s="286"/>
      <c r="B28" s="287" t="s">
        <v>281</v>
      </c>
      <c r="C28" s="436">
        <v>67</v>
      </c>
      <c r="D28" s="308">
        <v>2778</v>
      </c>
      <c r="E28" s="308">
        <v>3463</v>
      </c>
      <c r="F28" s="308">
        <v>740</v>
      </c>
      <c r="G28" s="308">
        <v>526</v>
      </c>
      <c r="H28" s="308">
        <v>682</v>
      </c>
      <c r="I28" s="308">
        <v>830</v>
      </c>
      <c r="J28" s="308">
        <v>627</v>
      </c>
      <c r="K28" s="308">
        <v>834</v>
      </c>
      <c r="L28" s="308">
        <v>985</v>
      </c>
      <c r="M28" s="308">
        <v>1017</v>
      </c>
      <c r="N28" s="601"/>
    </row>
    <row r="29" spans="1:14" ht="15" customHeight="1">
      <c r="A29" s="286"/>
      <c r="B29" s="287" t="s">
        <v>282</v>
      </c>
      <c r="C29" s="436">
        <v>69</v>
      </c>
      <c r="D29" s="308">
        <v>3147</v>
      </c>
      <c r="E29" s="308">
        <v>3567</v>
      </c>
      <c r="F29" s="308">
        <v>802</v>
      </c>
      <c r="G29" s="308">
        <v>803</v>
      </c>
      <c r="H29" s="308">
        <v>798</v>
      </c>
      <c r="I29" s="308">
        <v>744</v>
      </c>
      <c r="J29" s="308">
        <v>677</v>
      </c>
      <c r="K29" s="308">
        <v>992</v>
      </c>
      <c r="L29" s="308">
        <v>934</v>
      </c>
      <c r="M29" s="308">
        <v>964</v>
      </c>
      <c r="N29" s="601"/>
    </row>
    <row r="30" spans="1:14" ht="15" customHeight="1">
      <c r="A30" s="286"/>
      <c r="B30" s="287" t="s">
        <v>20</v>
      </c>
      <c r="C30" s="436"/>
      <c r="D30" s="308">
        <v>4553</v>
      </c>
      <c r="E30" s="308">
        <v>5418</v>
      </c>
      <c r="F30" s="308">
        <v>893</v>
      </c>
      <c r="G30" s="308">
        <v>1124</v>
      </c>
      <c r="H30" s="308">
        <v>1216</v>
      </c>
      <c r="I30" s="308">
        <v>1320</v>
      </c>
      <c r="J30" s="308">
        <v>1021</v>
      </c>
      <c r="K30" s="308">
        <v>1386</v>
      </c>
      <c r="L30" s="308">
        <v>1478</v>
      </c>
      <c r="M30" s="308">
        <v>1533</v>
      </c>
      <c r="N30" s="601"/>
    </row>
    <row r="31" spans="1:14" ht="8.25" customHeight="1">
      <c r="A31" s="312"/>
      <c r="B31" s="313"/>
      <c r="C31" s="442"/>
      <c r="D31" s="170"/>
      <c r="E31" s="170"/>
      <c r="F31" s="231"/>
      <c r="G31" s="314"/>
      <c r="H31" s="314"/>
      <c r="I31" s="314"/>
      <c r="J31" s="315"/>
      <c r="K31" s="315"/>
      <c r="L31" s="315"/>
      <c r="M31" s="315"/>
      <c r="N31" s="601"/>
    </row>
    <row r="32" spans="1:14" ht="6.75" customHeight="1">
      <c r="A32" s="52"/>
      <c r="B32" s="52"/>
      <c r="C32" s="443"/>
      <c r="D32" s="52"/>
      <c r="E32" s="52"/>
      <c r="F32" s="290"/>
      <c r="G32" s="290"/>
      <c r="H32" s="290"/>
      <c r="I32" s="290"/>
      <c r="J32" s="290"/>
      <c r="K32" s="290"/>
      <c r="L32" s="290"/>
      <c r="M32" s="290"/>
      <c r="N32" s="601"/>
    </row>
    <row r="33" ht="3" customHeight="1"/>
    <row r="34" ht="16.5">
      <c r="A34" s="72" t="s">
        <v>192</v>
      </c>
    </row>
    <row r="35" ht="16.5">
      <c r="A35" s="72" t="s">
        <v>184</v>
      </c>
    </row>
  </sheetData>
  <sheetProtection/>
  <mergeCells count="8">
    <mergeCell ref="A1:J1"/>
    <mergeCell ref="N1:N32"/>
    <mergeCell ref="A4:B5"/>
    <mergeCell ref="D4:D5"/>
    <mergeCell ref="E4:E5"/>
    <mergeCell ref="F4:I4"/>
    <mergeCell ref="J4:M4"/>
    <mergeCell ref="A21:B21"/>
  </mergeCells>
  <printOptions/>
  <pageMargins left="0.3" right="0" top="0.76" bottom="0" header="0.41" footer="0.36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0"/>
  <sheetViews>
    <sheetView zoomScalePageLayoutView="0" workbookViewId="0" topLeftCell="B1">
      <selection activeCell="F4" sqref="F4:I4"/>
    </sheetView>
  </sheetViews>
  <sheetFormatPr defaultColWidth="9.140625" defaultRowHeight="12.75"/>
  <cols>
    <col min="1" max="1" width="1.421875" style="3" customWidth="1"/>
    <col min="2" max="2" width="39.8515625" style="3" customWidth="1"/>
    <col min="3" max="3" width="8.7109375" style="423" hidden="1" customWidth="1"/>
    <col min="4" max="5" width="9.7109375" style="3" customWidth="1"/>
    <col min="6" max="6" width="9.00390625" style="25" customWidth="1"/>
    <col min="7" max="7" width="9.140625" style="25" customWidth="1"/>
    <col min="8" max="8" width="9.00390625" style="25" customWidth="1"/>
    <col min="9" max="12" width="9.140625" style="25" customWidth="1"/>
    <col min="13" max="13" width="9.7109375" style="25" customWidth="1"/>
    <col min="14" max="14" width="7.7109375" style="3" customWidth="1"/>
    <col min="15" max="16384" width="9.140625" style="3" customWidth="1"/>
  </cols>
  <sheetData>
    <row r="1" spans="1:14" ht="17.25" customHeight="1">
      <c r="A1" s="20" t="s">
        <v>416</v>
      </c>
      <c r="B1" s="23"/>
      <c r="C1" s="446"/>
      <c r="N1" s="661" t="s">
        <v>253</v>
      </c>
    </row>
    <row r="2" spans="1:14" ht="12" customHeight="1">
      <c r="A2" s="4"/>
      <c r="B2" s="2"/>
      <c r="C2" s="447"/>
      <c r="F2" s="27"/>
      <c r="G2" s="27"/>
      <c r="H2" s="27"/>
      <c r="I2" s="27"/>
      <c r="L2" s="74" t="s">
        <v>388</v>
      </c>
      <c r="M2" s="387"/>
      <c r="N2" s="662"/>
    </row>
    <row r="3" ht="2.25" customHeight="1">
      <c r="N3" s="662"/>
    </row>
    <row r="4" spans="1:14" ht="16.5" customHeight="1">
      <c r="A4" s="663" t="s">
        <v>252</v>
      </c>
      <c r="B4" s="664"/>
      <c r="C4" s="444"/>
      <c r="D4" s="596" t="s">
        <v>382</v>
      </c>
      <c r="E4" s="596" t="s">
        <v>366</v>
      </c>
      <c r="F4" s="667" t="s">
        <v>385</v>
      </c>
      <c r="G4" s="668"/>
      <c r="H4" s="668"/>
      <c r="I4" s="669"/>
      <c r="J4" s="670" t="s">
        <v>367</v>
      </c>
      <c r="K4" s="671"/>
      <c r="L4" s="671"/>
      <c r="M4" s="672"/>
      <c r="N4" s="662"/>
    </row>
    <row r="5" spans="1:14" ht="33" customHeight="1">
      <c r="A5" s="665"/>
      <c r="B5" s="666"/>
      <c r="C5" s="445"/>
      <c r="D5" s="597"/>
      <c r="E5" s="597"/>
      <c r="F5" s="39" t="s">
        <v>251</v>
      </c>
      <c r="G5" s="135" t="s">
        <v>250</v>
      </c>
      <c r="H5" s="61" t="s">
        <v>2</v>
      </c>
      <c r="I5" s="44" t="s">
        <v>3</v>
      </c>
      <c r="J5" s="39" t="s">
        <v>251</v>
      </c>
      <c r="K5" s="39" t="s">
        <v>250</v>
      </c>
      <c r="L5" s="44" t="s">
        <v>2</v>
      </c>
      <c r="M5" s="44" t="s">
        <v>3</v>
      </c>
      <c r="N5" s="662"/>
    </row>
    <row r="6" spans="1:14" ht="18" customHeight="1">
      <c r="A6" s="16" t="s">
        <v>249</v>
      </c>
      <c r="B6" s="17"/>
      <c r="C6" s="448"/>
      <c r="D6" s="183">
        <v>27689</v>
      </c>
      <c r="E6" s="183">
        <v>27451</v>
      </c>
      <c r="F6" s="183">
        <v>5605</v>
      </c>
      <c r="G6" s="183">
        <v>6251</v>
      </c>
      <c r="H6" s="183">
        <v>6166</v>
      </c>
      <c r="I6" s="183">
        <v>9667</v>
      </c>
      <c r="J6" s="183">
        <v>5758</v>
      </c>
      <c r="K6" s="183">
        <v>7556</v>
      </c>
      <c r="L6" s="183">
        <v>6378</v>
      </c>
      <c r="M6" s="183">
        <v>7759</v>
      </c>
      <c r="N6" s="662"/>
    </row>
    <row r="7" spans="1:14" ht="18" customHeight="1">
      <c r="A7" s="6"/>
      <c r="B7" s="21" t="s">
        <v>283</v>
      </c>
      <c r="C7" s="449">
        <v>71</v>
      </c>
      <c r="D7" s="174">
        <v>895</v>
      </c>
      <c r="E7" s="174">
        <v>2216</v>
      </c>
      <c r="F7" s="174">
        <v>227</v>
      </c>
      <c r="G7" s="174">
        <v>218</v>
      </c>
      <c r="H7" s="174">
        <v>203</v>
      </c>
      <c r="I7" s="174">
        <v>247</v>
      </c>
      <c r="J7" s="174">
        <v>367</v>
      </c>
      <c r="K7" s="174">
        <v>885</v>
      </c>
      <c r="L7" s="174">
        <v>526</v>
      </c>
      <c r="M7" s="174">
        <v>438</v>
      </c>
      <c r="N7" s="662"/>
    </row>
    <row r="8" spans="1:14" ht="19.5" customHeight="1">
      <c r="A8" s="6"/>
      <c r="B8" s="21" t="s">
        <v>284</v>
      </c>
      <c r="C8" s="449">
        <v>72</v>
      </c>
      <c r="D8" s="174">
        <v>2614</v>
      </c>
      <c r="E8" s="174">
        <v>2441</v>
      </c>
      <c r="F8" s="174">
        <v>552</v>
      </c>
      <c r="G8" s="174">
        <v>786</v>
      </c>
      <c r="H8" s="174">
        <v>651</v>
      </c>
      <c r="I8" s="174">
        <v>625</v>
      </c>
      <c r="J8" s="174">
        <v>512</v>
      </c>
      <c r="K8" s="174">
        <v>646</v>
      </c>
      <c r="L8" s="174">
        <v>546</v>
      </c>
      <c r="M8" s="174">
        <v>737</v>
      </c>
      <c r="N8" s="662"/>
    </row>
    <row r="9" spans="1:14" ht="24" customHeight="1">
      <c r="A9" s="6"/>
      <c r="B9" s="132" t="s">
        <v>285</v>
      </c>
      <c r="C9" s="450">
        <v>74</v>
      </c>
      <c r="D9" s="174">
        <v>4704</v>
      </c>
      <c r="E9" s="174">
        <v>4178</v>
      </c>
      <c r="F9" s="174">
        <v>1095</v>
      </c>
      <c r="G9" s="174">
        <v>1558</v>
      </c>
      <c r="H9" s="174">
        <v>1073</v>
      </c>
      <c r="I9" s="174">
        <v>978</v>
      </c>
      <c r="J9" s="174">
        <v>823</v>
      </c>
      <c r="K9" s="174">
        <v>1050</v>
      </c>
      <c r="L9" s="174">
        <v>1120</v>
      </c>
      <c r="M9" s="174">
        <v>1185</v>
      </c>
      <c r="N9" s="662"/>
    </row>
    <row r="10" spans="1:14" ht="24" customHeight="1">
      <c r="A10" s="6"/>
      <c r="B10" s="134" t="s">
        <v>286</v>
      </c>
      <c r="C10" s="451">
        <v>75</v>
      </c>
      <c r="D10" s="174">
        <v>2595</v>
      </c>
      <c r="E10" s="174">
        <v>2507</v>
      </c>
      <c r="F10" s="174">
        <v>558</v>
      </c>
      <c r="G10" s="174">
        <v>567</v>
      </c>
      <c r="H10" s="174">
        <v>770</v>
      </c>
      <c r="I10" s="174">
        <v>700</v>
      </c>
      <c r="J10" s="174">
        <v>580</v>
      </c>
      <c r="K10" s="174">
        <v>621</v>
      </c>
      <c r="L10" s="174">
        <v>581</v>
      </c>
      <c r="M10" s="174">
        <v>725</v>
      </c>
      <c r="N10" s="662"/>
    </row>
    <row r="11" spans="1:14" ht="27.75" customHeight="1">
      <c r="A11" s="6"/>
      <c r="B11" s="132" t="s">
        <v>287</v>
      </c>
      <c r="C11" s="450">
        <v>76</v>
      </c>
      <c r="D11" s="174">
        <v>3483</v>
      </c>
      <c r="E11" s="174">
        <v>4357</v>
      </c>
      <c r="F11" s="174">
        <v>827</v>
      </c>
      <c r="G11" s="174">
        <v>821</v>
      </c>
      <c r="H11" s="174">
        <v>701</v>
      </c>
      <c r="I11" s="174">
        <v>1134</v>
      </c>
      <c r="J11" s="174">
        <v>986</v>
      </c>
      <c r="K11" s="174">
        <v>1098</v>
      </c>
      <c r="L11" s="174">
        <v>836</v>
      </c>
      <c r="M11" s="174">
        <v>1437</v>
      </c>
      <c r="N11" s="662"/>
    </row>
    <row r="12" spans="1:14" ht="28.5" customHeight="1">
      <c r="A12" s="6"/>
      <c r="B12" s="132" t="s">
        <v>288</v>
      </c>
      <c r="C12" s="450">
        <v>77</v>
      </c>
      <c r="D12" s="174">
        <v>3853</v>
      </c>
      <c r="E12" s="174">
        <v>4256</v>
      </c>
      <c r="F12" s="174">
        <v>917</v>
      </c>
      <c r="G12" s="174">
        <v>1033</v>
      </c>
      <c r="H12" s="174">
        <v>912</v>
      </c>
      <c r="I12" s="174">
        <v>991</v>
      </c>
      <c r="J12" s="174">
        <v>862</v>
      </c>
      <c r="K12" s="174">
        <v>1093</v>
      </c>
      <c r="L12" s="174">
        <v>1002</v>
      </c>
      <c r="M12" s="174">
        <v>1299</v>
      </c>
      <c r="N12" s="662"/>
    </row>
    <row r="13" spans="1:14" ht="18" customHeight="1">
      <c r="A13" s="6"/>
      <c r="B13" s="18" t="s">
        <v>289</v>
      </c>
      <c r="C13" s="452">
        <v>78</v>
      </c>
      <c r="D13" s="174">
        <v>5446</v>
      </c>
      <c r="E13" s="174">
        <v>6794</v>
      </c>
      <c r="F13" s="174">
        <v>1278</v>
      </c>
      <c r="G13" s="174">
        <v>1172</v>
      </c>
      <c r="H13" s="174">
        <v>1342</v>
      </c>
      <c r="I13" s="174">
        <v>1654</v>
      </c>
      <c r="J13" s="174">
        <v>1445</v>
      </c>
      <c r="K13" s="174">
        <v>1933</v>
      </c>
      <c r="L13" s="174">
        <v>1586</v>
      </c>
      <c r="M13" s="174">
        <v>1830</v>
      </c>
      <c r="N13" s="662"/>
    </row>
    <row r="14" spans="1:14" ht="18" customHeight="1">
      <c r="A14" s="6"/>
      <c r="B14" s="133" t="s">
        <v>290</v>
      </c>
      <c r="C14" s="452" t="s">
        <v>436</v>
      </c>
      <c r="D14" s="174">
        <v>3927</v>
      </c>
      <c r="E14" s="174">
        <v>512</v>
      </c>
      <c r="F14" s="174">
        <v>121</v>
      </c>
      <c r="G14" s="174">
        <v>72</v>
      </c>
      <c r="H14" s="174">
        <v>441</v>
      </c>
      <c r="I14" s="174">
        <v>3293</v>
      </c>
      <c r="J14" s="174">
        <v>127</v>
      </c>
      <c r="K14" s="174">
        <v>177</v>
      </c>
      <c r="L14" s="174">
        <v>146</v>
      </c>
      <c r="M14" s="174">
        <v>62</v>
      </c>
      <c r="N14" s="662"/>
    </row>
    <row r="15" spans="1:14" ht="18" customHeight="1">
      <c r="A15" s="6"/>
      <c r="B15" s="131" t="s">
        <v>20</v>
      </c>
      <c r="C15" s="452"/>
      <c r="D15" s="174">
        <v>172</v>
      </c>
      <c r="E15" s="174">
        <v>190</v>
      </c>
      <c r="F15" s="174">
        <v>30</v>
      </c>
      <c r="G15" s="174">
        <v>24</v>
      </c>
      <c r="H15" s="174">
        <v>73</v>
      </c>
      <c r="I15" s="174">
        <v>45</v>
      </c>
      <c r="J15" s="174">
        <v>56</v>
      </c>
      <c r="K15" s="174">
        <v>53</v>
      </c>
      <c r="L15" s="174">
        <v>35</v>
      </c>
      <c r="M15" s="174">
        <v>46</v>
      </c>
      <c r="N15" s="662"/>
    </row>
    <row r="16" spans="1:14" ht="18" customHeight="1">
      <c r="A16" s="16" t="s">
        <v>35</v>
      </c>
      <c r="B16" s="17"/>
      <c r="C16" s="448"/>
      <c r="D16" s="183">
        <v>11028</v>
      </c>
      <c r="E16" s="183">
        <v>12188</v>
      </c>
      <c r="F16" s="183">
        <v>1948</v>
      </c>
      <c r="G16" s="183">
        <v>2617</v>
      </c>
      <c r="H16" s="183">
        <v>2831</v>
      </c>
      <c r="I16" s="183">
        <v>3632</v>
      </c>
      <c r="J16" s="183">
        <v>2308</v>
      </c>
      <c r="K16" s="183">
        <v>3041</v>
      </c>
      <c r="L16" s="183">
        <v>2951</v>
      </c>
      <c r="M16" s="183">
        <v>3888</v>
      </c>
      <c r="N16" s="662"/>
    </row>
    <row r="17" spans="1:14" ht="24.75" customHeight="1">
      <c r="A17" s="8"/>
      <c r="B17" s="132" t="s">
        <v>291</v>
      </c>
      <c r="C17" s="450">
        <v>81</v>
      </c>
      <c r="D17" s="174">
        <v>563</v>
      </c>
      <c r="E17" s="174">
        <v>699</v>
      </c>
      <c r="F17" s="174">
        <v>113</v>
      </c>
      <c r="G17" s="174">
        <v>139</v>
      </c>
      <c r="H17" s="174">
        <v>154</v>
      </c>
      <c r="I17" s="174">
        <v>157</v>
      </c>
      <c r="J17" s="174">
        <v>87</v>
      </c>
      <c r="K17" s="174">
        <v>145</v>
      </c>
      <c r="L17" s="174">
        <v>213</v>
      </c>
      <c r="M17" s="174">
        <v>254</v>
      </c>
      <c r="N17" s="662"/>
    </row>
    <row r="18" spans="1:14" ht="18" customHeight="1">
      <c r="A18" s="8"/>
      <c r="B18" s="18" t="s">
        <v>292</v>
      </c>
      <c r="C18" s="452">
        <v>84</v>
      </c>
      <c r="D18" s="174">
        <v>1545</v>
      </c>
      <c r="E18" s="174">
        <v>1841</v>
      </c>
      <c r="F18" s="174">
        <v>239</v>
      </c>
      <c r="G18" s="174">
        <v>366</v>
      </c>
      <c r="H18" s="174">
        <v>370</v>
      </c>
      <c r="I18" s="174">
        <v>570</v>
      </c>
      <c r="J18" s="174">
        <v>304</v>
      </c>
      <c r="K18" s="174">
        <v>449</v>
      </c>
      <c r="L18" s="174">
        <v>416</v>
      </c>
      <c r="M18" s="174">
        <v>672</v>
      </c>
      <c r="N18" s="662"/>
    </row>
    <row r="19" spans="1:14" ht="19.5" customHeight="1">
      <c r="A19" s="8"/>
      <c r="B19" s="18" t="s">
        <v>293</v>
      </c>
      <c r="C19" s="452">
        <v>85</v>
      </c>
      <c r="D19" s="174">
        <v>579</v>
      </c>
      <c r="E19" s="174">
        <v>574</v>
      </c>
      <c r="F19" s="174">
        <v>82</v>
      </c>
      <c r="G19" s="174">
        <v>133</v>
      </c>
      <c r="H19" s="174">
        <v>131</v>
      </c>
      <c r="I19" s="174">
        <v>233</v>
      </c>
      <c r="J19" s="174">
        <v>88</v>
      </c>
      <c r="K19" s="174">
        <v>132</v>
      </c>
      <c r="L19" s="174">
        <v>139</v>
      </c>
      <c r="M19" s="174">
        <v>215</v>
      </c>
      <c r="N19" s="662"/>
    </row>
    <row r="20" spans="1:14" ht="31.5" customHeight="1">
      <c r="A20" s="8"/>
      <c r="B20" s="132" t="s">
        <v>294</v>
      </c>
      <c r="C20" s="450">
        <v>87</v>
      </c>
      <c r="D20" s="174">
        <v>1088</v>
      </c>
      <c r="E20" s="174">
        <v>1164</v>
      </c>
      <c r="F20" s="174">
        <v>283</v>
      </c>
      <c r="G20" s="174">
        <v>269</v>
      </c>
      <c r="H20" s="174">
        <v>293</v>
      </c>
      <c r="I20" s="174">
        <v>243</v>
      </c>
      <c r="J20" s="174">
        <v>277</v>
      </c>
      <c r="K20" s="174">
        <v>358</v>
      </c>
      <c r="L20" s="174">
        <v>247</v>
      </c>
      <c r="M20" s="174">
        <v>282</v>
      </c>
      <c r="N20" s="662"/>
    </row>
    <row r="21" spans="1:14" ht="18" customHeight="1">
      <c r="A21" s="8"/>
      <c r="B21" s="18" t="s">
        <v>295</v>
      </c>
      <c r="C21" s="452" t="s">
        <v>437</v>
      </c>
      <c r="D21" s="174">
        <v>645</v>
      </c>
      <c r="E21" s="174">
        <v>698</v>
      </c>
      <c r="F21" s="174">
        <v>157</v>
      </c>
      <c r="G21" s="174">
        <v>150</v>
      </c>
      <c r="H21" s="174">
        <v>127</v>
      </c>
      <c r="I21" s="174">
        <v>211</v>
      </c>
      <c r="J21" s="174">
        <v>139</v>
      </c>
      <c r="K21" s="174">
        <v>150</v>
      </c>
      <c r="L21" s="174">
        <v>158</v>
      </c>
      <c r="M21" s="174">
        <v>251</v>
      </c>
      <c r="N21" s="662"/>
    </row>
    <row r="22" spans="1:14" ht="18" customHeight="1">
      <c r="A22" s="8"/>
      <c r="B22" s="18" t="s">
        <v>296</v>
      </c>
      <c r="C22" s="452">
        <v>892</v>
      </c>
      <c r="D22" s="174">
        <v>787</v>
      </c>
      <c r="E22" s="174">
        <v>807</v>
      </c>
      <c r="F22" s="174">
        <v>162</v>
      </c>
      <c r="G22" s="174">
        <v>196</v>
      </c>
      <c r="H22" s="174">
        <v>191</v>
      </c>
      <c r="I22" s="174">
        <v>238</v>
      </c>
      <c r="J22" s="174">
        <v>158</v>
      </c>
      <c r="K22" s="174">
        <v>211</v>
      </c>
      <c r="L22" s="174">
        <v>186</v>
      </c>
      <c r="M22" s="174">
        <v>252</v>
      </c>
      <c r="N22" s="662"/>
    </row>
    <row r="23" spans="1:14" ht="18" customHeight="1">
      <c r="A23" s="8"/>
      <c r="B23" s="18" t="s">
        <v>297</v>
      </c>
      <c r="C23" s="452">
        <v>893</v>
      </c>
      <c r="D23" s="174">
        <v>1212</v>
      </c>
      <c r="E23" s="174">
        <v>1128</v>
      </c>
      <c r="F23" s="174">
        <v>217</v>
      </c>
      <c r="G23" s="174">
        <v>316</v>
      </c>
      <c r="H23" s="174">
        <v>336</v>
      </c>
      <c r="I23" s="174">
        <v>343</v>
      </c>
      <c r="J23" s="174">
        <v>268</v>
      </c>
      <c r="K23" s="174">
        <v>113</v>
      </c>
      <c r="L23" s="174">
        <v>358</v>
      </c>
      <c r="M23" s="174">
        <v>389</v>
      </c>
      <c r="N23" s="662"/>
    </row>
    <row r="24" spans="1:14" ht="18" customHeight="1">
      <c r="A24" s="8"/>
      <c r="B24" s="18" t="s">
        <v>298</v>
      </c>
      <c r="C24" s="452">
        <v>897</v>
      </c>
      <c r="D24" s="174">
        <v>1062</v>
      </c>
      <c r="E24" s="174">
        <v>1469</v>
      </c>
      <c r="F24" s="174">
        <v>70</v>
      </c>
      <c r="G24" s="174">
        <v>221</v>
      </c>
      <c r="H24" s="174">
        <v>353</v>
      </c>
      <c r="I24" s="174">
        <v>418</v>
      </c>
      <c r="J24" s="174">
        <v>348</v>
      </c>
      <c r="K24" s="174">
        <v>407</v>
      </c>
      <c r="L24" s="174">
        <v>308</v>
      </c>
      <c r="M24" s="174">
        <v>406</v>
      </c>
      <c r="N24" s="662"/>
    </row>
    <row r="25" spans="1:14" ht="18" customHeight="1">
      <c r="A25" s="8"/>
      <c r="B25" s="131" t="s">
        <v>20</v>
      </c>
      <c r="C25" s="452"/>
      <c r="D25" s="174">
        <v>3547</v>
      </c>
      <c r="E25" s="174">
        <v>3808</v>
      </c>
      <c r="F25" s="174">
        <v>625</v>
      </c>
      <c r="G25" s="174">
        <v>827</v>
      </c>
      <c r="H25" s="174">
        <v>876</v>
      </c>
      <c r="I25" s="174">
        <v>1219</v>
      </c>
      <c r="J25" s="174">
        <v>639</v>
      </c>
      <c r="K25" s="174">
        <v>1076</v>
      </c>
      <c r="L25" s="174">
        <v>926</v>
      </c>
      <c r="M25" s="174">
        <v>1167</v>
      </c>
      <c r="N25" s="662"/>
    </row>
    <row r="26" spans="1:14" ht="18" customHeight="1">
      <c r="A26" s="130" t="s">
        <v>248</v>
      </c>
      <c r="B26" s="129"/>
      <c r="C26" s="453"/>
      <c r="D26" s="187">
        <v>358</v>
      </c>
      <c r="E26" s="187">
        <v>716</v>
      </c>
      <c r="F26" s="187">
        <v>38</v>
      </c>
      <c r="G26" s="187">
        <v>63</v>
      </c>
      <c r="H26" s="187">
        <v>114</v>
      </c>
      <c r="I26" s="187">
        <v>143</v>
      </c>
      <c r="J26" s="187">
        <v>226</v>
      </c>
      <c r="K26" s="187">
        <v>198</v>
      </c>
      <c r="L26" s="187">
        <v>150</v>
      </c>
      <c r="M26" s="187">
        <v>143</v>
      </c>
      <c r="N26" s="662"/>
    </row>
    <row r="27" ht="1.5" customHeight="1"/>
    <row r="28" spans="1:3" ht="16.5">
      <c r="A28" s="72"/>
      <c r="B28" s="72" t="s">
        <v>192</v>
      </c>
      <c r="C28" s="454"/>
    </row>
    <row r="29" spans="1:3" ht="16.5">
      <c r="A29" s="72"/>
      <c r="B29" s="72" t="s">
        <v>184</v>
      </c>
      <c r="C29" s="454"/>
    </row>
    <row r="30" ht="13.5">
      <c r="F30" s="149"/>
    </row>
  </sheetData>
  <sheetProtection/>
  <mergeCells count="6">
    <mergeCell ref="N1:N26"/>
    <mergeCell ref="A4:B5"/>
    <mergeCell ref="D4:D5"/>
    <mergeCell ref="E4:E5"/>
    <mergeCell ref="F4:I4"/>
    <mergeCell ref="J4:M4"/>
  </mergeCells>
  <printOptions/>
  <pageMargins left="0.26" right="0" top="0.5" bottom="0" header="0.25" footer="0"/>
  <pageSetup horizontalDpi="180" verticalDpi="18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45"/>
  <sheetViews>
    <sheetView zoomScalePageLayoutView="0" workbookViewId="0" topLeftCell="A19">
      <selection activeCell="I4" sqref="I4"/>
    </sheetView>
  </sheetViews>
  <sheetFormatPr defaultColWidth="9.140625" defaultRowHeight="12.75"/>
  <cols>
    <col min="1" max="1" width="40.421875" style="0" customWidth="1"/>
    <col min="2" max="3" width="10.421875" style="0" customWidth="1"/>
    <col min="4" max="7" width="9.28125" style="29" customWidth="1"/>
    <col min="8" max="8" width="9.28125" style="143" customWidth="1"/>
    <col min="9" max="9" width="9.28125" style="333" customWidth="1"/>
    <col min="10" max="11" width="9.28125" style="143" customWidth="1"/>
    <col min="12" max="12" width="8.28125" style="0" customWidth="1"/>
  </cols>
  <sheetData>
    <row r="1" spans="1:12" ht="18.75">
      <c r="A1" s="316" t="s">
        <v>417</v>
      </c>
      <c r="B1" s="52"/>
      <c r="C1" s="52"/>
      <c r="D1" s="223"/>
      <c r="E1" s="223"/>
      <c r="F1" s="223"/>
      <c r="G1" s="223"/>
      <c r="H1" s="290"/>
      <c r="I1" s="328"/>
      <c r="J1" s="290"/>
      <c r="K1" s="290"/>
      <c r="L1" s="601" t="s">
        <v>170</v>
      </c>
    </row>
    <row r="2" spans="1:12" ht="6" customHeight="1">
      <c r="A2" s="316"/>
      <c r="B2" s="52"/>
      <c r="C2" s="52"/>
      <c r="D2" s="223"/>
      <c r="E2" s="223"/>
      <c r="F2" s="223"/>
      <c r="G2" s="223"/>
      <c r="H2" s="290"/>
      <c r="I2" s="328"/>
      <c r="J2" s="27"/>
      <c r="K2" s="387"/>
      <c r="L2" s="601"/>
    </row>
    <row r="3" spans="1:12" ht="14.25" customHeight="1">
      <c r="A3" s="646" t="s">
        <v>66</v>
      </c>
      <c r="B3" s="596" t="s">
        <v>382</v>
      </c>
      <c r="C3" s="596" t="s">
        <v>366</v>
      </c>
      <c r="D3" s="598" t="s">
        <v>382</v>
      </c>
      <c r="E3" s="599"/>
      <c r="F3" s="599"/>
      <c r="G3" s="600"/>
      <c r="H3" s="598" t="s">
        <v>366</v>
      </c>
      <c r="I3" s="599"/>
      <c r="J3" s="599"/>
      <c r="K3" s="600"/>
      <c r="L3" s="601"/>
    </row>
    <row r="4" spans="1:12" ht="14.25" customHeight="1">
      <c r="A4" s="648"/>
      <c r="B4" s="597"/>
      <c r="C4" s="597"/>
      <c r="D4" s="256" t="s">
        <v>121</v>
      </c>
      <c r="E4" s="256" t="s">
        <v>123</v>
      </c>
      <c r="F4" s="61" t="s">
        <v>2</v>
      </c>
      <c r="G4" s="61" t="s">
        <v>3</v>
      </c>
      <c r="H4" s="256" t="s">
        <v>121</v>
      </c>
      <c r="I4" s="329" t="s">
        <v>123</v>
      </c>
      <c r="J4" s="44" t="s">
        <v>2</v>
      </c>
      <c r="K4" s="44" t="s">
        <v>3</v>
      </c>
      <c r="L4" s="601"/>
    </row>
    <row r="5" spans="1:12" ht="12.75" customHeight="1">
      <c r="A5" s="317" t="s">
        <v>203</v>
      </c>
      <c r="B5" s="318"/>
      <c r="C5" s="409"/>
      <c r="D5" s="319"/>
      <c r="E5" s="319"/>
      <c r="F5" s="319"/>
      <c r="G5" s="319"/>
      <c r="H5" s="320"/>
      <c r="I5" s="330"/>
      <c r="J5" s="320"/>
      <c r="K5" s="398"/>
      <c r="L5" s="601"/>
    </row>
    <row r="6" spans="1:12" ht="12.75" customHeight="1">
      <c r="A6" s="286" t="s">
        <v>62</v>
      </c>
      <c r="B6" s="308">
        <v>77</v>
      </c>
      <c r="C6" s="308">
        <v>81</v>
      </c>
      <c r="D6" s="308">
        <v>11</v>
      </c>
      <c r="E6" s="308">
        <v>18</v>
      </c>
      <c r="F6" s="308">
        <v>16</v>
      </c>
      <c r="G6" s="308">
        <v>32</v>
      </c>
      <c r="H6" s="308">
        <v>35</v>
      </c>
      <c r="I6" s="331">
        <v>15</v>
      </c>
      <c r="J6" s="308">
        <v>16</v>
      </c>
      <c r="K6" s="308">
        <v>15</v>
      </c>
      <c r="L6" s="601"/>
    </row>
    <row r="7" spans="1:12" ht="12.75" customHeight="1">
      <c r="A7" s="286" t="s">
        <v>32</v>
      </c>
      <c r="B7" s="308">
        <v>1657</v>
      </c>
      <c r="C7" s="308">
        <v>1699</v>
      </c>
      <c r="D7" s="308">
        <v>314</v>
      </c>
      <c r="E7" s="308">
        <v>472</v>
      </c>
      <c r="F7" s="308">
        <v>416</v>
      </c>
      <c r="G7" s="308">
        <v>455</v>
      </c>
      <c r="H7" s="308">
        <v>462</v>
      </c>
      <c r="I7" s="331">
        <v>358</v>
      </c>
      <c r="J7" s="308">
        <v>385</v>
      </c>
      <c r="K7" s="308">
        <v>494</v>
      </c>
      <c r="L7" s="601"/>
    </row>
    <row r="8" spans="1:12" ht="12.75" customHeight="1">
      <c r="A8" s="87" t="s">
        <v>204</v>
      </c>
      <c r="B8" s="163"/>
      <c r="C8" s="308"/>
      <c r="D8" s="319"/>
      <c r="E8" s="319"/>
      <c r="F8" s="319"/>
      <c r="G8" s="308"/>
      <c r="H8" s="308"/>
      <c r="I8" s="331"/>
      <c r="J8" s="308"/>
      <c r="K8" s="308"/>
      <c r="L8" s="601"/>
    </row>
    <row r="9" spans="1:12" ht="12.75" customHeight="1">
      <c r="A9" s="286" t="s">
        <v>62</v>
      </c>
      <c r="B9" s="308">
        <v>166</v>
      </c>
      <c r="C9" s="308">
        <v>163</v>
      </c>
      <c r="D9" s="308">
        <v>48</v>
      </c>
      <c r="E9" s="308">
        <v>48</v>
      </c>
      <c r="F9" s="308">
        <v>44</v>
      </c>
      <c r="G9" s="308">
        <v>26</v>
      </c>
      <c r="H9" s="308">
        <v>45</v>
      </c>
      <c r="I9" s="331">
        <v>27</v>
      </c>
      <c r="J9" s="308">
        <v>44</v>
      </c>
      <c r="K9" s="308">
        <v>47</v>
      </c>
      <c r="L9" s="601"/>
    </row>
    <row r="10" spans="1:12" ht="12.75" customHeight="1">
      <c r="A10" s="286" t="s">
        <v>32</v>
      </c>
      <c r="B10" s="308">
        <v>1400</v>
      </c>
      <c r="C10" s="308">
        <v>1433</v>
      </c>
      <c r="D10" s="308">
        <v>402</v>
      </c>
      <c r="E10" s="308">
        <v>410</v>
      </c>
      <c r="F10" s="308">
        <v>379</v>
      </c>
      <c r="G10" s="308">
        <v>209</v>
      </c>
      <c r="H10" s="308">
        <v>372</v>
      </c>
      <c r="I10" s="331">
        <v>226</v>
      </c>
      <c r="J10" s="308">
        <v>392</v>
      </c>
      <c r="K10" s="308">
        <v>443</v>
      </c>
      <c r="L10" s="601"/>
    </row>
    <row r="11" spans="1:12" ht="12.75" customHeight="1">
      <c r="A11" s="87" t="s">
        <v>243</v>
      </c>
      <c r="B11" s="321"/>
      <c r="C11" s="308"/>
      <c r="D11" s="319"/>
      <c r="E11" s="319"/>
      <c r="F11" s="319"/>
      <c r="G11" s="308"/>
      <c r="H11" s="308"/>
      <c r="I11" s="328"/>
      <c r="J11" s="308"/>
      <c r="K11" s="308"/>
      <c r="L11" s="601"/>
    </row>
    <row r="12" spans="1:12" ht="12.75" customHeight="1">
      <c r="A12" s="286" t="s">
        <v>62</v>
      </c>
      <c r="B12" s="308">
        <v>139</v>
      </c>
      <c r="C12" s="308">
        <v>155</v>
      </c>
      <c r="D12" s="308">
        <v>31</v>
      </c>
      <c r="E12" s="308">
        <v>34</v>
      </c>
      <c r="F12" s="308">
        <v>38</v>
      </c>
      <c r="G12" s="308">
        <v>36</v>
      </c>
      <c r="H12" s="308">
        <v>37</v>
      </c>
      <c r="I12" s="331">
        <v>31</v>
      </c>
      <c r="J12" s="308">
        <v>46</v>
      </c>
      <c r="K12" s="308">
        <v>41</v>
      </c>
      <c r="L12" s="601"/>
    </row>
    <row r="13" spans="1:12" ht="12.75" customHeight="1">
      <c r="A13" s="286" t="s">
        <v>32</v>
      </c>
      <c r="B13" s="308">
        <v>7055</v>
      </c>
      <c r="C13" s="308">
        <v>7810</v>
      </c>
      <c r="D13" s="308">
        <v>1714</v>
      </c>
      <c r="E13" s="308">
        <v>1732</v>
      </c>
      <c r="F13" s="308">
        <v>1911</v>
      </c>
      <c r="G13" s="308">
        <v>1698</v>
      </c>
      <c r="H13" s="308">
        <v>1681</v>
      </c>
      <c r="I13" s="331">
        <v>1630</v>
      </c>
      <c r="J13" s="308">
        <v>2392</v>
      </c>
      <c r="K13" s="308">
        <v>2107</v>
      </c>
      <c r="L13" s="601"/>
    </row>
    <row r="14" spans="1:12" ht="12.75" customHeight="1">
      <c r="A14" s="87" t="s">
        <v>205</v>
      </c>
      <c r="B14" s="163"/>
      <c r="C14" s="308"/>
      <c r="D14" s="319"/>
      <c r="E14" s="319"/>
      <c r="F14" s="319"/>
      <c r="G14" s="308"/>
      <c r="H14" s="308"/>
      <c r="I14" s="328"/>
      <c r="J14" s="308"/>
      <c r="K14" s="308"/>
      <c r="L14" s="601"/>
    </row>
    <row r="15" spans="1:12" ht="12.75" customHeight="1">
      <c r="A15" s="286" t="s">
        <v>62</v>
      </c>
      <c r="B15" s="308">
        <v>22</v>
      </c>
      <c r="C15" s="308">
        <v>22</v>
      </c>
      <c r="D15" s="308">
        <v>5</v>
      </c>
      <c r="E15" s="308">
        <v>5</v>
      </c>
      <c r="F15" s="308">
        <v>5</v>
      </c>
      <c r="G15" s="308">
        <v>7</v>
      </c>
      <c r="H15" s="308">
        <v>6</v>
      </c>
      <c r="I15" s="331">
        <v>5</v>
      </c>
      <c r="J15" s="308">
        <v>5</v>
      </c>
      <c r="K15" s="308">
        <v>6</v>
      </c>
      <c r="L15" s="601"/>
    </row>
    <row r="16" spans="1:12" ht="12.75" customHeight="1">
      <c r="A16" s="286" t="s">
        <v>32</v>
      </c>
      <c r="B16" s="308">
        <v>2578</v>
      </c>
      <c r="C16" s="308">
        <v>3065</v>
      </c>
      <c r="D16" s="308">
        <v>646</v>
      </c>
      <c r="E16" s="308">
        <v>649</v>
      </c>
      <c r="F16" s="308">
        <v>642</v>
      </c>
      <c r="G16" s="308">
        <v>641</v>
      </c>
      <c r="H16" s="308">
        <v>765</v>
      </c>
      <c r="I16" s="331">
        <v>766</v>
      </c>
      <c r="J16" s="308">
        <v>724</v>
      </c>
      <c r="K16" s="308">
        <v>810</v>
      </c>
      <c r="L16" s="601"/>
    </row>
    <row r="17" spans="1:12" ht="12.75" customHeight="1">
      <c r="A17" s="87" t="s">
        <v>244</v>
      </c>
      <c r="B17" s="163"/>
      <c r="C17" s="308"/>
      <c r="D17" s="319"/>
      <c r="E17" s="319"/>
      <c r="F17" s="319"/>
      <c r="G17" s="308"/>
      <c r="H17" s="308"/>
      <c r="I17" s="328"/>
      <c r="J17" s="308"/>
      <c r="K17" s="308"/>
      <c r="L17" s="601"/>
    </row>
    <row r="18" spans="1:12" ht="12.75" customHeight="1">
      <c r="A18" s="286" t="s">
        <v>62</v>
      </c>
      <c r="B18" s="308">
        <v>15</v>
      </c>
      <c r="C18" s="308">
        <v>15</v>
      </c>
      <c r="D18" s="308">
        <v>3</v>
      </c>
      <c r="E18" s="308">
        <v>4</v>
      </c>
      <c r="F18" s="308">
        <v>4</v>
      </c>
      <c r="G18" s="308">
        <v>4</v>
      </c>
      <c r="H18" s="308">
        <v>4</v>
      </c>
      <c r="I18" s="331">
        <v>4</v>
      </c>
      <c r="J18" s="308">
        <v>3</v>
      </c>
      <c r="K18" s="308">
        <v>4</v>
      </c>
      <c r="L18" s="601"/>
    </row>
    <row r="19" spans="1:12" ht="12.75" customHeight="1">
      <c r="A19" s="286" t="s">
        <v>32</v>
      </c>
      <c r="B19" s="308">
        <v>1595</v>
      </c>
      <c r="C19" s="308">
        <v>1889</v>
      </c>
      <c r="D19" s="308">
        <v>310</v>
      </c>
      <c r="E19" s="308">
        <v>390</v>
      </c>
      <c r="F19" s="308">
        <v>418</v>
      </c>
      <c r="G19" s="308">
        <v>477</v>
      </c>
      <c r="H19" s="308">
        <v>491</v>
      </c>
      <c r="I19" s="331">
        <v>505</v>
      </c>
      <c r="J19" s="308">
        <v>372</v>
      </c>
      <c r="K19" s="308">
        <v>521</v>
      </c>
      <c r="L19" s="601"/>
    </row>
    <row r="20" spans="1:12" ht="12.75" customHeight="1">
      <c r="A20" s="87" t="s">
        <v>206</v>
      </c>
      <c r="B20" s="163"/>
      <c r="C20" s="308"/>
      <c r="D20" s="319"/>
      <c r="E20" s="319"/>
      <c r="F20" s="319"/>
      <c r="G20" s="308"/>
      <c r="H20" s="308"/>
      <c r="I20" s="328"/>
      <c r="J20" s="308"/>
      <c r="K20" s="308"/>
      <c r="L20" s="601"/>
    </row>
    <row r="21" spans="1:12" ht="12.75" customHeight="1">
      <c r="A21" s="286" t="s">
        <v>62</v>
      </c>
      <c r="B21" s="308">
        <v>37</v>
      </c>
      <c r="C21" s="308">
        <v>30</v>
      </c>
      <c r="D21" s="308">
        <v>7</v>
      </c>
      <c r="E21" s="308">
        <v>9</v>
      </c>
      <c r="F21" s="308">
        <v>12</v>
      </c>
      <c r="G21" s="308">
        <v>9</v>
      </c>
      <c r="H21" s="308">
        <v>8</v>
      </c>
      <c r="I21" s="331">
        <v>6</v>
      </c>
      <c r="J21" s="308">
        <v>7</v>
      </c>
      <c r="K21" s="308">
        <v>9</v>
      </c>
      <c r="L21" s="601"/>
    </row>
    <row r="22" spans="1:12" ht="12.75" customHeight="1">
      <c r="A22" s="286" t="s">
        <v>32</v>
      </c>
      <c r="B22" s="308">
        <v>1058</v>
      </c>
      <c r="C22" s="308">
        <v>933</v>
      </c>
      <c r="D22" s="308">
        <v>203</v>
      </c>
      <c r="E22" s="308">
        <v>250</v>
      </c>
      <c r="F22" s="308">
        <v>369</v>
      </c>
      <c r="G22" s="308">
        <v>236</v>
      </c>
      <c r="H22" s="308">
        <v>249</v>
      </c>
      <c r="I22" s="331">
        <v>199</v>
      </c>
      <c r="J22" s="308">
        <v>219</v>
      </c>
      <c r="K22" s="308">
        <v>266</v>
      </c>
      <c r="L22" s="601"/>
    </row>
    <row r="23" spans="1:12" ht="12.75" customHeight="1">
      <c r="A23" s="87" t="s">
        <v>207</v>
      </c>
      <c r="B23" s="163"/>
      <c r="C23" s="308"/>
      <c r="D23" s="319"/>
      <c r="E23" s="319"/>
      <c r="F23" s="319"/>
      <c r="G23" s="308"/>
      <c r="H23" s="308"/>
      <c r="I23" s="328"/>
      <c r="J23" s="308"/>
      <c r="K23" s="308"/>
      <c r="L23" s="601"/>
    </row>
    <row r="24" spans="1:12" ht="12.75" customHeight="1">
      <c r="A24" s="286" t="s">
        <v>174</v>
      </c>
      <c r="B24" s="319" t="s">
        <v>190</v>
      </c>
      <c r="C24" s="319" t="s">
        <v>190</v>
      </c>
      <c r="D24" s="319" t="s">
        <v>190</v>
      </c>
      <c r="E24" s="319" t="s">
        <v>190</v>
      </c>
      <c r="F24" s="319" t="s">
        <v>190</v>
      </c>
      <c r="G24" s="319" t="s">
        <v>190</v>
      </c>
      <c r="H24" s="319" t="s">
        <v>190</v>
      </c>
      <c r="I24" s="319" t="s">
        <v>190</v>
      </c>
      <c r="J24" s="319" t="s">
        <v>190</v>
      </c>
      <c r="K24" s="319" t="s">
        <v>190</v>
      </c>
      <c r="L24" s="601"/>
    </row>
    <row r="25" spans="1:12" ht="12.75" customHeight="1">
      <c r="A25" s="286" t="s">
        <v>32</v>
      </c>
      <c r="B25" s="308">
        <v>15293</v>
      </c>
      <c r="C25" s="308">
        <v>21449</v>
      </c>
      <c r="D25" s="308">
        <v>3351</v>
      </c>
      <c r="E25" s="308">
        <v>3194</v>
      </c>
      <c r="F25" s="308">
        <v>3836</v>
      </c>
      <c r="G25" s="308">
        <v>4912</v>
      </c>
      <c r="H25" s="308">
        <v>4258</v>
      </c>
      <c r="I25" s="331">
        <v>5607</v>
      </c>
      <c r="J25" s="308">
        <v>5072</v>
      </c>
      <c r="K25" s="308">
        <v>6512</v>
      </c>
      <c r="L25" s="601"/>
    </row>
    <row r="26" spans="1:12" ht="12.75" customHeight="1">
      <c r="A26" s="87" t="s">
        <v>208</v>
      </c>
      <c r="B26" s="163"/>
      <c r="C26" s="308"/>
      <c r="D26" s="319"/>
      <c r="E26" s="319"/>
      <c r="F26" s="319"/>
      <c r="G26" s="308"/>
      <c r="H26" s="308"/>
      <c r="I26" s="328"/>
      <c r="J26" s="308"/>
      <c r="K26" s="308"/>
      <c r="L26" s="601"/>
    </row>
    <row r="27" spans="1:12" ht="12.75" customHeight="1">
      <c r="A27" s="286" t="s">
        <v>62</v>
      </c>
      <c r="B27" s="308">
        <v>5</v>
      </c>
      <c r="C27" s="308">
        <v>6</v>
      </c>
      <c r="D27" s="308">
        <v>1</v>
      </c>
      <c r="E27" s="308">
        <v>2</v>
      </c>
      <c r="F27" s="308">
        <v>1</v>
      </c>
      <c r="G27" s="308">
        <v>1</v>
      </c>
      <c r="H27" s="308">
        <v>1</v>
      </c>
      <c r="I27" s="331">
        <v>1</v>
      </c>
      <c r="J27" s="308">
        <v>2</v>
      </c>
      <c r="K27" s="308">
        <v>2</v>
      </c>
      <c r="L27" s="601"/>
    </row>
    <row r="28" spans="1:12" ht="12.75" customHeight="1">
      <c r="A28" s="286" t="s">
        <v>32</v>
      </c>
      <c r="B28" s="308">
        <v>2990</v>
      </c>
      <c r="C28" s="308">
        <v>3924</v>
      </c>
      <c r="D28" s="308">
        <v>669</v>
      </c>
      <c r="E28" s="308">
        <v>857</v>
      </c>
      <c r="F28" s="308">
        <v>797</v>
      </c>
      <c r="G28" s="308">
        <v>667</v>
      </c>
      <c r="H28" s="308">
        <v>658</v>
      </c>
      <c r="I28" s="331">
        <v>794</v>
      </c>
      <c r="J28" s="308">
        <v>862</v>
      </c>
      <c r="K28" s="308">
        <v>1610</v>
      </c>
      <c r="L28" s="601"/>
    </row>
    <row r="29" spans="1:12" ht="12.75" customHeight="1">
      <c r="A29" s="87" t="s">
        <v>209</v>
      </c>
      <c r="B29" s="163"/>
      <c r="C29" s="308"/>
      <c r="D29" s="319"/>
      <c r="E29" s="319"/>
      <c r="F29" s="319"/>
      <c r="G29" s="308"/>
      <c r="H29" s="308"/>
      <c r="I29" s="328"/>
      <c r="J29" s="308"/>
      <c r="K29" s="308"/>
      <c r="L29" s="601"/>
    </row>
    <row r="30" spans="1:12" ht="12.75" customHeight="1">
      <c r="A30" s="286" t="s">
        <v>62</v>
      </c>
      <c r="B30" s="308">
        <v>6</v>
      </c>
      <c r="C30" s="308">
        <v>8</v>
      </c>
      <c r="D30" s="308">
        <v>1</v>
      </c>
      <c r="E30" s="308">
        <v>2</v>
      </c>
      <c r="F30" s="308">
        <v>1</v>
      </c>
      <c r="G30" s="308">
        <v>2</v>
      </c>
      <c r="H30" s="308">
        <v>1</v>
      </c>
      <c r="I30" s="331">
        <v>2</v>
      </c>
      <c r="J30" s="308">
        <v>2</v>
      </c>
      <c r="K30" s="308">
        <v>3</v>
      </c>
      <c r="L30" s="601"/>
    </row>
    <row r="31" spans="1:12" ht="12.75" customHeight="1">
      <c r="A31" s="286" t="s">
        <v>32</v>
      </c>
      <c r="B31" s="308">
        <v>1965</v>
      </c>
      <c r="C31" s="308">
        <v>2160</v>
      </c>
      <c r="D31" s="308">
        <v>489</v>
      </c>
      <c r="E31" s="308">
        <v>528</v>
      </c>
      <c r="F31" s="308">
        <v>389</v>
      </c>
      <c r="G31" s="308">
        <v>559</v>
      </c>
      <c r="H31" s="308">
        <v>456</v>
      </c>
      <c r="I31" s="331">
        <v>596</v>
      </c>
      <c r="J31" s="308">
        <v>543</v>
      </c>
      <c r="K31" s="308">
        <v>565</v>
      </c>
      <c r="L31" s="601"/>
    </row>
    <row r="32" spans="1:12" ht="12.75" customHeight="1">
      <c r="A32" s="87" t="s">
        <v>210</v>
      </c>
      <c r="B32" s="164"/>
      <c r="C32" s="308"/>
      <c r="D32" s="319"/>
      <c r="E32" s="319"/>
      <c r="F32" s="319"/>
      <c r="G32" s="308"/>
      <c r="H32" s="308"/>
      <c r="I32" s="328"/>
      <c r="J32" s="308"/>
      <c r="K32" s="308"/>
      <c r="L32" s="601"/>
    </row>
    <row r="33" spans="1:12" ht="12.75" customHeight="1">
      <c r="A33" s="286" t="s">
        <v>62</v>
      </c>
      <c r="B33" s="308">
        <v>621</v>
      </c>
      <c r="C33" s="308">
        <v>710</v>
      </c>
      <c r="D33" s="308">
        <v>119</v>
      </c>
      <c r="E33" s="308">
        <v>151</v>
      </c>
      <c r="F33" s="308">
        <v>174</v>
      </c>
      <c r="G33" s="308">
        <v>177</v>
      </c>
      <c r="H33" s="308">
        <v>172</v>
      </c>
      <c r="I33" s="331">
        <v>161</v>
      </c>
      <c r="J33" s="308">
        <v>208</v>
      </c>
      <c r="K33" s="308">
        <v>169</v>
      </c>
      <c r="L33" s="601"/>
    </row>
    <row r="34" spans="1:12" ht="12.75" customHeight="1">
      <c r="A34" s="286" t="s">
        <v>32</v>
      </c>
      <c r="B34" s="308">
        <v>1529</v>
      </c>
      <c r="C34" s="308">
        <v>1487</v>
      </c>
      <c r="D34" s="308">
        <v>350</v>
      </c>
      <c r="E34" s="308">
        <v>369</v>
      </c>
      <c r="F34" s="308">
        <v>410</v>
      </c>
      <c r="G34" s="308">
        <v>400</v>
      </c>
      <c r="H34" s="308">
        <v>372</v>
      </c>
      <c r="I34" s="308">
        <v>338</v>
      </c>
      <c r="J34" s="308">
        <v>429</v>
      </c>
      <c r="K34" s="308">
        <v>348</v>
      </c>
      <c r="L34" s="601"/>
    </row>
    <row r="35" spans="1:12" ht="12.75" customHeight="1">
      <c r="A35" s="87" t="s">
        <v>211</v>
      </c>
      <c r="B35" s="164"/>
      <c r="C35" s="308"/>
      <c r="D35" s="319"/>
      <c r="E35" s="319"/>
      <c r="F35" s="319"/>
      <c r="G35" s="308"/>
      <c r="H35" s="308"/>
      <c r="I35" s="328"/>
      <c r="J35" s="308"/>
      <c r="K35" s="308"/>
      <c r="L35" s="601"/>
    </row>
    <row r="36" spans="1:12" ht="12.75" customHeight="1">
      <c r="A36" s="286" t="s">
        <v>62</v>
      </c>
      <c r="B36" s="308">
        <v>105</v>
      </c>
      <c r="C36" s="308">
        <v>120</v>
      </c>
      <c r="D36" s="308">
        <v>24</v>
      </c>
      <c r="E36" s="308">
        <v>18</v>
      </c>
      <c r="F36" s="308">
        <v>28</v>
      </c>
      <c r="G36" s="308">
        <v>35</v>
      </c>
      <c r="H36" s="308">
        <v>24</v>
      </c>
      <c r="I36" s="331">
        <v>28</v>
      </c>
      <c r="J36" s="308">
        <v>34</v>
      </c>
      <c r="K36" s="308">
        <v>34</v>
      </c>
      <c r="L36" s="601"/>
    </row>
    <row r="37" spans="1:12" ht="12.75" customHeight="1">
      <c r="A37" s="286" t="s">
        <v>32</v>
      </c>
      <c r="B37" s="308">
        <v>2778</v>
      </c>
      <c r="C37" s="308">
        <v>3463</v>
      </c>
      <c r="D37" s="308">
        <v>740</v>
      </c>
      <c r="E37" s="308">
        <v>526</v>
      </c>
      <c r="F37" s="308">
        <v>682</v>
      </c>
      <c r="G37" s="308">
        <v>830</v>
      </c>
      <c r="H37" s="308">
        <v>627</v>
      </c>
      <c r="I37" s="331">
        <v>834</v>
      </c>
      <c r="J37" s="308">
        <v>985</v>
      </c>
      <c r="K37" s="308">
        <v>1017</v>
      </c>
      <c r="L37" s="601"/>
    </row>
    <row r="38" spans="1:12" ht="13.5">
      <c r="A38" s="322" t="s">
        <v>365</v>
      </c>
      <c r="B38" s="163"/>
      <c r="C38" s="308"/>
      <c r="D38" s="319"/>
      <c r="E38" s="319"/>
      <c r="F38" s="319"/>
      <c r="G38" s="308"/>
      <c r="H38" s="308"/>
      <c r="I38" s="328"/>
      <c r="J38" s="308"/>
      <c r="K38" s="308"/>
      <c r="L38" s="601"/>
    </row>
    <row r="39" spans="1:12" ht="12.75" customHeight="1">
      <c r="A39" s="87" t="s">
        <v>376</v>
      </c>
      <c r="B39" s="355"/>
      <c r="C39" s="308"/>
      <c r="D39" s="360"/>
      <c r="E39" s="360"/>
      <c r="F39" s="361"/>
      <c r="G39" s="308"/>
      <c r="H39" s="308"/>
      <c r="I39" s="331"/>
      <c r="J39" s="308"/>
      <c r="K39" s="308"/>
      <c r="L39" s="601"/>
    </row>
    <row r="40" spans="1:12" ht="12.75" customHeight="1">
      <c r="A40" s="286" t="s">
        <v>245</v>
      </c>
      <c r="B40" s="308">
        <v>10</v>
      </c>
      <c r="C40" s="308">
        <v>10</v>
      </c>
      <c r="D40" s="308">
        <v>2</v>
      </c>
      <c r="E40" s="308">
        <v>2</v>
      </c>
      <c r="F40" s="308">
        <v>2</v>
      </c>
      <c r="G40" s="308">
        <v>4</v>
      </c>
      <c r="H40" s="308">
        <v>2</v>
      </c>
      <c r="I40" s="331">
        <v>3</v>
      </c>
      <c r="J40" s="308">
        <v>2</v>
      </c>
      <c r="K40" s="308">
        <v>3</v>
      </c>
      <c r="L40" s="601"/>
    </row>
    <row r="41" spans="1:12" ht="12.75" customHeight="1">
      <c r="A41" s="286" t="s">
        <v>32</v>
      </c>
      <c r="B41" s="308">
        <v>3051</v>
      </c>
      <c r="C41" s="308">
        <v>3772</v>
      </c>
      <c r="D41" s="308">
        <v>719</v>
      </c>
      <c r="E41" s="308">
        <v>641</v>
      </c>
      <c r="F41" s="308">
        <v>703</v>
      </c>
      <c r="G41" s="308">
        <v>988</v>
      </c>
      <c r="H41" s="308">
        <v>867</v>
      </c>
      <c r="I41" s="331">
        <v>1158</v>
      </c>
      <c r="J41" s="344">
        <v>752</v>
      </c>
      <c r="K41" s="344">
        <v>995</v>
      </c>
      <c r="L41" s="601"/>
    </row>
    <row r="42" spans="1:12" ht="0.75" customHeight="1">
      <c r="A42" s="118"/>
      <c r="B42" s="170"/>
      <c r="C42" s="170"/>
      <c r="D42" s="165"/>
      <c r="E42" s="165"/>
      <c r="F42" s="165"/>
      <c r="G42" s="165"/>
      <c r="H42" s="323"/>
      <c r="I42" s="332"/>
      <c r="J42" s="341"/>
      <c r="K42" s="397">
        <v>0</v>
      </c>
      <c r="L42" s="601"/>
    </row>
    <row r="43" spans="1:12" ht="13.5" customHeight="1">
      <c r="A43" s="71" t="s">
        <v>200</v>
      </c>
      <c r="B43" s="52"/>
      <c r="C43" s="52"/>
      <c r="D43" s="223"/>
      <c r="E43" s="223"/>
      <c r="F43" s="223"/>
      <c r="G43" s="223"/>
      <c r="H43" s="290"/>
      <c r="I43" s="328"/>
      <c r="J43" s="290"/>
      <c r="K43" s="290"/>
      <c r="L43" s="601"/>
    </row>
    <row r="44" spans="1:12" ht="13.5" customHeight="1">
      <c r="A44" s="71" t="s">
        <v>183</v>
      </c>
      <c r="B44" s="52"/>
      <c r="C44" s="52"/>
      <c r="D44" s="223"/>
      <c r="E44" s="223"/>
      <c r="F44" s="223"/>
      <c r="G44" s="223"/>
      <c r="H44" s="290"/>
      <c r="I44" s="328"/>
      <c r="J44" s="290"/>
      <c r="K44" s="290"/>
      <c r="L44" s="235"/>
    </row>
    <row r="45" spans="1:12" ht="12" customHeight="1">
      <c r="A45" s="324" t="s">
        <v>175</v>
      </c>
      <c r="B45" s="52"/>
      <c r="C45" s="52"/>
      <c r="D45" s="223"/>
      <c r="E45" s="223"/>
      <c r="F45" s="223"/>
      <c r="G45" s="223"/>
      <c r="H45" s="290"/>
      <c r="I45" s="328"/>
      <c r="J45" s="290"/>
      <c r="K45" s="290"/>
      <c r="L45" s="52"/>
    </row>
  </sheetData>
  <sheetProtection/>
  <mergeCells count="6">
    <mergeCell ref="L1:L43"/>
    <mergeCell ref="A3:A4"/>
    <mergeCell ref="B3:B4"/>
    <mergeCell ref="C3:C4"/>
    <mergeCell ref="D3:G3"/>
    <mergeCell ref="H3:K3"/>
  </mergeCells>
  <printOptions/>
  <pageMargins left="0.3" right="0" top="0.16" bottom="0" header="0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3">
      <selection activeCell="I4" sqref="I4"/>
    </sheetView>
  </sheetViews>
  <sheetFormatPr defaultColWidth="9.140625" defaultRowHeight="12.75"/>
  <cols>
    <col min="1" max="1" width="30.140625" style="79" customWidth="1"/>
    <col min="2" max="7" width="10.421875" style="79" customWidth="1"/>
    <col min="8" max="11" width="10.421875" style="81" customWidth="1"/>
    <col min="12" max="12" width="8.57421875" style="79" customWidth="1"/>
    <col min="13" max="16384" width="9.140625" style="79" customWidth="1"/>
  </cols>
  <sheetData>
    <row r="1" spans="1:12" ht="18.75">
      <c r="A1" s="78" t="s">
        <v>418</v>
      </c>
      <c r="L1" s="614" t="s">
        <v>231</v>
      </c>
    </row>
    <row r="2" spans="9:12" ht="15">
      <c r="I2" s="81" t="s">
        <v>9</v>
      </c>
      <c r="L2" s="611"/>
    </row>
    <row r="3" spans="2:12" ht="15">
      <c r="B3" s="103"/>
      <c r="C3" s="103"/>
      <c r="D3" s="195"/>
      <c r="H3" s="195"/>
      <c r="I3" s="195"/>
      <c r="J3" s="74" t="s">
        <v>388</v>
      </c>
      <c r="K3" s="387"/>
      <c r="L3" s="611"/>
    </row>
    <row r="4" ht="8.25" customHeight="1">
      <c r="L4" s="611"/>
    </row>
    <row r="5" spans="1:12" ht="16.5">
      <c r="A5" s="596" t="s">
        <v>110</v>
      </c>
      <c r="B5" s="596" t="s">
        <v>382</v>
      </c>
      <c r="C5" s="596" t="s">
        <v>366</v>
      </c>
      <c r="D5" s="615" t="s">
        <v>383</v>
      </c>
      <c r="E5" s="616"/>
      <c r="F5" s="616"/>
      <c r="G5" s="617"/>
      <c r="H5" s="598" t="s">
        <v>366</v>
      </c>
      <c r="I5" s="599"/>
      <c r="J5" s="599"/>
      <c r="K5" s="600"/>
      <c r="L5" s="611"/>
    </row>
    <row r="6" spans="1:12" ht="15">
      <c r="A6" s="597"/>
      <c r="B6" s="597"/>
      <c r="C6" s="597"/>
      <c r="D6" s="256" t="s">
        <v>121</v>
      </c>
      <c r="E6" s="256" t="s">
        <v>122</v>
      </c>
      <c r="F6" s="61" t="s">
        <v>2</v>
      </c>
      <c r="G6" s="61" t="s">
        <v>3</v>
      </c>
      <c r="H6" s="256" t="s">
        <v>121</v>
      </c>
      <c r="I6" s="256" t="s">
        <v>122</v>
      </c>
      <c r="J6" s="44" t="s">
        <v>2</v>
      </c>
      <c r="K6" s="44" t="s">
        <v>3</v>
      </c>
      <c r="L6" s="611"/>
    </row>
    <row r="7" spans="1:12" s="81" customFormat="1" ht="14.25">
      <c r="A7" s="80" t="s">
        <v>212</v>
      </c>
      <c r="B7" s="214">
        <v>5800</v>
      </c>
      <c r="C7" s="242">
        <v>6714</v>
      </c>
      <c r="D7" s="242">
        <v>1266</v>
      </c>
      <c r="E7" s="242">
        <v>1256</v>
      </c>
      <c r="F7" s="242">
        <v>1668</v>
      </c>
      <c r="G7" s="242">
        <v>1610</v>
      </c>
      <c r="H7" s="242">
        <v>1335</v>
      </c>
      <c r="I7" s="242">
        <v>1265</v>
      </c>
      <c r="J7" s="242">
        <v>1604</v>
      </c>
      <c r="K7" s="242">
        <v>2510</v>
      </c>
      <c r="L7" s="611"/>
    </row>
    <row r="8" spans="1:12" ht="18" customHeight="1">
      <c r="A8" s="55" t="s">
        <v>36</v>
      </c>
      <c r="B8" s="178">
        <v>2233</v>
      </c>
      <c r="C8" s="178">
        <v>2056</v>
      </c>
      <c r="D8" s="178">
        <v>588</v>
      </c>
      <c r="E8" s="178">
        <v>469</v>
      </c>
      <c r="F8" s="178">
        <v>650</v>
      </c>
      <c r="G8" s="178">
        <v>526</v>
      </c>
      <c r="H8" s="178">
        <v>549</v>
      </c>
      <c r="I8" s="178">
        <v>314</v>
      </c>
      <c r="J8" s="178">
        <v>630</v>
      </c>
      <c r="K8" s="178">
        <v>563</v>
      </c>
      <c r="L8" s="611"/>
    </row>
    <row r="9" spans="1:12" ht="18" customHeight="1">
      <c r="A9" s="82" t="s">
        <v>197</v>
      </c>
      <c r="B9" s="83"/>
      <c r="C9" s="178"/>
      <c r="D9" s="83"/>
      <c r="E9" s="83"/>
      <c r="F9" s="83"/>
      <c r="G9" s="83"/>
      <c r="H9" s="83"/>
      <c r="I9" s="83"/>
      <c r="J9" s="83"/>
      <c r="K9" s="178"/>
      <c r="L9" s="611"/>
    </row>
    <row r="10" spans="1:12" s="86" customFormat="1" ht="18" customHeight="1">
      <c r="A10" s="84" t="s">
        <v>299</v>
      </c>
      <c r="B10" s="85"/>
      <c r="C10" s="178"/>
      <c r="D10" s="85"/>
      <c r="E10" s="85"/>
      <c r="F10" s="85"/>
      <c r="G10" s="85"/>
      <c r="H10" s="85"/>
      <c r="I10" s="85"/>
      <c r="J10" s="85"/>
      <c r="K10" s="178"/>
      <c r="L10" s="611"/>
    </row>
    <row r="11" spans="1:12" s="86" customFormat="1" ht="18" customHeight="1">
      <c r="A11" s="84" t="s">
        <v>114</v>
      </c>
      <c r="B11" s="308">
        <v>43866</v>
      </c>
      <c r="C11" s="308">
        <v>43690</v>
      </c>
      <c r="D11" s="308">
        <v>8700</v>
      </c>
      <c r="E11" s="308">
        <v>9750</v>
      </c>
      <c r="F11" s="308">
        <v>14779</v>
      </c>
      <c r="G11" s="308">
        <v>10637</v>
      </c>
      <c r="H11" s="308">
        <v>10062</v>
      </c>
      <c r="I11" s="308">
        <v>6955</v>
      </c>
      <c r="J11" s="308">
        <v>15908</v>
      </c>
      <c r="K11" s="308">
        <v>10765</v>
      </c>
      <c r="L11" s="611"/>
    </row>
    <row r="12" spans="1:12" s="86" customFormat="1" ht="18" customHeight="1">
      <c r="A12" s="84" t="s">
        <v>247</v>
      </c>
      <c r="B12" s="308">
        <v>2197</v>
      </c>
      <c r="C12" s="308">
        <v>1907</v>
      </c>
      <c r="D12" s="308">
        <v>583</v>
      </c>
      <c r="E12" s="308">
        <v>460</v>
      </c>
      <c r="F12" s="308">
        <v>643</v>
      </c>
      <c r="G12" s="308">
        <v>511</v>
      </c>
      <c r="H12" s="308">
        <v>516</v>
      </c>
      <c r="I12" s="308">
        <v>298</v>
      </c>
      <c r="J12" s="308">
        <v>582</v>
      </c>
      <c r="K12" s="308">
        <v>511</v>
      </c>
      <c r="L12" s="611"/>
    </row>
    <row r="13" spans="1:12" s="81" customFormat="1" ht="18" customHeight="1">
      <c r="A13" s="87" t="s">
        <v>40</v>
      </c>
      <c r="B13" s="259">
        <v>173</v>
      </c>
      <c r="C13" s="178">
        <v>218</v>
      </c>
      <c r="D13" s="259">
        <v>43</v>
      </c>
      <c r="E13" s="259">
        <v>74</v>
      </c>
      <c r="F13" s="201">
        <v>0</v>
      </c>
      <c r="G13" s="259">
        <v>56</v>
      </c>
      <c r="H13" s="259">
        <v>30</v>
      </c>
      <c r="I13" s="259">
        <v>72</v>
      </c>
      <c r="J13" s="259">
        <v>55</v>
      </c>
      <c r="K13" s="178">
        <v>61</v>
      </c>
      <c r="L13" s="611"/>
    </row>
    <row r="14" spans="1:12" s="81" customFormat="1" ht="30.75" customHeight="1">
      <c r="A14" s="401" t="s">
        <v>115</v>
      </c>
      <c r="B14" s="259">
        <v>334</v>
      </c>
      <c r="C14" s="178">
        <v>357</v>
      </c>
      <c r="D14" s="259">
        <v>58</v>
      </c>
      <c r="E14" s="259">
        <v>89</v>
      </c>
      <c r="F14" s="259">
        <v>101</v>
      </c>
      <c r="G14" s="259">
        <v>86</v>
      </c>
      <c r="H14" s="259">
        <v>94</v>
      </c>
      <c r="I14" s="259">
        <v>79</v>
      </c>
      <c r="J14" s="259">
        <v>94</v>
      </c>
      <c r="K14" s="178">
        <v>90</v>
      </c>
      <c r="L14" s="611"/>
    </row>
    <row r="15" spans="1:12" s="81" customFormat="1" ht="29.25" customHeight="1">
      <c r="A15" s="399" t="s">
        <v>116</v>
      </c>
      <c r="B15" s="259">
        <v>17</v>
      </c>
      <c r="C15" s="178">
        <v>19</v>
      </c>
      <c r="D15" s="259">
        <v>5</v>
      </c>
      <c r="E15" s="259">
        <v>2</v>
      </c>
      <c r="F15" s="259">
        <v>5</v>
      </c>
      <c r="G15" s="259">
        <v>5</v>
      </c>
      <c r="H15" s="259">
        <v>3</v>
      </c>
      <c r="I15" s="259">
        <v>10</v>
      </c>
      <c r="J15" s="259">
        <v>3</v>
      </c>
      <c r="K15" s="178">
        <v>3</v>
      </c>
      <c r="L15" s="611"/>
    </row>
    <row r="16" spans="1:12" s="81" customFormat="1" ht="28.5" customHeight="1">
      <c r="A16" s="399" t="s">
        <v>117</v>
      </c>
      <c r="B16" s="259">
        <v>5</v>
      </c>
      <c r="C16" s="178">
        <v>1</v>
      </c>
      <c r="D16" s="259">
        <v>1</v>
      </c>
      <c r="E16" s="259">
        <v>1</v>
      </c>
      <c r="F16" s="259">
        <v>1</v>
      </c>
      <c r="G16" s="259">
        <v>2</v>
      </c>
      <c r="H16" s="192">
        <v>0</v>
      </c>
      <c r="I16" s="259">
        <v>1</v>
      </c>
      <c r="J16" s="192">
        <v>0</v>
      </c>
      <c r="K16" s="192">
        <v>0</v>
      </c>
      <c r="L16" s="611"/>
    </row>
    <row r="17" spans="1:12" s="81" customFormat="1" ht="27" customHeight="1">
      <c r="A17" s="399" t="s">
        <v>389</v>
      </c>
      <c r="B17" s="259">
        <v>1658</v>
      </c>
      <c r="C17" s="178">
        <v>2314</v>
      </c>
      <c r="D17" s="259">
        <v>289</v>
      </c>
      <c r="E17" s="259">
        <v>342</v>
      </c>
      <c r="F17" s="259">
        <v>516</v>
      </c>
      <c r="G17" s="259">
        <v>511</v>
      </c>
      <c r="H17" s="259">
        <v>315</v>
      </c>
      <c r="I17" s="259">
        <v>307</v>
      </c>
      <c r="J17" s="259">
        <v>441</v>
      </c>
      <c r="K17" s="178">
        <v>1251</v>
      </c>
      <c r="L17" s="611"/>
    </row>
    <row r="18" spans="1:12" ht="28.5" customHeight="1">
      <c r="A18" s="88" t="s">
        <v>119</v>
      </c>
      <c r="B18" s="259">
        <v>482</v>
      </c>
      <c r="C18" s="178">
        <v>663</v>
      </c>
      <c r="D18" s="259">
        <v>101</v>
      </c>
      <c r="E18" s="259">
        <v>103</v>
      </c>
      <c r="F18" s="259">
        <v>140</v>
      </c>
      <c r="G18" s="259">
        <v>138</v>
      </c>
      <c r="H18" s="259">
        <v>131</v>
      </c>
      <c r="I18" s="259">
        <v>183</v>
      </c>
      <c r="J18" s="259">
        <v>146</v>
      </c>
      <c r="K18" s="178">
        <v>203</v>
      </c>
      <c r="L18" s="611"/>
    </row>
    <row r="19" spans="1:12" ht="18" customHeight="1">
      <c r="A19" s="82" t="s">
        <v>197</v>
      </c>
      <c r="B19" s="83"/>
      <c r="C19" s="178"/>
      <c r="D19" s="83"/>
      <c r="E19" s="83"/>
      <c r="F19" s="83"/>
      <c r="G19" s="83"/>
      <c r="H19" s="83"/>
      <c r="I19" s="83"/>
      <c r="J19" s="83"/>
      <c r="K19" s="178"/>
      <c r="L19" s="611"/>
    </row>
    <row r="20" spans="1:12" s="81" customFormat="1" ht="24" customHeight="1">
      <c r="A20" s="400" t="s">
        <v>390</v>
      </c>
      <c r="B20" s="308">
        <v>253</v>
      </c>
      <c r="C20" s="178">
        <v>347</v>
      </c>
      <c r="D20" s="308">
        <v>63</v>
      </c>
      <c r="E20" s="308">
        <v>56</v>
      </c>
      <c r="F20" s="308">
        <v>72</v>
      </c>
      <c r="G20" s="308">
        <v>62</v>
      </c>
      <c r="H20" s="308">
        <v>74</v>
      </c>
      <c r="I20" s="308">
        <v>99</v>
      </c>
      <c r="J20" s="308">
        <v>80</v>
      </c>
      <c r="K20" s="308">
        <v>94</v>
      </c>
      <c r="L20" s="611"/>
    </row>
    <row r="21" spans="1:12" ht="27" customHeight="1">
      <c r="A21" s="88" t="s">
        <v>120</v>
      </c>
      <c r="B21" s="259">
        <v>479</v>
      </c>
      <c r="C21" s="178">
        <v>537</v>
      </c>
      <c r="D21" s="259">
        <v>98</v>
      </c>
      <c r="E21" s="259">
        <v>100</v>
      </c>
      <c r="F21" s="259">
        <v>154</v>
      </c>
      <c r="G21" s="259">
        <v>127</v>
      </c>
      <c r="H21" s="259">
        <v>67</v>
      </c>
      <c r="I21" s="259">
        <v>170</v>
      </c>
      <c r="J21" s="259">
        <v>119</v>
      </c>
      <c r="K21" s="178">
        <v>181</v>
      </c>
      <c r="L21" s="611"/>
    </row>
    <row r="22" spans="1:12" ht="18" customHeight="1">
      <c r="A22" s="82" t="s">
        <v>197</v>
      </c>
      <c r="B22" s="83"/>
      <c r="C22" s="178"/>
      <c r="D22" s="83"/>
      <c r="E22" s="83"/>
      <c r="F22" s="83"/>
      <c r="G22" s="83"/>
      <c r="H22" s="193"/>
      <c r="J22" s="193"/>
      <c r="K22" s="178"/>
      <c r="L22" s="611"/>
    </row>
    <row r="23" spans="1:12" s="90" customFormat="1" ht="30.75" customHeight="1">
      <c r="A23" s="89" t="s">
        <v>300</v>
      </c>
      <c r="B23" s="308">
        <v>119</v>
      </c>
      <c r="C23" s="178">
        <v>165</v>
      </c>
      <c r="D23" s="308">
        <v>21</v>
      </c>
      <c r="E23" s="308">
        <v>11</v>
      </c>
      <c r="F23" s="308">
        <v>54</v>
      </c>
      <c r="G23" s="308">
        <v>33</v>
      </c>
      <c r="H23" s="308">
        <v>7</v>
      </c>
      <c r="I23" s="335">
        <v>67</v>
      </c>
      <c r="J23" s="308">
        <v>51</v>
      </c>
      <c r="K23" s="308">
        <v>40</v>
      </c>
      <c r="L23" s="611"/>
    </row>
    <row r="24" spans="1:12" s="81" customFormat="1" ht="18" customHeight="1">
      <c r="A24" s="88" t="s">
        <v>35</v>
      </c>
      <c r="B24" s="259">
        <v>419</v>
      </c>
      <c r="C24" s="178">
        <v>549</v>
      </c>
      <c r="D24" s="259">
        <v>83</v>
      </c>
      <c r="E24" s="259">
        <v>76</v>
      </c>
      <c r="F24" s="259">
        <v>101</v>
      </c>
      <c r="G24" s="259">
        <v>159</v>
      </c>
      <c r="H24" s="259">
        <v>146</v>
      </c>
      <c r="I24" s="259">
        <v>129</v>
      </c>
      <c r="J24" s="259">
        <v>116</v>
      </c>
      <c r="K24" s="178">
        <v>158</v>
      </c>
      <c r="L24" s="611"/>
    </row>
    <row r="25" spans="1:12" s="376" customFormat="1" ht="27.75" customHeight="1">
      <c r="A25" s="374" t="s">
        <v>213</v>
      </c>
      <c r="B25" s="375">
        <v>0</v>
      </c>
      <c r="C25" s="375">
        <v>0</v>
      </c>
      <c r="D25" s="375">
        <v>0</v>
      </c>
      <c r="E25" s="375">
        <v>0</v>
      </c>
      <c r="F25" s="375">
        <v>0</v>
      </c>
      <c r="G25" s="375">
        <v>0</v>
      </c>
      <c r="H25" s="375">
        <v>0</v>
      </c>
      <c r="I25" s="375">
        <v>0</v>
      </c>
      <c r="J25" s="375">
        <v>0</v>
      </c>
      <c r="K25" s="375">
        <v>0</v>
      </c>
      <c r="L25" s="611"/>
    </row>
    <row r="26" spans="1:12" ht="3" customHeight="1">
      <c r="A26" s="127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611"/>
    </row>
    <row r="27" spans="1:12" ht="16.5">
      <c r="A27" s="71" t="s">
        <v>198</v>
      </c>
      <c r="B27" s="103"/>
      <c r="C27" s="103"/>
      <c r="D27" s="103"/>
      <c r="E27" s="103"/>
      <c r="F27" s="103"/>
      <c r="G27" s="103"/>
      <c r="H27" s="150"/>
      <c r="I27" s="150"/>
      <c r="J27" s="150"/>
      <c r="K27" s="150"/>
      <c r="L27" s="611"/>
    </row>
    <row r="28" spans="1:12" ht="16.5">
      <c r="A28" s="71" t="s">
        <v>199</v>
      </c>
      <c r="L28" s="611"/>
    </row>
  </sheetData>
  <sheetProtection/>
  <mergeCells count="6">
    <mergeCell ref="L1:L28"/>
    <mergeCell ref="A5:A6"/>
    <mergeCell ref="B5:B6"/>
    <mergeCell ref="C5:C6"/>
    <mergeCell ref="D5:G5"/>
    <mergeCell ref="H5:K5"/>
  </mergeCells>
  <printOptions/>
  <pageMargins left="0.5" right="0" top="0.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O45"/>
  <sheetViews>
    <sheetView zoomScalePageLayoutView="0" workbookViewId="0" topLeftCell="A17">
      <selection activeCell="I4" sqref="I4"/>
    </sheetView>
  </sheetViews>
  <sheetFormatPr defaultColWidth="9.140625" defaultRowHeight="12.75"/>
  <cols>
    <col min="1" max="1" width="22.00390625" style="13" customWidth="1"/>
    <col min="2" max="3" width="12.00390625" style="13" customWidth="1"/>
    <col min="4" max="11" width="12.00390625" style="1" customWidth="1"/>
    <col min="12" max="12" width="4.7109375" style="13" customWidth="1"/>
    <col min="13" max="13" width="0" style="13" hidden="1" customWidth="1"/>
    <col min="14" max="16384" width="9.140625" style="13" customWidth="1"/>
  </cols>
  <sheetData>
    <row r="1" spans="1:12" ht="17.25" customHeight="1">
      <c r="A1" s="20" t="s">
        <v>419</v>
      </c>
      <c r="B1" s="3"/>
      <c r="C1" s="3"/>
      <c r="L1" s="601" t="s">
        <v>226</v>
      </c>
    </row>
    <row r="2" spans="1:12" ht="12.75" customHeight="1">
      <c r="A2" s="4"/>
      <c r="B2" s="3"/>
      <c r="C2" s="3"/>
      <c r="D2" s="5"/>
      <c r="E2" s="153"/>
      <c r="I2" s="172"/>
      <c r="J2" s="386" t="s">
        <v>388</v>
      </c>
      <c r="K2" s="387"/>
      <c r="L2" s="601"/>
    </row>
    <row r="3" spans="1:12" ht="3.75" customHeight="1">
      <c r="A3" s="9"/>
      <c r="B3" s="3"/>
      <c r="C3" s="3"/>
      <c r="D3" s="36"/>
      <c r="E3" s="36"/>
      <c r="F3" s="36"/>
      <c r="G3" s="36"/>
      <c r="H3" s="36"/>
      <c r="I3" s="36"/>
      <c r="J3" s="36"/>
      <c r="K3" s="36"/>
      <c r="L3" s="601"/>
    </row>
    <row r="4" spans="1:12" ht="0.75" customHeight="1" hidden="1">
      <c r="A4" s="12"/>
      <c r="B4" s="9"/>
      <c r="C4" s="9"/>
      <c r="L4" s="601"/>
    </row>
    <row r="5" spans="1:12" ht="18" customHeight="1">
      <c r="A5" s="673" t="s">
        <v>34</v>
      </c>
      <c r="B5" s="596" t="s">
        <v>382</v>
      </c>
      <c r="C5" s="596" t="s">
        <v>366</v>
      </c>
      <c r="D5" s="667" t="s">
        <v>385</v>
      </c>
      <c r="E5" s="668"/>
      <c r="F5" s="668"/>
      <c r="G5" s="669"/>
      <c r="H5" s="670" t="s">
        <v>367</v>
      </c>
      <c r="I5" s="671"/>
      <c r="J5" s="671"/>
      <c r="K5" s="672"/>
      <c r="L5" s="601"/>
    </row>
    <row r="6" spans="1:13" ht="16.5" customHeight="1">
      <c r="A6" s="674"/>
      <c r="B6" s="597"/>
      <c r="C6" s="597"/>
      <c r="D6" s="28" t="s">
        <v>121</v>
      </c>
      <c r="E6" s="28" t="s">
        <v>123</v>
      </c>
      <c r="F6" s="61" t="s">
        <v>2</v>
      </c>
      <c r="G6" s="61" t="s">
        <v>3</v>
      </c>
      <c r="H6" s="28" t="s">
        <v>121</v>
      </c>
      <c r="I6" s="28" t="s">
        <v>123</v>
      </c>
      <c r="J6" s="44" t="s">
        <v>2</v>
      </c>
      <c r="K6" s="44" t="s">
        <v>3</v>
      </c>
      <c r="L6" s="601"/>
      <c r="M6" t="s">
        <v>63</v>
      </c>
    </row>
    <row r="7" spans="1:12" ht="12" customHeight="1">
      <c r="A7" s="49" t="s">
        <v>152</v>
      </c>
      <c r="B7" s="523">
        <f>B8+B30+'[5]Table 13 cont''d'!B12+'[5]Table 13 cont''d'!B31+'[5]Table 13 cont''d'!B39</f>
        <v>118444</v>
      </c>
      <c r="C7" s="523">
        <f>H7+I7+J7+K7</f>
        <v>135394</v>
      </c>
      <c r="D7" s="523">
        <f>D8+D30+'[5]Table 13 cont''d'!D12+'[5]Table 13 cont''d'!D31+'[5]Table 13 cont''d'!D39</f>
        <v>25350</v>
      </c>
      <c r="E7" s="523">
        <f>E8+E30+'[5]Table 13 cont''d'!E12+'[5]Table 13 cont''d'!E31+'[5]Table 13 cont''d'!E39</f>
        <v>28498</v>
      </c>
      <c r="F7" s="523">
        <f>F8+F30+'[5]Table 13 cont''d'!F12+'[5]Table 13 cont''d'!F31+'[5]Table 13 cont''d'!F39</f>
        <v>28887</v>
      </c>
      <c r="G7" s="523">
        <f>G8+G30+'[5]Table 13 cont''d'!G12+'[5]Table 13 cont''d'!G31+'[5]Table 13 cont''d'!G39</f>
        <v>35709</v>
      </c>
      <c r="H7" s="523">
        <f>H8+H30+'[5]Table 13 cont''d'!H12+'[5]Table 13 cont''d'!H31+'[5]Table 13 cont''d'!H39</f>
        <v>28803</v>
      </c>
      <c r="I7" s="523">
        <f>I8+I30+'[5]Table 13 cont''d'!I12+'[5]Table 13 cont''d'!I31+'[5]Table 13 cont''d'!I39</f>
        <v>34018</v>
      </c>
      <c r="J7" s="523">
        <f>J8+J30+'[5]Table 13 cont''d'!J12+'[5]Table 13 cont''d'!J31+'[5]Table 13 cont''d'!J39</f>
        <v>33264</v>
      </c>
      <c r="K7" s="523">
        <v>39309</v>
      </c>
      <c r="L7" s="601"/>
    </row>
    <row r="8" spans="1:13" ht="11.25" customHeight="1">
      <c r="A8" s="14" t="s">
        <v>130</v>
      </c>
      <c r="B8" s="188">
        <v>33960</v>
      </c>
      <c r="C8" s="188">
        <f>H8+I8+J8+K8</f>
        <v>34173</v>
      </c>
      <c r="D8" s="188">
        <v>6985</v>
      </c>
      <c r="E8" s="188">
        <v>7982</v>
      </c>
      <c r="F8" s="188">
        <v>7932</v>
      </c>
      <c r="G8" s="188">
        <f aca="true" t="shared" si="0" ref="G8:G42">B8-SUM(D8:F8)</f>
        <v>11061</v>
      </c>
      <c r="H8" s="188">
        <v>7033</v>
      </c>
      <c r="I8" s="188">
        <v>8826</v>
      </c>
      <c r="J8" s="188">
        <v>8197</v>
      </c>
      <c r="K8" s="188">
        <v>10117</v>
      </c>
      <c r="L8" s="601"/>
      <c r="M8" s="1" t="e">
        <f>#REF!+#REF!+#REF!</f>
        <v>#REF!</v>
      </c>
    </row>
    <row r="9" spans="1:13" ht="15.75" customHeight="1">
      <c r="A9" s="10" t="s">
        <v>44</v>
      </c>
      <c r="B9" s="182">
        <v>354</v>
      </c>
      <c r="C9" s="182">
        <f>H9+I9+J9+K9</f>
        <v>281</v>
      </c>
      <c r="D9" s="182">
        <v>73</v>
      </c>
      <c r="E9" s="182">
        <v>111</v>
      </c>
      <c r="F9" s="182">
        <v>54</v>
      </c>
      <c r="G9" s="182">
        <f t="shared" si="0"/>
        <v>116</v>
      </c>
      <c r="H9" s="182">
        <v>60</v>
      </c>
      <c r="I9" s="182">
        <v>81</v>
      </c>
      <c r="J9" s="182">
        <v>74</v>
      </c>
      <c r="K9" s="182">
        <v>66</v>
      </c>
      <c r="L9" s="601"/>
      <c r="M9" s="13" t="e">
        <f>#REF!+#REF!+#REF!</f>
        <v>#REF!</v>
      </c>
    </row>
    <row r="10" spans="1:13" ht="11.25" customHeight="1">
      <c r="A10" s="10" t="s">
        <v>45</v>
      </c>
      <c r="B10" s="182">
        <v>1703</v>
      </c>
      <c r="C10" s="182">
        <f aca="true" t="shared" si="1" ref="C10:C42">H10+I10+J10+K10</f>
        <v>1237</v>
      </c>
      <c r="D10" s="182">
        <v>367</v>
      </c>
      <c r="E10" s="182">
        <v>549</v>
      </c>
      <c r="F10" s="182">
        <v>406</v>
      </c>
      <c r="G10" s="182">
        <f t="shared" si="0"/>
        <v>381</v>
      </c>
      <c r="H10" s="182">
        <v>338</v>
      </c>
      <c r="I10" s="182">
        <v>312</v>
      </c>
      <c r="J10" s="182">
        <v>273</v>
      </c>
      <c r="K10" s="182">
        <v>314</v>
      </c>
      <c r="L10" s="601"/>
      <c r="M10" s="13" t="e">
        <f>#REF!+#REF!+#REF!</f>
        <v>#REF!</v>
      </c>
    </row>
    <row r="11" spans="1:13" s="364" customFormat="1" ht="11.25" customHeight="1">
      <c r="A11" s="362" t="s">
        <v>246</v>
      </c>
      <c r="B11" s="194">
        <v>121</v>
      </c>
      <c r="C11" s="182">
        <f t="shared" si="1"/>
        <v>245</v>
      </c>
      <c r="D11" s="194">
        <v>17</v>
      </c>
      <c r="E11" s="194">
        <v>29</v>
      </c>
      <c r="F11" s="194">
        <v>35</v>
      </c>
      <c r="G11" s="194">
        <f t="shared" si="0"/>
        <v>40</v>
      </c>
      <c r="H11" s="194">
        <v>37</v>
      </c>
      <c r="I11" s="194">
        <v>81</v>
      </c>
      <c r="J11" s="194">
        <v>69</v>
      </c>
      <c r="K11" s="182">
        <v>58</v>
      </c>
      <c r="L11" s="601"/>
      <c r="M11" s="13" t="e">
        <f>#REF!+#REF!+#REF!</f>
        <v>#REF!</v>
      </c>
    </row>
    <row r="12" spans="1:13" ht="11.25" customHeight="1">
      <c r="A12" s="10" t="s">
        <v>46</v>
      </c>
      <c r="B12" s="182">
        <v>352</v>
      </c>
      <c r="C12" s="182">
        <f t="shared" si="1"/>
        <v>1114</v>
      </c>
      <c r="D12" s="182">
        <v>58</v>
      </c>
      <c r="E12" s="182">
        <v>107</v>
      </c>
      <c r="F12" s="182">
        <v>91</v>
      </c>
      <c r="G12" s="182">
        <f t="shared" si="0"/>
        <v>96</v>
      </c>
      <c r="H12" s="182">
        <v>202</v>
      </c>
      <c r="I12" s="182">
        <v>720</v>
      </c>
      <c r="J12" s="182">
        <v>91</v>
      </c>
      <c r="K12" s="182">
        <v>101</v>
      </c>
      <c r="L12" s="601"/>
      <c r="M12" s="13" t="e">
        <f>#REF!+#REF!+#REF!</f>
        <v>#REF!</v>
      </c>
    </row>
    <row r="13" spans="1:13" s="3" customFormat="1" ht="11.25" customHeight="1">
      <c r="A13" s="10" t="s">
        <v>47</v>
      </c>
      <c r="B13" s="182">
        <v>235</v>
      </c>
      <c r="C13" s="182">
        <f t="shared" si="1"/>
        <v>172</v>
      </c>
      <c r="D13" s="182">
        <v>24</v>
      </c>
      <c r="E13" s="182">
        <v>19</v>
      </c>
      <c r="F13" s="182">
        <v>28</v>
      </c>
      <c r="G13" s="182">
        <f t="shared" si="0"/>
        <v>164</v>
      </c>
      <c r="H13" s="182">
        <v>63</v>
      </c>
      <c r="I13" s="182">
        <v>43</v>
      </c>
      <c r="J13" s="182">
        <v>28</v>
      </c>
      <c r="K13" s="182">
        <v>38</v>
      </c>
      <c r="L13" s="601"/>
      <c r="M13" s="13" t="e">
        <f>#REF!+#REF!+#REF!</f>
        <v>#REF!</v>
      </c>
    </row>
    <row r="14" spans="1:13" ht="11.25" customHeight="1">
      <c r="A14" s="10" t="s">
        <v>48</v>
      </c>
      <c r="B14" s="182">
        <v>13812</v>
      </c>
      <c r="C14" s="182">
        <f t="shared" si="1"/>
        <v>10992</v>
      </c>
      <c r="D14" s="182">
        <v>2365</v>
      </c>
      <c r="E14" s="182">
        <v>2531</v>
      </c>
      <c r="F14" s="182">
        <v>3031</v>
      </c>
      <c r="G14" s="182">
        <f t="shared" si="0"/>
        <v>5885</v>
      </c>
      <c r="H14" s="182">
        <v>2591</v>
      </c>
      <c r="I14" s="182">
        <v>2104</v>
      </c>
      <c r="J14" s="182">
        <v>3022</v>
      </c>
      <c r="K14" s="182">
        <v>3275</v>
      </c>
      <c r="L14" s="601"/>
      <c r="M14" s="13" t="e">
        <f>#REF!+#REF!+#REF!</f>
        <v>#REF!</v>
      </c>
    </row>
    <row r="15" spans="1:13" ht="11.25" customHeight="1">
      <c r="A15" s="10" t="s">
        <v>49</v>
      </c>
      <c r="B15" s="182">
        <v>3123</v>
      </c>
      <c r="C15" s="182">
        <f t="shared" si="1"/>
        <v>3230</v>
      </c>
      <c r="D15" s="182">
        <v>771</v>
      </c>
      <c r="E15" s="182">
        <v>806</v>
      </c>
      <c r="F15" s="182">
        <v>787</v>
      </c>
      <c r="G15" s="182">
        <f t="shared" si="0"/>
        <v>759</v>
      </c>
      <c r="H15" s="182">
        <v>682</v>
      </c>
      <c r="I15" s="182">
        <v>879</v>
      </c>
      <c r="J15" s="182">
        <v>737</v>
      </c>
      <c r="K15" s="182">
        <v>932</v>
      </c>
      <c r="L15" s="601"/>
      <c r="M15" s="13" t="e">
        <f>#REF!+#REF!+#REF!</f>
        <v>#REF!</v>
      </c>
    </row>
    <row r="16" spans="1:13" ht="11.25" customHeight="1">
      <c r="A16" s="10" t="s">
        <v>171</v>
      </c>
      <c r="B16" s="182">
        <v>249</v>
      </c>
      <c r="C16" s="182">
        <f t="shared" si="1"/>
        <v>295</v>
      </c>
      <c r="D16" s="182">
        <v>73</v>
      </c>
      <c r="E16" s="182">
        <v>53</v>
      </c>
      <c r="F16" s="182">
        <v>64</v>
      </c>
      <c r="G16" s="182">
        <f t="shared" si="0"/>
        <v>59</v>
      </c>
      <c r="H16" s="182">
        <v>70</v>
      </c>
      <c r="I16" s="182">
        <v>83</v>
      </c>
      <c r="J16" s="182">
        <v>96</v>
      </c>
      <c r="K16" s="182">
        <v>46</v>
      </c>
      <c r="L16" s="601"/>
      <c r="M16" s="13" t="e">
        <f>#REF!+#REF!+#REF!</f>
        <v>#REF!</v>
      </c>
    </row>
    <row r="17" spans="1:13" ht="11.25" customHeight="1">
      <c r="A17" s="10" t="s">
        <v>50</v>
      </c>
      <c r="B17" s="182">
        <v>540</v>
      </c>
      <c r="C17" s="182">
        <f t="shared" si="1"/>
        <v>391</v>
      </c>
      <c r="D17" s="182">
        <v>149</v>
      </c>
      <c r="E17" s="182">
        <v>71</v>
      </c>
      <c r="F17" s="182">
        <v>235</v>
      </c>
      <c r="G17" s="182">
        <f t="shared" si="0"/>
        <v>85</v>
      </c>
      <c r="H17" s="182">
        <v>91</v>
      </c>
      <c r="I17" s="182">
        <v>120</v>
      </c>
      <c r="J17" s="182">
        <v>94</v>
      </c>
      <c r="K17" s="182">
        <v>86</v>
      </c>
      <c r="L17" s="601"/>
      <c r="M17" s="13" t="e">
        <f>#REF!+#REF!+#REF!</f>
        <v>#REF!</v>
      </c>
    </row>
    <row r="18" spans="1:13" ht="11.25" customHeight="1">
      <c r="A18" s="10" t="s">
        <v>131</v>
      </c>
      <c r="B18" s="182">
        <v>241</v>
      </c>
      <c r="C18" s="182">
        <f t="shared" si="1"/>
        <v>215</v>
      </c>
      <c r="D18" s="182">
        <v>54</v>
      </c>
      <c r="E18" s="182">
        <v>32</v>
      </c>
      <c r="F18" s="182">
        <v>91</v>
      </c>
      <c r="G18" s="182">
        <f t="shared" si="0"/>
        <v>64</v>
      </c>
      <c r="H18" s="182">
        <v>52</v>
      </c>
      <c r="I18" s="182">
        <v>50</v>
      </c>
      <c r="J18" s="182">
        <v>45</v>
      </c>
      <c r="K18" s="182">
        <v>68</v>
      </c>
      <c r="L18" s="601"/>
      <c r="M18" s="13" t="e">
        <f>#REF!+#REF!+#REF!</f>
        <v>#REF!</v>
      </c>
    </row>
    <row r="19" spans="1:13" ht="11.25" customHeight="1">
      <c r="A19" s="10" t="s">
        <v>51</v>
      </c>
      <c r="B19" s="182">
        <v>2727</v>
      </c>
      <c r="C19" s="182">
        <f t="shared" si="1"/>
        <v>2979</v>
      </c>
      <c r="D19" s="182">
        <v>525</v>
      </c>
      <c r="E19" s="182">
        <v>720</v>
      </c>
      <c r="F19" s="182">
        <v>655</v>
      </c>
      <c r="G19" s="182">
        <f t="shared" si="0"/>
        <v>827</v>
      </c>
      <c r="H19" s="182">
        <v>579</v>
      </c>
      <c r="I19" s="182">
        <v>758</v>
      </c>
      <c r="J19" s="182">
        <v>707</v>
      </c>
      <c r="K19" s="182">
        <v>935</v>
      </c>
      <c r="L19" s="601"/>
      <c r="M19" s="13" t="e">
        <f>#REF!+#REF!+#REF!</f>
        <v>#REF!</v>
      </c>
    </row>
    <row r="20" spans="1:13" ht="11.25" customHeight="1">
      <c r="A20" s="10" t="s">
        <v>52</v>
      </c>
      <c r="B20" s="182">
        <v>1364</v>
      </c>
      <c r="C20" s="182">
        <f t="shared" si="1"/>
        <v>1503</v>
      </c>
      <c r="D20" s="182">
        <v>402</v>
      </c>
      <c r="E20" s="182">
        <v>308</v>
      </c>
      <c r="F20" s="182">
        <v>375</v>
      </c>
      <c r="G20" s="182">
        <f t="shared" si="0"/>
        <v>279</v>
      </c>
      <c r="H20" s="182">
        <v>262</v>
      </c>
      <c r="I20" s="182">
        <v>506</v>
      </c>
      <c r="J20" s="182">
        <v>322</v>
      </c>
      <c r="K20" s="182">
        <v>413</v>
      </c>
      <c r="L20" s="601"/>
      <c r="M20" s="13" t="e">
        <f>#REF!+#REF!+#REF!</f>
        <v>#REF!</v>
      </c>
    </row>
    <row r="21" spans="1:13" ht="11.25" customHeight="1">
      <c r="A21" s="10" t="s">
        <v>185</v>
      </c>
      <c r="B21" s="182">
        <v>141</v>
      </c>
      <c r="C21" s="182">
        <f t="shared" si="1"/>
        <v>175</v>
      </c>
      <c r="D21" s="182">
        <v>33</v>
      </c>
      <c r="E21" s="182">
        <v>34</v>
      </c>
      <c r="F21" s="182">
        <v>31</v>
      </c>
      <c r="G21" s="182">
        <f t="shared" si="0"/>
        <v>43</v>
      </c>
      <c r="H21" s="182">
        <v>38</v>
      </c>
      <c r="I21" s="182">
        <v>42</v>
      </c>
      <c r="J21" s="182">
        <v>46</v>
      </c>
      <c r="K21" s="182">
        <v>49</v>
      </c>
      <c r="L21" s="601"/>
      <c r="M21" s="13" t="e">
        <f>#REF!+#REF!+#REF!</f>
        <v>#REF!</v>
      </c>
    </row>
    <row r="22" spans="1:13" ht="11.25" customHeight="1">
      <c r="A22" s="10" t="s">
        <v>53</v>
      </c>
      <c r="B22" s="182">
        <v>130</v>
      </c>
      <c r="C22" s="182">
        <f t="shared" si="1"/>
        <v>165</v>
      </c>
      <c r="D22" s="182">
        <v>30</v>
      </c>
      <c r="E22" s="182">
        <v>25</v>
      </c>
      <c r="F22" s="182">
        <v>25</v>
      </c>
      <c r="G22" s="182">
        <f t="shared" si="0"/>
        <v>50</v>
      </c>
      <c r="H22" s="182">
        <v>18</v>
      </c>
      <c r="I22" s="182">
        <v>39</v>
      </c>
      <c r="J22" s="182">
        <v>51</v>
      </c>
      <c r="K22" s="182">
        <v>57</v>
      </c>
      <c r="L22" s="601"/>
      <c r="M22" s="13" t="e">
        <f>#REF!+#REF!+#REF!</f>
        <v>#REF!</v>
      </c>
    </row>
    <row r="23" spans="1:13" ht="11.25" customHeight="1">
      <c r="A23" s="10" t="s">
        <v>60</v>
      </c>
      <c r="B23" s="182">
        <v>50</v>
      </c>
      <c r="C23" s="182">
        <f t="shared" si="1"/>
        <v>186</v>
      </c>
      <c r="D23" s="182">
        <v>8</v>
      </c>
      <c r="E23" s="182">
        <v>1</v>
      </c>
      <c r="F23" s="182">
        <v>3</v>
      </c>
      <c r="G23" s="182">
        <f t="shared" si="0"/>
        <v>38</v>
      </c>
      <c r="H23" s="182">
        <v>28</v>
      </c>
      <c r="I23" s="182">
        <v>65</v>
      </c>
      <c r="J23" s="182">
        <v>35</v>
      </c>
      <c r="K23" s="182">
        <v>58</v>
      </c>
      <c r="L23" s="601"/>
      <c r="M23" s="13" t="e">
        <f>#REF!+#REF!+#REF!</f>
        <v>#REF!</v>
      </c>
    </row>
    <row r="24" spans="1:15" ht="11.25" customHeight="1">
      <c r="A24" s="10" t="s">
        <v>54</v>
      </c>
      <c r="B24" s="182">
        <v>2800</v>
      </c>
      <c r="C24" s="182">
        <f t="shared" si="1"/>
        <v>3653</v>
      </c>
      <c r="D24" s="182">
        <v>668</v>
      </c>
      <c r="E24" s="182">
        <v>768</v>
      </c>
      <c r="F24" s="182">
        <v>695</v>
      </c>
      <c r="G24" s="182">
        <f t="shared" si="0"/>
        <v>669</v>
      </c>
      <c r="H24" s="182">
        <v>654</v>
      </c>
      <c r="I24" s="182">
        <v>767</v>
      </c>
      <c r="J24" s="182">
        <v>1145</v>
      </c>
      <c r="K24" s="182">
        <v>1087</v>
      </c>
      <c r="L24" s="601"/>
      <c r="M24" s="13" t="e">
        <f>#REF!+#REF!+#REF!</f>
        <v>#REF!</v>
      </c>
      <c r="O24" s="377"/>
    </row>
    <row r="25" spans="1:13" ht="11.25" customHeight="1">
      <c r="A25" s="10" t="s">
        <v>55</v>
      </c>
      <c r="B25" s="182">
        <v>309</v>
      </c>
      <c r="C25" s="182">
        <f t="shared" si="1"/>
        <v>214</v>
      </c>
      <c r="D25" s="182">
        <v>110</v>
      </c>
      <c r="E25" s="182">
        <v>119</v>
      </c>
      <c r="F25" s="182">
        <v>39</v>
      </c>
      <c r="G25" s="182">
        <f t="shared" si="0"/>
        <v>41</v>
      </c>
      <c r="H25" s="182">
        <v>53</v>
      </c>
      <c r="I25" s="182">
        <v>59</v>
      </c>
      <c r="J25" s="182">
        <v>42</v>
      </c>
      <c r="K25" s="182">
        <v>60</v>
      </c>
      <c r="L25" s="601"/>
      <c r="M25" s="13" t="e">
        <f>#REF!+#REF!+#REF!</f>
        <v>#REF!</v>
      </c>
    </row>
    <row r="26" spans="1:13" ht="11.25" customHeight="1">
      <c r="A26" s="10" t="s">
        <v>132</v>
      </c>
      <c r="B26" s="182">
        <v>1107</v>
      </c>
      <c r="C26" s="182">
        <f t="shared" si="1"/>
        <v>1366</v>
      </c>
      <c r="D26" s="182">
        <v>221</v>
      </c>
      <c r="E26" s="182">
        <v>275</v>
      </c>
      <c r="F26" s="182">
        <v>251</v>
      </c>
      <c r="G26" s="182">
        <f t="shared" si="0"/>
        <v>360</v>
      </c>
      <c r="H26" s="182">
        <v>342</v>
      </c>
      <c r="I26" s="182">
        <v>349</v>
      </c>
      <c r="J26" s="182">
        <v>293</v>
      </c>
      <c r="K26" s="182">
        <v>382</v>
      </c>
      <c r="L26" s="601"/>
      <c r="M26" s="13" t="e">
        <f>#REF!+#REF!+#REF!</f>
        <v>#REF!</v>
      </c>
    </row>
    <row r="27" spans="1:13" ht="11.25" customHeight="1">
      <c r="A27" s="10" t="s">
        <v>133</v>
      </c>
      <c r="B27" s="182">
        <v>1005</v>
      </c>
      <c r="C27" s="182">
        <f t="shared" si="1"/>
        <v>1507</v>
      </c>
      <c r="D27" s="182">
        <v>293</v>
      </c>
      <c r="E27" s="182">
        <v>387</v>
      </c>
      <c r="F27" s="182">
        <v>164</v>
      </c>
      <c r="G27" s="182">
        <f t="shared" si="0"/>
        <v>161</v>
      </c>
      <c r="H27" s="182">
        <v>135</v>
      </c>
      <c r="I27" s="182">
        <v>163</v>
      </c>
      <c r="J27" s="182">
        <v>240</v>
      </c>
      <c r="K27" s="182">
        <v>969</v>
      </c>
      <c r="L27" s="601"/>
      <c r="M27" s="13" t="e">
        <f>#REF!+#REF!+#REF!</f>
        <v>#REF!</v>
      </c>
    </row>
    <row r="28" spans="1:13" ht="11.25" customHeight="1">
      <c r="A28" s="10" t="s">
        <v>56</v>
      </c>
      <c r="B28" s="182">
        <v>2925</v>
      </c>
      <c r="C28" s="182">
        <f t="shared" si="1"/>
        <v>2980</v>
      </c>
      <c r="D28" s="182">
        <v>678</v>
      </c>
      <c r="E28" s="182">
        <v>753</v>
      </c>
      <c r="F28" s="182">
        <v>724</v>
      </c>
      <c r="G28" s="182">
        <f t="shared" si="0"/>
        <v>770</v>
      </c>
      <c r="H28" s="182">
        <v>674</v>
      </c>
      <c r="I28" s="182">
        <v>690</v>
      </c>
      <c r="J28" s="182">
        <v>660</v>
      </c>
      <c r="K28" s="182">
        <v>956</v>
      </c>
      <c r="L28" s="601"/>
      <c r="M28" s="13" t="e">
        <f>#REF!+#REF!+#REF!</f>
        <v>#REF!</v>
      </c>
    </row>
    <row r="29" spans="1:13" ht="11.25" customHeight="1">
      <c r="A29" s="10" t="s">
        <v>61</v>
      </c>
      <c r="B29" s="182">
        <f>B8-SUM(B9:B28)</f>
        <v>672</v>
      </c>
      <c r="C29" s="182">
        <f>C8-SUM(C9:C28)</f>
        <v>1273</v>
      </c>
      <c r="D29" s="182">
        <f>D8-SUM(D9:D28)</f>
        <v>66</v>
      </c>
      <c r="E29" s="182">
        <f>E8-SUM(E9:E28)</f>
        <v>284</v>
      </c>
      <c r="F29" s="182">
        <f>F8-SUM(F9:F28)</f>
        <v>148</v>
      </c>
      <c r="G29" s="182">
        <f t="shared" si="0"/>
        <v>174</v>
      </c>
      <c r="H29" s="182">
        <f>H8-SUM(H9:H28)</f>
        <v>64</v>
      </c>
      <c r="I29" s="182">
        <f>I8-SUM(I9:I28)</f>
        <v>915</v>
      </c>
      <c r="J29" s="182">
        <f>J8-SUM(J9:J28)</f>
        <v>127</v>
      </c>
      <c r="K29" s="182">
        <v>167</v>
      </c>
      <c r="L29" s="601"/>
      <c r="M29" s="13" t="e">
        <f>#REF!+#REF!+#REF!</f>
        <v>#REF!</v>
      </c>
    </row>
    <row r="30" spans="1:13" ht="12.75" customHeight="1">
      <c r="A30" s="14" t="s">
        <v>126</v>
      </c>
      <c r="B30" s="188">
        <v>59049</v>
      </c>
      <c r="C30" s="188">
        <f t="shared" si="1"/>
        <v>71666</v>
      </c>
      <c r="D30" s="188">
        <v>12450</v>
      </c>
      <c r="E30" s="188">
        <v>13739</v>
      </c>
      <c r="F30" s="188">
        <v>14927</v>
      </c>
      <c r="G30" s="188">
        <f t="shared" si="0"/>
        <v>17933</v>
      </c>
      <c r="H30" s="188">
        <f>14779+186</f>
        <v>14965</v>
      </c>
      <c r="I30" s="188">
        <v>18233</v>
      </c>
      <c r="J30" s="188">
        <v>17176</v>
      </c>
      <c r="K30" s="188">
        <v>21292</v>
      </c>
      <c r="L30" s="601"/>
      <c r="M30" s="1" t="e">
        <f>#REF!+#REF!+#REF!</f>
        <v>#REF!</v>
      </c>
    </row>
    <row r="31" spans="1:13" ht="11.25" customHeight="1">
      <c r="A31" s="10" t="s">
        <v>134</v>
      </c>
      <c r="B31" s="182">
        <v>14903</v>
      </c>
      <c r="C31" s="182">
        <f t="shared" si="1"/>
        <v>18027</v>
      </c>
      <c r="D31" s="182">
        <v>2854</v>
      </c>
      <c r="E31" s="182">
        <v>3779</v>
      </c>
      <c r="F31" s="182">
        <v>3540</v>
      </c>
      <c r="G31" s="182">
        <f t="shared" si="0"/>
        <v>4730</v>
      </c>
      <c r="H31" s="182">
        <v>3360</v>
      </c>
      <c r="I31" s="182">
        <v>4480</v>
      </c>
      <c r="J31" s="182">
        <v>4509</v>
      </c>
      <c r="K31" s="182">
        <v>5678</v>
      </c>
      <c r="L31" s="601"/>
      <c r="M31" s="13" t="e">
        <f>#REF!+#REF!+#REF!</f>
        <v>#REF!</v>
      </c>
    </row>
    <row r="32" spans="1:13" ht="15" customHeight="1">
      <c r="A32" s="10" t="s">
        <v>193</v>
      </c>
      <c r="B32" s="182">
        <v>535</v>
      </c>
      <c r="C32" s="182">
        <f t="shared" si="1"/>
        <v>533</v>
      </c>
      <c r="D32" s="182">
        <v>119</v>
      </c>
      <c r="E32" s="182">
        <v>119</v>
      </c>
      <c r="F32" s="182">
        <v>123</v>
      </c>
      <c r="G32" s="182">
        <f t="shared" si="0"/>
        <v>174</v>
      </c>
      <c r="H32" s="182">
        <v>111</v>
      </c>
      <c r="I32" s="182">
        <v>147</v>
      </c>
      <c r="J32" s="182">
        <v>134</v>
      </c>
      <c r="K32" s="182">
        <v>141</v>
      </c>
      <c r="L32" s="601"/>
      <c r="M32" s="13" t="e">
        <f>#REF!+#REF!+#REF!</f>
        <v>#REF!</v>
      </c>
    </row>
    <row r="33" spans="1:13" ht="11.25" customHeight="1">
      <c r="A33" s="10" t="s">
        <v>57</v>
      </c>
      <c r="B33" s="182">
        <v>22336</v>
      </c>
      <c r="C33" s="182">
        <f t="shared" si="1"/>
        <v>30239</v>
      </c>
      <c r="D33" s="182">
        <v>4998</v>
      </c>
      <c r="E33" s="182">
        <v>4764</v>
      </c>
      <c r="F33" s="182">
        <v>5767</v>
      </c>
      <c r="G33" s="182">
        <f t="shared" si="0"/>
        <v>6807</v>
      </c>
      <c r="H33" s="182">
        <v>6422</v>
      </c>
      <c r="I33" s="182">
        <v>7822</v>
      </c>
      <c r="J33" s="182">
        <v>6831</v>
      </c>
      <c r="K33" s="182">
        <v>9164</v>
      </c>
      <c r="L33" s="601"/>
      <c r="M33" s="13" t="e">
        <f>#REF!+#REF!+#REF!</f>
        <v>#REF!</v>
      </c>
    </row>
    <row r="34" spans="1:13" ht="11.25" customHeight="1">
      <c r="A34" s="10" t="s">
        <v>135</v>
      </c>
      <c r="B34" s="182">
        <v>2987</v>
      </c>
      <c r="C34" s="182">
        <f t="shared" si="1"/>
        <v>2995</v>
      </c>
      <c r="D34" s="182">
        <v>596</v>
      </c>
      <c r="E34" s="182">
        <v>655</v>
      </c>
      <c r="F34" s="182">
        <v>893</v>
      </c>
      <c r="G34" s="182">
        <f t="shared" si="0"/>
        <v>843</v>
      </c>
      <c r="H34" s="182">
        <v>706</v>
      </c>
      <c r="I34" s="182">
        <v>629</v>
      </c>
      <c r="J34" s="182">
        <v>765</v>
      </c>
      <c r="K34" s="182">
        <v>895</v>
      </c>
      <c r="L34" s="601"/>
      <c r="M34" s="13" t="e">
        <f>#REF!+#REF!+#REF!</f>
        <v>#REF!</v>
      </c>
    </row>
    <row r="35" spans="1:13" ht="11.25" customHeight="1">
      <c r="A35" s="10" t="s">
        <v>172</v>
      </c>
      <c r="B35" s="182">
        <v>742</v>
      </c>
      <c r="C35" s="182">
        <f t="shared" si="1"/>
        <v>276</v>
      </c>
      <c r="D35" s="182">
        <v>13</v>
      </c>
      <c r="E35" s="182">
        <v>5</v>
      </c>
      <c r="F35" s="182">
        <v>286</v>
      </c>
      <c r="G35" s="182">
        <f t="shared" si="0"/>
        <v>438</v>
      </c>
      <c r="H35" s="182">
        <v>212</v>
      </c>
      <c r="I35" s="182">
        <v>49</v>
      </c>
      <c r="J35" s="182">
        <v>7</v>
      </c>
      <c r="K35" s="182">
        <v>8</v>
      </c>
      <c r="L35" s="601"/>
      <c r="M35" s="13" t="e">
        <f>#REF!+#REF!+#REF!</f>
        <v>#REF!</v>
      </c>
    </row>
    <row r="36" spans="1:13" ht="11.25" customHeight="1">
      <c r="A36" s="10" t="s">
        <v>136</v>
      </c>
      <c r="B36" s="182">
        <v>3823</v>
      </c>
      <c r="C36" s="182">
        <f t="shared" si="1"/>
        <v>4517</v>
      </c>
      <c r="D36" s="182">
        <v>822</v>
      </c>
      <c r="E36" s="182">
        <v>952</v>
      </c>
      <c r="F36" s="182">
        <v>983</v>
      </c>
      <c r="G36" s="182">
        <f t="shared" si="0"/>
        <v>1066</v>
      </c>
      <c r="H36" s="182">
        <v>923</v>
      </c>
      <c r="I36" s="182">
        <v>1338</v>
      </c>
      <c r="J36" s="182">
        <v>1072</v>
      </c>
      <c r="K36" s="182">
        <v>1184</v>
      </c>
      <c r="L36" s="601"/>
      <c r="M36" s="13" t="e">
        <f>#REF!+#REF!+#REF!</f>
        <v>#REF!</v>
      </c>
    </row>
    <row r="37" spans="1:13" ht="11.25" customHeight="1">
      <c r="A37" s="10" t="s">
        <v>137</v>
      </c>
      <c r="B37" s="182">
        <v>1440</v>
      </c>
      <c r="C37" s="182">
        <f t="shared" si="1"/>
        <v>1648</v>
      </c>
      <c r="D37" s="182">
        <v>278</v>
      </c>
      <c r="E37" s="182">
        <v>387</v>
      </c>
      <c r="F37" s="182">
        <v>345</v>
      </c>
      <c r="G37" s="182">
        <f t="shared" si="0"/>
        <v>430</v>
      </c>
      <c r="H37" s="182">
        <v>353</v>
      </c>
      <c r="I37" s="182">
        <v>391</v>
      </c>
      <c r="J37" s="182">
        <v>397</v>
      </c>
      <c r="K37" s="182">
        <v>507</v>
      </c>
      <c r="L37" s="601"/>
      <c r="M37" s="13" t="e">
        <f>#REF!+#REF!+#REF!</f>
        <v>#REF!</v>
      </c>
    </row>
    <row r="38" spans="1:13" ht="11.25" customHeight="1">
      <c r="A38" s="10" t="s">
        <v>58</v>
      </c>
      <c r="B38" s="182">
        <v>3417</v>
      </c>
      <c r="C38" s="182">
        <f t="shared" si="1"/>
        <v>3474</v>
      </c>
      <c r="D38" s="182">
        <v>868</v>
      </c>
      <c r="E38" s="182">
        <v>795</v>
      </c>
      <c r="F38" s="182">
        <v>817</v>
      </c>
      <c r="G38" s="182">
        <f t="shared" si="0"/>
        <v>937</v>
      </c>
      <c r="H38" s="182">
        <v>776</v>
      </c>
      <c r="I38" s="182">
        <v>962</v>
      </c>
      <c r="J38" s="182">
        <v>893</v>
      </c>
      <c r="K38" s="182">
        <v>843</v>
      </c>
      <c r="L38" s="601"/>
      <c r="M38" s="13" t="e">
        <f>#REF!+#REF!+#REF!</f>
        <v>#REF!</v>
      </c>
    </row>
    <row r="39" spans="1:13" ht="11.25" customHeight="1">
      <c r="A39" s="10" t="s">
        <v>219</v>
      </c>
      <c r="B39" s="182">
        <v>41</v>
      </c>
      <c r="C39" s="182">
        <f t="shared" si="1"/>
        <v>115</v>
      </c>
      <c r="D39" s="182">
        <v>13</v>
      </c>
      <c r="E39" s="182">
        <v>12</v>
      </c>
      <c r="F39" s="182">
        <v>8</v>
      </c>
      <c r="G39" s="182">
        <f t="shared" si="0"/>
        <v>8</v>
      </c>
      <c r="H39" s="182">
        <v>4</v>
      </c>
      <c r="I39" s="182">
        <v>10</v>
      </c>
      <c r="J39" s="182">
        <v>7</v>
      </c>
      <c r="K39" s="182">
        <v>94</v>
      </c>
      <c r="L39" s="601"/>
      <c r="M39" s="13" t="e">
        <f>#REF!+#REF!+#REF!</f>
        <v>#REF!</v>
      </c>
    </row>
    <row r="40" spans="1:13" ht="11.25" customHeight="1">
      <c r="A40" s="10" t="s">
        <v>59</v>
      </c>
      <c r="B40" s="182">
        <v>964</v>
      </c>
      <c r="C40" s="182">
        <f t="shared" si="1"/>
        <v>1316</v>
      </c>
      <c r="D40" s="182">
        <v>211</v>
      </c>
      <c r="E40" s="182">
        <v>282</v>
      </c>
      <c r="F40" s="182">
        <v>248</v>
      </c>
      <c r="G40" s="182">
        <f t="shared" si="0"/>
        <v>223</v>
      </c>
      <c r="H40" s="182">
        <v>252</v>
      </c>
      <c r="I40" s="182">
        <v>367</v>
      </c>
      <c r="J40" s="182">
        <v>404</v>
      </c>
      <c r="K40" s="182">
        <v>293</v>
      </c>
      <c r="L40" s="601"/>
      <c r="M40" s="13" t="e">
        <f>#REF!+#REF!+#REF!</f>
        <v>#REF!</v>
      </c>
    </row>
    <row r="41" spans="1:13" s="364" customFormat="1" ht="11.25" customHeight="1">
      <c r="A41" s="362" t="s">
        <v>138</v>
      </c>
      <c r="B41" s="194">
        <v>119</v>
      </c>
      <c r="C41" s="182">
        <f t="shared" si="1"/>
        <v>128</v>
      </c>
      <c r="D41" s="194">
        <v>24</v>
      </c>
      <c r="E41" s="194">
        <v>37</v>
      </c>
      <c r="F41" s="194">
        <v>35</v>
      </c>
      <c r="G41" s="194">
        <f t="shared" si="0"/>
        <v>23</v>
      </c>
      <c r="H41" s="194">
        <v>50</v>
      </c>
      <c r="I41" s="194">
        <v>23</v>
      </c>
      <c r="J41" s="194">
        <v>33</v>
      </c>
      <c r="K41" s="182">
        <v>22</v>
      </c>
      <c r="L41" s="363"/>
      <c r="M41" s="13" t="e">
        <f>#REF!+#REF!+#REF!</f>
        <v>#REF!</v>
      </c>
    </row>
    <row r="42" spans="1:13" s="364" customFormat="1" ht="11.25" customHeight="1">
      <c r="A42" s="365" t="s">
        <v>139</v>
      </c>
      <c r="B42" s="524">
        <v>85</v>
      </c>
      <c r="C42" s="189">
        <f t="shared" si="1"/>
        <v>151</v>
      </c>
      <c r="D42" s="524">
        <v>27</v>
      </c>
      <c r="E42" s="524">
        <v>17</v>
      </c>
      <c r="F42" s="524">
        <v>26</v>
      </c>
      <c r="G42" s="524">
        <f t="shared" si="0"/>
        <v>15</v>
      </c>
      <c r="H42" s="524">
        <v>12</v>
      </c>
      <c r="I42" s="524">
        <v>27</v>
      </c>
      <c r="J42" s="524">
        <v>34</v>
      </c>
      <c r="K42" s="189">
        <v>78</v>
      </c>
      <c r="L42" s="363"/>
      <c r="M42" s="13" t="e">
        <f>#REF!+#REF!+#REF!</f>
        <v>#REF!</v>
      </c>
    </row>
    <row r="43" spans="1:3" ht="16.5" customHeight="1">
      <c r="A43" s="72" t="s">
        <v>192</v>
      </c>
      <c r="B43" s="51"/>
      <c r="C43" s="51"/>
    </row>
    <row r="44" spans="1:3" ht="16.5" customHeight="1">
      <c r="A44" s="72" t="s">
        <v>184</v>
      </c>
      <c r="B44" s="51"/>
      <c r="C44" s="51"/>
    </row>
    <row r="45" ht="15.75">
      <c r="A45" s="26" t="s">
        <v>186</v>
      </c>
    </row>
  </sheetData>
  <sheetProtection/>
  <mergeCells count="6">
    <mergeCell ref="L1:L40"/>
    <mergeCell ref="A5:A6"/>
    <mergeCell ref="B5:B6"/>
    <mergeCell ref="C5:C6"/>
    <mergeCell ref="D5:G5"/>
    <mergeCell ref="H5:K5"/>
  </mergeCells>
  <printOptions/>
  <pageMargins left="0.3" right="0" top="0.49" bottom="0.25" header="0.87" footer="0.37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zoomScalePageLayoutView="0" workbookViewId="0" topLeftCell="A19">
      <selection activeCell="H4" sqref="H4:K4"/>
    </sheetView>
  </sheetViews>
  <sheetFormatPr defaultColWidth="9.140625" defaultRowHeight="12.75"/>
  <cols>
    <col min="1" max="1" width="25.00390625" style="13" customWidth="1"/>
    <col min="2" max="3" width="11.140625" style="13" customWidth="1"/>
    <col min="4" max="11" width="11.140625" style="1" customWidth="1"/>
    <col min="12" max="12" width="3.8515625" style="13" customWidth="1"/>
    <col min="13" max="16384" width="9.140625" style="13" customWidth="1"/>
  </cols>
  <sheetData>
    <row r="1" spans="1:12" ht="18.75" customHeight="1">
      <c r="A1" s="20" t="s">
        <v>420</v>
      </c>
      <c r="B1" s="3"/>
      <c r="C1" s="3"/>
      <c r="D1" s="36"/>
      <c r="E1" s="36"/>
      <c r="F1" s="36"/>
      <c r="G1" s="36"/>
      <c r="H1" s="36"/>
      <c r="I1" s="36"/>
      <c r="J1" s="36"/>
      <c r="K1" s="36"/>
      <c r="L1" s="675" t="s">
        <v>301</v>
      </c>
    </row>
    <row r="2" spans="1:12" ht="13.5" customHeight="1">
      <c r="A2" s="4"/>
      <c r="B2" s="3"/>
      <c r="C2" s="3"/>
      <c r="E2" s="173"/>
      <c r="F2" s="173"/>
      <c r="G2" s="173"/>
      <c r="H2" s="27"/>
      <c r="I2" s="27"/>
      <c r="J2" s="386" t="s">
        <v>388</v>
      </c>
      <c r="K2" s="387"/>
      <c r="L2" s="675"/>
    </row>
    <row r="3" spans="1:12" ht="7.5" customHeight="1">
      <c r="A3" s="9"/>
      <c r="B3" s="3"/>
      <c r="C3" s="3"/>
      <c r="D3" s="62"/>
      <c r="E3" s="62"/>
      <c r="F3" s="62"/>
      <c r="G3" s="62"/>
      <c r="H3" s="62"/>
      <c r="I3" s="62"/>
      <c r="J3" s="62"/>
      <c r="K3" s="62"/>
      <c r="L3" s="675"/>
    </row>
    <row r="4" spans="1:12" ht="14.25" customHeight="1">
      <c r="A4" s="673" t="s">
        <v>34</v>
      </c>
      <c r="B4" s="596" t="s">
        <v>382</v>
      </c>
      <c r="C4" s="596" t="s">
        <v>366</v>
      </c>
      <c r="D4" s="667" t="s">
        <v>385</v>
      </c>
      <c r="E4" s="668"/>
      <c r="F4" s="668"/>
      <c r="G4" s="669"/>
      <c r="H4" s="670" t="s">
        <v>367</v>
      </c>
      <c r="I4" s="671"/>
      <c r="J4" s="671"/>
      <c r="K4" s="672"/>
      <c r="L4" s="675"/>
    </row>
    <row r="5" spans="1:12" ht="14.25" customHeight="1">
      <c r="A5" s="674"/>
      <c r="B5" s="597"/>
      <c r="C5" s="597"/>
      <c r="D5" s="22" t="s">
        <v>121</v>
      </c>
      <c r="E5" s="28" t="s">
        <v>123</v>
      </c>
      <c r="F5" s="61" t="s">
        <v>2</v>
      </c>
      <c r="G5" s="61" t="s">
        <v>3</v>
      </c>
      <c r="H5" s="22" t="s">
        <v>121</v>
      </c>
      <c r="I5" s="28" t="s">
        <v>123</v>
      </c>
      <c r="J5" s="44" t="s">
        <v>2</v>
      </c>
      <c r="K5" s="44" t="s">
        <v>3</v>
      </c>
      <c r="L5" s="675"/>
    </row>
    <row r="6" spans="1:12" ht="12" customHeight="1">
      <c r="A6" s="37" t="s">
        <v>302</v>
      </c>
      <c r="B6" s="145"/>
      <c r="C6" s="145"/>
      <c r="D6" s="146"/>
      <c r="E6" s="146"/>
      <c r="F6" s="146"/>
      <c r="G6" s="146"/>
      <c r="H6" s="146"/>
      <c r="I6" s="146"/>
      <c r="J6" s="146"/>
      <c r="K6" s="146"/>
      <c r="L6" s="675"/>
    </row>
    <row r="7" spans="1:12" ht="12" customHeight="1">
      <c r="A7" s="10" t="s">
        <v>303</v>
      </c>
      <c r="B7" s="182">
        <v>993</v>
      </c>
      <c r="C7" s="182">
        <f>H7+I7+J7+K7</f>
        <v>1044</v>
      </c>
      <c r="D7" s="182">
        <v>204</v>
      </c>
      <c r="E7" s="182">
        <v>247</v>
      </c>
      <c r="F7" s="182">
        <v>256</v>
      </c>
      <c r="G7" s="182">
        <f aca="true" t="shared" si="0" ref="G7:G42">B7-SUM(D7:F7)</f>
        <v>286</v>
      </c>
      <c r="H7" s="182">
        <v>230</v>
      </c>
      <c r="I7" s="182">
        <v>275</v>
      </c>
      <c r="J7" s="182">
        <v>220</v>
      </c>
      <c r="K7" s="182">
        <v>319</v>
      </c>
      <c r="L7" s="675"/>
    </row>
    <row r="8" spans="1:12" ht="12" customHeight="1">
      <c r="A8" s="10" t="s">
        <v>304</v>
      </c>
      <c r="B8" s="182">
        <v>3120</v>
      </c>
      <c r="C8" s="182">
        <f aca="true" t="shared" si="1" ref="C8:C41">H8+I8+J8+K8</f>
        <v>3080</v>
      </c>
      <c r="D8" s="182">
        <v>614</v>
      </c>
      <c r="E8" s="182">
        <v>861</v>
      </c>
      <c r="F8" s="182">
        <v>707</v>
      </c>
      <c r="G8" s="182">
        <f t="shared" si="0"/>
        <v>938</v>
      </c>
      <c r="H8" s="182">
        <v>648</v>
      </c>
      <c r="I8" s="182">
        <v>850</v>
      </c>
      <c r="J8" s="182">
        <v>770</v>
      </c>
      <c r="K8" s="182">
        <v>812</v>
      </c>
      <c r="L8" s="675"/>
    </row>
    <row r="9" spans="1:12" ht="12" customHeight="1">
      <c r="A9" s="10" t="s">
        <v>305</v>
      </c>
      <c r="B9" s="182">
        <v>803</v>
      </c>
      <c r="C9" s="182">
        <f t="shared" si="1"/>
        <v>1164</v>
      </c>
      <c r="D9" s="182">
        <v>198</v>
      </c>
      <c r="E9" s="182">
        <v>340</v>
      </c>
      <c r="F9" s="182">
        <v>153</v>
      </c>
      <c r="G9" s="182">
        <f t="shared" si="0"/>
        <v>112</v>
      </c>
      <c r="H9" s="182">
        <v>172</v>
      </c>
      <c r="I9" s="182">
        <v>265</v>
      </c>
      <c r="J9" s="182">
        <v>206</v>
      </c>
      <c r="K9" s="182">
        <v>521</v>
      </c>
      <c r="L9" s="675"/>
    </row>
    <row r="10" spans="1:12" ht="12" customHeight="1">
      <c r="A10" s="10" t="s">
        <v>306</v>
      </c>
      <c r="B10" s="182">
        <v>686</v>
      </c>
      <c r="C10" s="182">
        <f t="shared" si="1"/>
        <v>279</v>
      </c>
      <c r="D10" s="182">
        <v>126</v>
      </c>
      <c r="E10" s="182">
        <v>53</v>
      </c>
      <c r="F10" s="182">
        <v>140</v>
      </c>
      <c r="G10" s="182">
        <f t="shared" si="0"/>
        <v>367</v>
      </c>
      <c r="H10" s="182">
        <v>46</v>
      </c>
      <c r="I10" s="182">
        <v>76</v>
      </c>
      <c r="J10" s="182">
        <v>59</v>
      </c>
      <c r="K10" s="182">
        <v>98</v>
      </c>
      <c r="L10" s="675"/>
    </row>
    <row r="11" spans="1:12" ht="12" customHeight="1">
      <c r="A11" s="10" t="s">
        <v>61</v>
      </c>
      <c r="B11" s="182">
        <f>'[5]Table 13'!B30-SUM('[5]Table 13'!B31:B42)-SUM(B7:B10)</f>
        <v>2055</v>
      </c>
      <c r="C11" s="182">
        <f>'[5]Table 13'!C30-(SUM('[5]Table 13'!C31:C42)+SUM('Table 13 cont''d '!C7:C10))</f>
        <v>2680</v>
      </c>
      <c r="D11" s="182">
        <f>'[5]Table 13'!D30-SUM('[5]Table 13'!D31:D42)-SUM(D7:D10)</f>
        <v>485</v>
      </c>
      <c r="E11" s="182">
        <f>'[5]Table 13'!E30-SUM('[5]Table 13'!E31:E42)-SUM(E7:E10)</f>
        <v>434</v>
      </c>
      <c r="F11" s="182">
        <f>'[5]Table 13'!F30-SUM('[5]Table 13'!F31:F42)-SUM(F7:F10)</f>
        <v>600</v>
      </c>
      <c r="G11" s="182">
        <f t="shared" si="0"/>
        <v>536</v>
      </c>
      <c r="H11" s="182">
        <f>'[5]Table 13'!H30-SUM('[5]Table 13'!H31:H42)-SUM(H7:H10)</f>
        <v>688</v>
      </c>
      <c r="I11" s="182">
        <f>'[5]Table 13'!I30-SUM('[5]Table 13'!I31:I42)-SUM(I7:I10)</f>
        <v>522</v>
      </c>
      <c r="J11" s="182">
        <f>'[5]Table 13'!J30-SUM('[5]Table 13'!J31:J42)-SUM(J7:J10)</f>
        <v>835</v>
      </c>
      <c r="K11" s="182">
        <v>635</v>
      </c>
      <c r="L11" s="675"/>
    </row>
    <row r="12" spans="1:12" ht="12" customHeight="1">
      <c r="A12" s="14" t="s">
        <v>127</v>
      </c>
      <c r="B12" s="188">
        <v>14799</v>
      </c>
      <c r="C12" s="188">
        <f t="shared" si="1"/>
        <v>16785</v>
      </c>
      <c r="D12" s="188">
        <v>3504</v>
      </c>
      <c r="E12" s="188">
        <v>4016</v>
      </c>
      <c r="F12" s="188">
        <v>3177</v>
      </c>
      <c r="G12" s="188">
        <f t="shared" si="0"/>
        <v>4102</v>
      </c>
      <c r="H12" s="188">
        <v>3699</v>
      </c>
      <c r="I12" s="188">
        <v>3917</v>
      </c>
      <c r="J12" s="188">
        <v>4729</v>
      </c>
      <c r="K12" s="188">
        <v>4440</v>
      </c>
      <c r="L12" s="675"/>
    </row>
    <row r="13" spans="1:12" ht="12" customHeight="1">
      <c r="A13" s="10" t="s">
        <v>307</v>
      </c>
      <c r="B13" s="182">
        <v>123</v>
      </c>
      <c r="C13" s="182">
        <f t="shared" si="1"/>
        <v>49</v>
      </c>
      <c r="D13" s="182">
        <v>31</v>
      </c>
      <c r="E13" s="182">
        <v>56</v>
      </c>
      <c r="F13" s="182">
        <v>9</v>
      </c>
      <c r="G13" s="182">
        <f t="shared" si="0"/>
        <v>27</v>
      </c>
      <c r="H13" s="182">
        <v>17</v>
      </c>
      <c r="I13" s="182">
        <v>10</v>
      </c>
      <c r="J13" s="182">
        <v>12</v>
      </c>
      <c r="K13" s="182">
        <v>10</v>
      </c>
      <c r="L13" s="675"/>
    </row>
    <row r="14" spans="1:12" ht="12" customHeight="1">
      <c r="A14" s="10" t="s">
        <v>308</v>
      </c>
      <c r="B14" s="182">
        <v>20</v>
      </c>
      <c r="C14" s="182">
        <f t="shared" si="1"/>
        <v>19</v>
      </c>
      <c r="D14" s="182">
        <v>3</v>
      </c>
      <c r="E14" s="182">
        <v>1</v>
      </c>
      <c r="F14" s="182">
        <v>7</v>
      </c>
      <c r="G14" s="182">
        <f t="shared" si="0"/>
        <v>9</v>
      </c>
      <c r="H14" s="182">
        <v>6</v>
      </c>
      <c r="I14" s="182">
        <v>3</v>
      </c>
      <c r="J14" s="182">
        <v>6</v>
      </c>
      <c r="K14" s="182">
        <v>4</v>
      </c>
      <c r="L14" s="675"/>
    </row>
    <row r="15" spans="1:12" ht="12" customHeight="1">
      <c r="A15" s="10" t="s">
        <v>309</v>
      </c>
      <c r="B15" s="182">
        <v>834</v>
      </c>
      <c r="C15" s="182">
        <f t="shared" si="1"/>
        <v>963</v>
      </c>
      <c r="D15" s="182">
        <v>173</v>
      </c>
      <c r="E15" s="182">
        <v>161</v>
      </c>
      <c r="F15" s="182">
        <v>263</v>
      </c>
      <c r="G15" s="182">
        <f t="shared" si="0"/>
        <v>237</v>
      </c>
      <c r="H15" s="182">
        <v>177</v>
      </c>
      <c r="I15" s="182">
        <v>114</v>
      </c>
      <c r="J15" s="182">
        <v>345</v>
      </c>
      <c r="K15" s="182">
        <v>327</v>
      </c>
      <c r="L15" s="675"/>
    </row>
    <row r="16" spans="1:12" s="377" customFormat="1" ht="12" customHeight="1">
      <c r="A16" s="362" t="s">
        <v>310</v>
      </c>
      <c r="B16" s="190">
        <v>0</v>
      </c>
      <c r="C16" s="190">
        <v>0</v>
      </c>
      <c r="D16" s="190">
        <v>0</v>
      </c>
      <c r="E16" s="190">
        <v>0</v>
      </c>
      <c r="F16" s="190">
        <v>0</v>
      </c>
      <c r="G16" s="190">
        <f t="shared" si="0"/>
        <v>0</v>
      </c>
      <c r="H16" s="190">
        <v>0</v>
      </c>
      <c r="I16" s="190">
        <v>0</v>
      </c>
      <c r="J16" s="190">
        <v>0</v>
      </c>
      <c r="K16" s="190">
        <v>0</v>
      </c>
      <c r="L16" s="675"/>
    </row>
    <row r="17" spans="1:12" s="377" customFormat="1" ht="12" customHeight="1">
      <c r="A17" s="362" t="s">
        <v>311</v>
      </c>
      <c r="B17" s="194">
        <v>5</v>
      </c>
      <c r="C17" s="182">
        <f t="shared" si="1"/>
        <v>327</v>
      </c>
      <c r="D17" s="190">
        <v>0</v>
      </c>
      <c r="E17" s="194">
        <v>2</v>
      </c>
      <c r="F17" s="194">
        <v>2</v>
      </c>
      <c r="G17" s="194">
        <f t="shared" si="0"/>
        <v>1</v>
      </c>
      <c r="H17" s="190">
        <v>0</v>
      </c>
      <c r="I17" s="194">
        <v>67</v>
      </c>
      <c r="J17" s="194">
        <v>260</v>
      </c>
      <c r="K17" s="190">
        <v>0</v>
      </c>
      <c r="L17" s="675"/>
    </row>
    <row r="18" spans="1:12" ht="12" customHeight="1">
      <c r="A18" s="10" t="s">
        <v>312</v>
      </c>
      <c r="B18" s="182">
        <v>1089</v>
      </c>
      <c r="C18" s="182">
        <f t="shared" si="1"/>
        <v>1326</v>
      </c>
      <c r="D18" s="182">
        <v>241</v>
      </c>
      <c r="E18" s="182">
        <v>484</v>
      </c>
      <c r="F18" s="182">
        <v>82</v>
      </c>
      <c r="G18" s="182">
        <f t="shared" si="0"/>
        <v>282</v>
      </c>
      <c r="H18" s="182">
        <v>268</v>
      </c>
      <c r="I18" s="182">
        <v>394</v>
      </c>
      <c r="J18" s="182">
        <v>339</v>
      </c>
      <c r="K18" s="182">
        <v>325</v>
      </c>
      <c r="L18" s="675"/>
    </row>
    <row r="19" spans="1:12" ht="12" customHeight="1">
      <c r="A19" s="10" t="s">
        <v>313</v>
      </c>
      <c r="B19" s="182">
        <v>543</v>
      </c>
      <c r="C19" s="182">
        <f t="shared" si="1"/>
        <v>568</v>
      </c>
      <c r="D19" s="182">
        <v>128</v>
      </c>
      <c r="E19" s="182">
        <v>158</v>
      </c>
      <c r="F19" s="182">
        <v>134</v>
      </c>
      <c r="G19" s="182">
        <f t="shared" si="0"/>
        <v>123</v>
      </c>
      <c r="H19" s="182">
        <v>108</v>
      </c>
      <c r="I19" s="182">
        <v>180</v>
      </c>
      <c r="J19" s="182">
        <v>127</v>
      </c>
      <c r="K19" s="182">
        <v>153</v>
      </c>
      <c r="L19" s="675"/>
    </row>
    <row r="20" spans="1:12" ht="12" customHeight="1">
      <c r="A20" s="10" t="s">
        <v>314</v>
      </c>
      <c r="B20" s="182">
        <v>53</v>
      </c>
      <c r="C20" s="182">
        <f t="shared" si="1"/>
        <v>54</v>
      </c>
      <c r="D20" s="182">
        <v>27</v>
      </c>
      <c r="E20" s="182">
        <v>26</v>
      </c>
      <c r="F20" s="190">
        <v>0</v>
      </c>
      <c r="G20" s="190">
        <f t="shared" si="0"/>
        <v>0</v>
      </c>
      <c r="H20" s="190">
        <v>0</v>
      </c>
      <c r="I20" s="182">
        <v>26</v>
      </c>
      <c r="J20" s="182">
        <v>28</v>
      </c>
      <c r="K20" s="190">
        <v>0</v>
      </c>
      <c r="L20" s="675"/>
    </row>
    <row r="21" spans="1:12" ht="12" customHeight="1">
      <c r="A21" s="10" t="s">
        <v>315</v>
      </c>
      <c r="B21" s="182">
        <v>174</v>
      </c>
      <c r="C21" s="182">
        <f t="shared" si="1"/>
        <v>201</v>
      </c>
      <c r="D21" s="182">
        <v>30</v>
      </c>
      <c r="E21" s="182">
        <v>54</v>
      </c>
      <c r="F21" s="182">
        <v>29</v>
      </c>
      <c r="G21" s="182">
        <f t="shared" si="0"/>
        <v>61</v>
      </c>
      <c r="H21" s="182">
        <v>34</v>
      </c>
      <c r="I21" s="182">
        <v>57</v>
      </c>
      <c r="J21" s="182">
        <v>60</v>
      </c>
      <c r="K21" s="182">
        <v>50</v>
      </c>
      <c r="L21" s="675"/>
    </row>
    <row r="22" spans="1:12" ht="12" customHeight="1">
      <c r="A22" s="10" t="s">
        <v>316</v>
      </c>
      <c r="B22" s="182">
        <v>268</v>
      </c>
      <c r="C22" s="182">
        <f t="shared" si="1"/>
        <v>126</v>
      </c>
      <c r="D22" s="182">
        <v>170</v>
      </c>
      <c r="E22" s="182">
        <v>23</v>
      </c>
      <c r="F22" s="182">
        <v>28</v>
      </c>
      <c r="G22" s="182">
        <f t="shared" si="0"/>
        <v>47</v>
      </c>
      <c r="H22" s="182">
        <v>88</v>
      </c>
      <c r="I22" s="182">
        <v>9</v>
      </c>
      <c r="J22" s="182">
        <v>13</v>
      </c>
      <c r="K22" s="182">
        <v>16</v>
      </c>
      <c r="L22" s="675"/>
    </row>
    <row r="23" spans="1:14" ht="12" customHeight="1">
      <c r="A23" s="10" t="s">
        <v>317</v>
      </c>
      <c r="B23" s="182">
        <v>150</v>
      </c>
      <c r="C23" s="182">
        <f t="shared" si="1"/>
        <v>114</v>
      </c>
      <c r="D23" s="182">
        <v>17</v>
      </c>
      <c r="E23" s="182">
        <v>30</v>
      </c>
      <c r="F23" s="182">
        <v>59</v>
      </c>
      <c r="G23" s="182">
        <f t="shared" si="0"/>
        <v>44</v>
      </c>
      <c r="H23" s="182">
        <v>18</v>
      </c>
      <c r="I23" s="182">
        <v>28</v>
      </c>
      <c r="J23" s="182">
        <v>32</v>
      </c>
      <c r="K23" s="182">
        <v>36</v>
      </c>
      <c r="L23" s="675"/>
      <c r="N23" s="525"/>
    </row>
    <row r="24" spans="1:12" ht="12" customHeight="1">
      <c r="A24" s="10" t="s">
        <v>318</v>
      </c>
      <c r="B24" s="182">
        <v>144</v>
      </c>
      <c r="C24" s="182">
        <f t="shared" si="1"/>
        <v>428</v>
      </c>
      <c r="D24" s="182">
        <v>92</v>
      </c>
      <c r="E24" s="182">
        <v>28</v>
      </c>
      <c r="F24" s="182">
        <v>15</v>
      </c>
      <c r="G24" s="182">
        <f t="shared" si="0"/>
        <v>9</v>
      </c>
      <c r="H24" s="194">
        <v>76</v>
      </c>
      <c r="I24" s="194">
        <v>57</v>
      </c>
      <c r="J24" s="194">
        <v>222</v>
      </c>
      <c r="K24" s="182">
        <v>73</v>
      </c>
      <c r="L24" s="675"/>
    </row>
    <row r="25" spans="1:12" ht="12" customHeight="1">
      <c r="A25" s="10" t="s">
        <v>319</v>
      </c>
      <c r="B25" s="182">
        <v>10236</v>
      </c>
      <c r="C25" s="182">
        <f t="shared" si="1"/>
        <v>11393</v>
      </c>
      <c r="D25" s="182">
        <v>2346</v>
      </c>
      <c r="E25" s="182">
        <v>2789</v>
      </c>
      <c r="F25" s="182">
        <v>2317</v>
      </c>
      <c r="G25" s="182">
        <f t="shared" si="0"/>
        <v>2784</v>
      </c>
      <c r="H25" s="182">
        <v>2652</v>
      </c>
      <c r="I25" s="182">
        <v>2685</v>
      </c>
      <c r="J25" s="182">
        <v>2995</v>
      </c>
      <c r="K25" s="182">
        <v>3061</v>
      </c>
      <c r="L25" s="675"/>
    </row>
    <row r="26" spans="1:12" ht="12" customHeight="1">
      <c r="A26" s="10" t="s">
        <v>320</v>
      </c>
      <c r="B26" s="182">
        <v>307</v>
      </c>
      <c r="C26" s="182">
        <f t="shared" si="1"/>
        <v>261</v>
      </c>
      <c r="D26" s="182">
        <v>114</v>
      </c>
      <c r="E26" s="182">
        <v>60</v>
      </c>
      <c r="F26" s="182">
        <v>54</v>
      </c>
      <c r="G26" s="182">
        <f t="shared" si="0"/>
        <v>79</v>
      </c>
      <c r="H26" s="182">
        <v>62</v>
      </c>
      <c r="I26" s="182">
        <v>44</v>
      </c>
      <c r="J26" s="182">
        <v>99</v>
      </c>
      <c r="K26" s="182">
        <v>56</v>
      </c>
      <c r="L26" s="675"/>
    </row>
    <row r="27" spans="1:12" ht="12" customHeight="1">
      <c r="A27" s="10" t="s">
        <v>321</v>
      </c>
      <c r="B27" s="182">
        <v>31</v>
      </c>
      <c r="C27" s="182">
        <f t="shared" si="1"/>
        <v>108</v>
      </c>
      <c r="D27" s="182">
        <v>4</v>
      </c>
      <c r="E27" s="182">
        <v>10</v>
      </c>
      <c r="F27" s="182">
        <v>7</v>
      </c>
      <c r="G27" s="182">
        <f t="shared" si="0"/>
        <v>10</v>
      </c>
      <c r="H27" s="182">
        <v>13</v>
      </c>
      <c r="I27" s="182">
        <v>1</v>
      </c>
      <c r="J27" s="182">
        <v>33</v>
      </c>
      <c r="K27" s="182">
        <v>61</v>
      </c>
      <c r="L27" s="675"/>
    </row>
    <row r="28" spans="1:12" ht="12" customHeight="1">
      <c r="A28" s="147" t="s">
        <v>322</v>
      </c>
      <c r="B28" s="182">
        <v>235</v>
      </c>
      <c r="C28" s="182">
        <f t="shared" si="1"/>
        <v>193</v>
      </c>
      <c r="D28" s="182">
        <v>44</v>
      </c>
      <c r="E28" s="190">
        <v>0</v>
      </c>
      <c r="F28" s="190">
        <v>0</v>
      </c>
      <c r="G28" s="182">
        <f t="shared" si="0"/>
        <v>191</v>
      </c>
      <c r="H28" s="182">
        <v>72</v>
      </c>
      <c r="I28" s="182">
        <v>7</v>
      </c>
      <c r="J28" s="182">
        <v>33</v>
      </c>
      <c r="K28" s="182">
        <v>81</v>
      </c>
      <c r="L28" s="675"/>
    </row>
    <row r="29" spans="1:12" ht="12" customHeight="1">
      <c r="A29" s="10" t="s">
        <v>323</v>
      </c>
      <c r="B29" s="182">
        <v>129</v>
      </c>
      <c r="C29" s="182">
        <f t="shared" si="1"/>
        <v>207</v>
      </c>
      <c r="D29" s="182">
        <v>4</v>
      </c>
      <c r="E29" s="182">
        <v>1</v>
      </c>
      <c r="F29" s="203">
        <v>45</v>
      </c>
      <c r="G29" s="182">
        <f t="shared" si="0"/>
        <v>79</v>
      </c>
      <c r="H29" s="182">
        <v>22</v>
      </c>
      <c r="I29" s="182">
        <v>1</v>
      </c>
      <c r="J29" s="182">
        <v>16</v>
      </c>
      <c r="K29" s="182">
        <v>168</v>
      </c>
      <c r="L29" s="675"/>
    </row>
    <row r="30" spans="1:12" ht="11.25" customHeight="1">
      <c r="A30" s="10" t="s">
        <v>61</v>
      </c>
      <c r="B30" s="182">
        <f>B12-SUM(B13:B29)</f>
        <v>458</v>
      </c>
      <c r="C30" s="182">
        <f>C12-SUM(C13:C29)</f>
        <v>448</v>
      </c>
      <c r="D30" s="182">
        <f>D12-SUM(D13:D29)</f>
        <v>80</v>
      </c>
      <c r="E30" s="182">
        <f>E12-SUM(E13:E29)</f>
        <v>133</v>
      </c>
      <c r="F30" s="182">
        <f>F12-SUM(F13:F29)</f>
        <v>126</v>
      </c>
      <c r="G30" s="182">
        <f t="shared" si="0"/>
        <v>119</v>
      </c>
      <c r="H30" s="182">
        <f>H12-SUM(H13:H29)</f>
        <v>86</v>
      </c>
      <c r="I30" s="182">
        <f>I12-SUM(I13:I29)</f>
        <v>234</v>
      </c>
      <c r="J30" s="182">
        <f>J12-SUM(J13:J29)</f>
        <v>109</v>
      </c>
      <c r="K30" s="182">
        <v>187</v>
      </c>
      <c r="L30" s="675"/>
    </row>
    <row r="31" spans="1:12" ht="12" customHeight="1">
      <c r="A31" s="14" t="s">
        <v>128</v>
      </c>
      <c r="B31" s="188">
        <v>5883</v>
      </c>
      <c r="C31" s="188">
        <f t="shared" si="1"/>
        <v>6878</v>
      </c>
      <c r="D31" s="188">
        <v>1276</v>
      </c>
      <c r="E31" s="188">
        <v>1425</v>
      </c>
      <c r="F31" s="188">
        <v>1604</v>
      </c>
      <c r="G31" s="188">
        <f t="shared" si="0"/>
        <v>1578</v>
      </c>
      <c r="H31" s="188">
        <v>1705</v>
      </c>
      <c r="I31" s="188">
        <v>1554</v>
      </c>
      <c r="J31" s="188">
        <v>1638</v>
      </c>
      <c r="K31" s="366">
        <v>1981</v>
      </c>
      <c r="L31" s="675"/>
    </row>
    <row r="32" spans="1:12" ht="12" customHeight="1">
      <c r="A32" s="10" t="s">
        <v>324</v>
      </c>
      <c r="B32" s="182">
        <v>1772</v>
      </c>
      <c r="C32" s="182">
        <f t="shared" si="1"/>
        <v>1907</v>
      </c>
      <c r="D32" s="182">
        <v>335</v>
      </c>
      <c r="E32" s="182">
        <v>376</v>
      </c>
      <c r="F32" s="182">
        <v>516</v>
      </c>
      <c r="G32" s="182">
        <f t="shared" si="0"/>
        <v>545</v>
      </c>
      <c r="H32" s="182">
        <v>549</v>
      </c>
      <c r="I32" s="182">
        <v>375</v>
      </c>
      <c r="J32" s="182">
        <v>350</v>
      </c>
      <c r="K32" s="182">
        <v>633</v>
      </c>
      <c r="L32" s="675"/>
    </row>
    <row r="33" spans="1:12" ht="12" customHeight="1">
      <c r="A33" s="10" t="s">
        <v>325</v>
      </c>
      <c r="B33" s="182">
        <v>587</v>
      </c>
      <c r="C33" s="182">
        <f t="shared" si="1"/>
        <v>472</v>
      </c>
      <c r="D33" s="182">
        <v>45</v>
      </c>
      <c r="E33" s="182">
        <v>332</v>
      </c>
      <c r="F33" s="182">
        <v>105</v>
      </c>
      <c r="G33" s="182">
        <f t="shared" si="0"/>
        <v>105</v>
      </c>
      <c r="H33" s="182">
        <v>71</v>
      </c>
      <c r="I33" s="182">
        <v>76</v>
      </c>
      <c r="J33" s="182">
        <v>103</v>
      </c>
      <c r="K33" s="182">
        <v>222</v>
      </c>
      <c r="L33" s="675"/>
    </row>
    <row r="34" spans="1:12" ht="12" customHeight="1">
      <c r="A34" s="10" t="s">
        <v>326</v>
      </c>
      <c r="B34" s="182">
        <v>333</v>
      </c>
      <c r="C34" s="182">
        <f t="shared" si="1"/>
        <v>532</v>
      </c>
      <c r="D34" s="182">
        <v>95</v>
      </c>
      <c r="E34" s="182">
        <v>77</v>
      </c>
      <c r="F34" s="182">
        <v>78</v>
      </c>
      <c r="G34" s="182">
        <f t="shared" si="0"/>
        <v>83</v>
      </c>
      <c r="H34" s="182">
        <v>109</v>
      </c>
      <c r="I34" s="182">
        <v>138</v>
      </c>
      <c r="J34" s="182">
        <v>129</v>
      </c>
      <c r="K34" s="182">
        <v>156</v>
      </c>
      <c r="L34" s="675"/>
    </row>
    <row r="35" spans="1:12" ht="12" customHeight="1">
      <c r="A35" s="10" t="s">
        <v>327</v>
      </c>
      <c r="B35" s="182">
        <v>46</v>
      </c>
      <c r="C35" s="182">
        <f t="shared" si="1"/>
        <v>60</v>
      </c>
      <c r="D35" s="182">
        <v>5</v>
      </c>
      <c r="E35" s="182">
        <v>19</v>
      </c>
      <c r="F35" s="182">
        <v>8</v>
      </c>
      <c r="G35" s="182">
        <f t="shared" si="0"/>
        <v>14</v>
      </c>
      <c r="H35" s="182">
        <v>7</v>
      </c>
      <c r="I35" s="182">
        <v>12</v>
      </c>
      <c r="J35" s="182">
        <v>24</v>
      </c>
      <c r="K35" s="182">
        <v>17</v>
      </c>
      <c r="L35" s="675"/>
    </row>
    <row r="36" spans="1:12" ht="12" customHeight="1">
      <c r="A36" s="10" t="s">
        <v>328</v>
      </c>
      <c r="B36" s="182">
        <v>73</v>
      </c>
      <c r="C36" s="182">
        <f t="shared" si="1"/>
        <v>147</v>
      </c>
      <c r="D36" s="182">
        <v>15</v>
      </c>
      <c r="E36" s="182">
        <v>14</v>
      </c>
      <c r="F36" s="182">
        <v>21</v>
      </c>
      <c r="G36" s="182">
        <f t="shared" si="0"/>
        <v>23</v>
      </c>
      <c r="H36" s="182">
        <v>23</v>
      </c>
      <c r="I36" s="182">
        <v>16</v>
      </c>
      <c r="J36" s="182">
        <v>18</v>
      </c>
      <c r="K36" s="182">
        <v>90</v>
      </c>
      <c r="L36" s="675"/>
    </row>
    <row r="37" spans="1:12" ht="12" customHeight="1">
      <c r="A37" s="10" t="s">
        <v>329</v>
      </c>
      <c r="B37" s="182">
        <v>2576</v>
      </c>
      <c r="C37" s="182">
        <f t="shared" si="1"/>
        <v>3420</v>
      </c>
      <c r="D37" s="182">
        <v>708</v>
      </c>
      <c r="E37" s="182">
        <v>509</v>
      </c>
      <c r="F37" s="182">
        <v>698</v>
      </c>
      <c r="G37" s="182">
        <f t="shared" si="0"/>
        <v>661</v>
      </c>
      <c r="H37" s="182">
        <v>844</v>
      </c>
      <c r="I37" s="182">
        <v>868</v>
      </c>
      <c r="J37" s="182">
        <v>923</v>
      </c>
      <c r="K37" s="182">
        <v>785</v>
      </c>
      <c r="L37" s="675"/>
    </row>
    <row r="38" spans="1:12" ht="12" customHeight="1">
      <c r="A38" s="10" t="s">
        <v>61</v>
      </c>
      <c r="B38" s="182">
        <f>B31-SUM(B32:B37)</f>
        <v>496</v>
      </c>
      <c r="C38" s="182">
        <f>C31-SUM(C32:C37)</f>
        <v>340</v>
      </c>
      <c r="D38" s="182">
        <f>D31-SUM(D32:D37)</f>
        <v>73</v>
      </c>
      <c r="E38" s="182">
        <f>E31-SUM(E32:E37)</f>
        <v>98</v>
      </c>
      <c r="F38" s="182">
        <f>F31-SUM(F32:F37)</f>
        <v>178</v>
      </c>
      <c r="G38" s="182">
        <f t="shared" si="0"/>
        <v>147</v>
      </c>
      <c r="H38" s="182">
        <f>H31-SUM(H32:H37)</f>
        <v>102</v>
      </c>
      <c r="I38" s="182">
        <f>I31-SUM(I32:I37)</f>
        <v>69</v>
      </c>
      <c r="J38" s="182">
        <f>J31-SUM(J32:J37)</f>
        <v>91</v>
      </c>
      <c r="K38" s="182">
        <v>78</v>
      </c>
      <c r="L38" s="675"/>
    </row>
    <row r="39" spans="1:12" ht="12" customHeight="1">
      <c r="A39" s="14" t="s">
        <v>129</v>
      </c>
      <c r="B39" s="188">
        <v>4753</v>
      </c>
      <c r="C39" s="188">
        <f t="shared" si="1"/>
        <v>5892</v>
      </c>
      <c r="D39" s="188">
        <v>1135</v>
      </c>
      <c r="E39" s="188">
        <v>1336</v>
      </c>
      <c r="F39" s="188">
        <v>1247</v>
      </c>
      <c r="G39" s="188">
        <f t="shared" si="0"/>
        <v>1035</v>
      </c>
      <c r="H39" s="188">
        <v>1401</v>
      </c>
      <c r="I39" s="188">
        <v>1488</v>
      </c>
      <c r="J39" s="188">
        <v>1524</v>
      </c>
      <c r="K39" s="366">
        <v>1479</v>
      </c>
      <c r="L39" s="675"/>
    </row>
    <row r="40" spans="1:12" ht="11.25" customHeight="1">
      <c r="A40" s="10" t="s">
        <v>330</v>
      </c>
      <c r="B40" s="182">
        <v>3344</v>
      </c>
      <c r="C40" s="182">
        <f t="shared" si="1"/>
        <v>4224</v>
      </c>
      <c r="D40" s="182">
        <v>755</v>
      </c>
      <c r="E40" s="182">
        <v>994</v>
      </c>
      <c r="F40" s="182">
        <v>880</v>
      </c>
      <c r="G40" s="182">
        <f t="shared" si="0"/>
        <v>715</v>
      </c>
      <c r="H40" s="182">
        <v>967</v>
      </c>
      <c r="I40" s="182">
        <v>1036</v>
      </c>
      <c r="J40" s="182">
        <v>1112</v>
      </c>
      <c r="K40" s="182">
        <v>1109</v>
      </c>
      <c r="L40" s="675"/>
    </row>
    <row r="41" spans="1:12" ht="12" customHeight="1">
      <c r="A41" s="10" t="s">
        <v>331</v>
      </c>
      <c r="B41" s="182">
        <v>1377</v>
      </c>
      <c r="C41" s="182">
        <f t="shared" si="1"/>
        <v>1668</v>
      </c>
      <c r="D41" s="182">
        <v>359</v>
      </c>
      <c r="E41" s="182">
        <v>334</v>
      </c>
      <c r="F41" s="182">
        <v>366</v>
      </c>
      <c r="G41" s="182">
        <f t="shared" si="0"/>
        <v>318</v>
      </c>
      <c r="H41" s="182">
        <v>434</v>
      </c>
      <c r="I41" s="182">
        <v>452</v>
      </c>
      <c r="J41" s="182">
        <v>412</v>
      </c>
      <c r="K41" s="182">
        <v>370</v>
      </c>
      <c r="L41" s="675"/>
    </row>
    <row r="42" spans="1:12" ht="12" customHeight="1">
      <c r="A42" s="11" t="s">
        <v>61</v>
      </c>
      <c r="B42" s="189">
        <v>32</v>
      </c>
      <c r="C42" s="191">
        <f>C39-SUM(C40:C41)</f>
        <v>0</v>
      </c>
      <c r="D42" s="189">
        <v>21</v>
      </c>
      <c r="E42" s="189">
        <v>8</v>
      </c>
      <c r="F42" s="189">
        <v>1</v>
      </c>
      <c r="G42" s="189">
        <f t="shared" si="0"/>
        <v>2</v>
      </c>
      <c r="H42" s="191">
        <v>0</v>
      </c>
      <c r="I42" s="191">
        <v>0</v>
      </c>
      <c r="J42" s="191">
        <v>0</v>
      </c>
      <c r="K42" s="191">
        <v>0</v>
      </c>
      <c r="L42" s="675"/>
    </row>
    <row r="43" spans="1:12" ht="17.25" customHeight="1">
      <c r="A43" s="72" t="s">
        <v>332</v>
      </c>
      <c r="B43" s="51"/>
      <c r="C43" s="51"/>
      <c r="L43" s="675"/>
    </row>
    <row r="44" spans="1:12" ht="17.25" customHeight="1">
      <c r="A44" s="72" t="s">
        <v>333</v>
      </c>
      <c r="L44" s="144"/>
    </row>
  </sheetData>
  <sheetProtection/>
  <mergeCells count="6">
    <mergeCell ref="L1:L43"/>
    <mergeCell ref="A4:A5"/>
    <mergeCell ref="B4:B5"/>
    <mergeCell ref="C4:C5"/>
    <mergeCell ref="D4:G4"/>
    <mergeCell ref="H4:K4"/>
  </mergeCells>
  <printOptions/>
  <pageMargins left="0.5" right="0" top="0.43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3"/>
  <sheetViews>
    <sheetView zoomScalePageLayoutView="0" workbookViewId="0" topLeftCell="A13">
      <selection activeCell="I4" sqref="I4"/>
    </sheetView>
  </sheetViews>
  <sheetFormatPr defaultColWidth="8.8515625" defaultRowHeight="12.75"/>
  <cols>
    <col min="1" max="1" width="5.7109375" style="52" customWidth="1"/>
    <col min="2" max="2" width="18.7109375" style="52" customWidth="1"/>
    <col min="3" max="4" width="9.7109375" style="58" customWidth="1"/>
    <col min="5" max="7" width="10.140625" style="58" customWidth="1"/>
    <col min="8" max="8" width="10.421875" style="58" customWidth="1"/>
    <col min="9" max="12" width="10.140625" style="58" customWidth="1"/>
    <col min="13" max="13" width="9.8515625" style="52" customWidth="1"/>
    <col min="14" max="16384" width="8.8515625" style="52" customWidth="1"/>
  </cols>
  <sheetData>
    <row r="1" spans="1:13" ht="18" customHeight="1">
      <c r="A1" s="602" t="s">
        <v>148</v>
      </c>
      <c r="B1" s="602"/>
      <c r="C1" s="602"/>
      <c r="D1" s="602"/>
      <c r="E1" s="602"/>
      <c r="F1" s="52"/>
      <c r="G1" s="52"/>
      <c r="H1" s="52"/>
      <c r="I1" s="52"/>
      <c r="J1" s="52"/>
      <c r="K1" s="52"/>
      <c r="L1" s="52"/>
      <c r="M1" s="601" t="s">
        <v>227</v>
      </c>
    </row>
    <row r="2" ht="12.75">
      <c r="M2" s="601"/>
    </row>
    <row r="3" spans="1:13" ht="22.5" customHeight="1">
      <c r="A3" s="70" t="s">
        <v>403</v>
      </c>
      <c r="B3" s="70"/>
      <c r="C3" s="70"/>
      <c r="D3" s="70"/>
      <c r="M3" s="601"/>
    </row>
    <row r="4" spans="12:13" ht="21.75" customHeight="1">
      <c r="L4" s="74" t="s">
        <v>386</v>
      </c>
      <c r="M4" s="601"/>
    </row>
    <row r="5" spans="1:13" ht="24.75" customHeight="1">
      <c r="A5" s="108"/>
      <c r="B5" s="109"/>
      <c r="C5" s="596" t="s">
        <v>382</v>
      </c>
      <c r="D5" s="596" t="s">
        <v>366</v>
      </c>
      <c r="E5" s="598" t="s">
        <v>382</v>
      </c>
      <c r="F5" s="599"/>
      <c r="G5" s="599"/>
      <c r="H5" s="600"/>
      <c r="I5" s="598" t="s">
        <v>366</v>
      </c>
      <c r="J5" s="599"/>
      <c r="K5" s="599"/>
      <c r="L5" s="600"/>
      <c r="M5" s="601"/>
    </row>
    <row r="6" spans="1:13" ht="24.75" customHeight="1">
      <c r="A6" s="54"/>
      <c r="B6" s="110"/>
      <c r="C6" s="597"/>
      <c r="D6" s="597"/>
      <c r="E6" s="50" t="s">
        <v>0</v>
      </c>
      <c r="F6" s="61" t="s">
        <v>1</v>
      </c>
      <c r="G6" s="61" t="s">
        <v>2</v>
      </c>
      <c r="H6" s="61" t="s">
        <v>3</v>
      </c>
      <c r="I6" s="50" t="s">
        <v>0</v>
      </c>
      <c r="J6" s="50" t="s">
        <v>1</v>
      </c>
      <c r="K6" s="61" t="s">
        <v>2</v>
      </c>
      <c r="L6" s="44" t="s">
        <v>3</v>
      </c>
      <c r="M6" s="601"/>
    </row>
    <row r="7" spans="1:13" ht="24.75" customHeight="1">
      <c r="A7" s="54"/>
      <c r="B7" s="171" t="s">
        <v>149</v>
      </c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601"/>
    </row>
    <row r="8" spans="1:13" ht="24.75" customHeight="1">
      <c r="A8" s="54"/>
      <c r="B8" s="113"/>
      <c r="C8" s="95"/>
      <c r="D8" s="95"/>
      <c r="E8" s="95"/>
      <c r="F8" s="95"/>
      <c r="G8" s="95"/>
      <c r="H8" s="95"/>
      <c r="I8" s="95"/>
      <c r="J8" s="95"/>
      <c r="K8" s="95"/>
      <c r="L8" s="95"/>
      <c r="M8" s="601"/>
    </row>
    <row r="9" spans="1:13" ht="24.75" customHeight="1">
      <c r="A9" s="54"/>
      <c r="B9" s="113" t="s">
        <v>400</v>
      </c>
      <c r="C9" s="142">
        <v>5800</v>
      </c>
      <c r="D9" s="402">
        <v>6714</v>
      </c>
      <c r="E9" s="346">
        <v>1266</v>
      </c>
      <c r="F9" s="345">
        <v>1256</v>
      </c>
      <c r="G9" s="345">
        <v>1668</v>
      </c>
      <c r="H9" s="169">
        <v>1610</v>
      </c>
      <c r="I9" s="169">
        <v>1335</v>
      </c>
      <c r="J9" s="169">
        <v>1265</v>
      </c>
      <c r="K9" s="169">
        <v>1604</v>
      </c>
      <c r="L9" s="471">
        <v>2510</v>
      </c>
      <c r="M9" s="601"/>
    </row>
    <row r="10" spans="1:13" ht="24.75" customHeight="1">
      <c r="A10" s="54"/>
      <c r="B10" s="113"/>
      <c r="C10" s="405"/>
      <c r="D10" s="406"/>
      <c r="E10" s="347"/>
      <c r="F10" s="347"/>
      <c r="G10" s="348"/>
      <c r="H10" s="115"/>
      <c r="I10" s="115"/>
      <c r="J10" s="115"/>
      <c r="K10" s="115"/>
      <c r="L10" s="472"/>
      <c r="M10" s="601"/>
    </row>
    <row r="11" spans="1:13" ht="24.75" customHeight="1">
      <c r="A11" s="54"/>
      <c r="B11" s="113" t="s">
        <v>150</v>
      </c>
      <c r="C11" s="142">
        <v>122508</v>
      </c>
      <c r="D11" s="402">
        <v>106486</v>
      </c>
      <c r="E11" s="346">
        <v>17392</v>
      </c>
      <c r="F11" s="345">
        <v>22873</v>
      </c>
      <c r="G11" s="345">
        <v>46641</v>
      </c>
      <c r="H11" s="169">
        <v>35602</v>
      </c>
      <c r="I11" s="169">
        <v>25599</v>
      </c>
      <c r="J11" s="169">
        <v>18655</v>
      </c>
      <c r="K11" s="169">
        <v>37125</v>
      </c>
      <c r="L11" s="471">
        <v>25107</v>
      </c>
      <c r="M11" s="601"/>
    </row>
    <row r="12" spans="1:13" ht="24.75" customHeight="1">
      <c r="A12" s="54"/>
      <c r="B12" s="113"/>
      <c r="C12" s="95"/>
      <c r="D12" s="95"/>
      <c r="E12" s="115"/>
      <c r="F12" s="115"/>
      <c r="G12" s="115"/>
      <c r="H12" s="115"/>
      <c r="I12" s="115"/>
      <c r="J12" s="115"/>
      <c r="K12" s="115"/>
      <c r="L12" s="472"/>
      <c r="M12" s="601"/>
    </row>
    <row r="13" spans="1:13" ht="24.75" customHeight="1">
      <c r="A13" s="54"/>
      <c r="B13" s="113"/>
      <c r="C13" s="326"/>
      <c r="D13" s="326"/>
      <c r="E13" s="116"/>
      <c r="F13" s="116"/>
      <c r="G13" s="116"/>
      <c r="H13" s="116"/>
      <c r="I13" s="116"/>
      <c r="J13" s="116"/>
      <c r="K13" s="116"/>
      <c r="L13" s="473"/>
      <c r="M13" s="601"/>
    </row>
    <row r="14" spans="1:13" ht="24.75" customHeight="1">
      <c r="A14" s="54"/>
      <c r="B14" s="113"/>
      <c r="C14" s="80"/>
      <c r="D14" s="80"/>
      <c r="E14" s="117"/>
      <c r="F14" s="117"/>
      <c r="G14" s="117"/>
      <c r="H14" s="117"/>
      <c r="I14" s="117"/>
      <c r="J14" s="117"/>
      <c r="K14" s="117"/>
      <c r="L14" s="474"/>
      <c r="M14" s="601"/>
    </row>
    <row r="15" spans="1:13" ht="24.75" customHeight="1">
      <c r="A15" s="54"/>
      <c r="B15" s="171" t="s">
        <v>168</v>
      </c>
      <c r="C15" s="167"/>
      <c r="D15" s="167"/>
      <c r="E15" s="115"/>
      <c r="F15" s="115"/>
      <c r="G15" s="115"/>
      <c r="H15" s="115"/>
      <c r="I15" s="115"/>
      <c r="J15" s="115"/>
      <c r="K15" s="115"/>
      <c r="L15" s="472"/>
      <c r="M15" s="601"/>
    </row>
    <row r="16" spans="1:13" ht="24.75" customHeight="1">
      <c r="A16" s="54"/>
      <c r="B16" s="110"/>
      <c r="C16" s="95"/>
      <c r="D16" s="95"/>
      <c r="E16" s="115"/>
      <c r="F16" s="115"/>
      <c r="G16" s="115"/>
      <c r="H16" s="115"/>
      <c r="I16" s="115"/>
      <c r="J16" s="115"/>
      <c r="K16" s="115"/>
      <c r="L16" s="472"/>
      <c r="M16" s="601"/>
    </row>
    <row r="17" spans="1:13" ht="24.75" customHeight="1">
      <c r="A17" s="54"/>
      <c r="B17" s="110" t="s">
        <v>400</v>
      </c>
      <c r="C17" s="402">
        <v>7325</v>
      </c>
      <c r="D17" s="402">
        <v>7557</v>
      </c>
      <c r="E17" s="169">
        <v>1627</v>
      </c>
      <c r="F17" s="169">
        <v>1742</v>
      </c>
      <c r="G17" s="169">
        <v>1911</v>
      </c>
      <c r="H17" s="169">
        <v>2045</v>
      </c>
      <c r="I17" s="169">
        <v>1898</v>
      </c>
      <c r="J17" s="169">
        <v>1660</v>
      </c>
      <c r="K17" s="169">
        <v>1833</v>
      </c>
      <c r="L17" s="471">
        <v>2166</v>
      </c>
      <c r="M17" s="601"/>
    </row>
    <row r="18" spans="1:13" ht="24.75" customHeight="1">
      <c r="A18" s="54"/>
      <c r="B18" s="110"/>
      <c r="C18" s="142"/>
      <c r="D18" s="142"/>
      <c r="E18" s="115"/>
      <c r="F18" s="115"/>
      <c r="G18" s="115"/>
      <c r="H18" s="115"/>
      <c r="I18" s="115"/>
      <c r="J18" s="115"/>
      <c r="K18" s="115"/>
      <c r="L18" s="472"/>
      <c r="M18" s="601"/>
    </row>
    <row r="19" spans="1:13" ht="24.75" customHeight="1">
      <c r="A19" s="54"/>
      <c r="B19" s="110" t="s">
        <v>150</v>
      </c>
      <c r="C19" s="402">
        <v>110671</v>
      </c>
      <c r="D19" s="402">
        <v>119792</v>
      </c>
      <c r="E19" s="169">
        <v>17277</v>
      </c>
      <c r="F19" s="169">
        <v>22207</v>
      </c>
      <c r="G19" s="169">
        <v>33461</v>
      </c>
      <c r="H19" s="169">
        <v>37726</v>
      </c>
      <c r="I19" s="169">
        <v>31783</v>
      </c>
      <c r="J19" s="169">
        <v>30541</v>
      </c>
      <c r="K19" s="169">
        <v>26942</v>
      </c>
      <c r="L19" s="471">
        <v>30526</v>
      </c>
      <c r="M19" s="601"/>
    </row>
    <row r="20" spans="1:13" ht="18" customHeight="1">
      <c r="A20" s="118"/>
      <c r="B20" s="119"/>
      <c r="C20" s="239"/>
      <c r="D20" s="239"/>
      <c r="E20" s="120"/>
      <c r="F20" s="120"/>
      <c r="G20" s="120"/>
      <c r="H20" s="120"/>
      <c r="I20" s="120"/>
      <c r="J20" s="120"/>
      <c r="K20" s="120"/>
      <c r="L20" s="120"/>
      <c r="M20" s="601"/>
    </row>
    <row r="21" spans="1:13" ht="18.75" customHeight="1">
      <c r="A21" s="71" t="s">
        <v>191</v>
      </c>
      <c r="B21" s="71"/>
      <c r="C21" s="403"/>
      <c r="D21" s="403"/>
      <c r="E21" s="122"/>
      <c r="F21" s="122"/>
      <c r="G21" s="122"/>
      <c r="H21" s="122"/>
      <c r="I21" s="122"/>
      <c r="J21" s="122"/>
      <c r="K21" s="122"/>
      <c r="L21" s="122"/>
      <c r="M21" s="601"/>
    </row>
    <row r="22" spans="1:13" ht="18.75" customHeight="1">
      <c r="A22" s="71" t="s">
        <v>183</v>
      </c>
      <c r="B22" s="71"/>
      <c r="C22" s="403"/>
      <c r="D22" s="403"/>
      <c r="E22" s="122"/>
      <c r="F22" s="122"/>
      <c r="G22" s="122"/>
      <c r="H22" s="122"/>
      <c r="I22" s="122"/>
      <c r="J22" s="122"/>
      <c r="K22" s="122"/>
      <c r="L22" s="122"/>
      <c r="M22" s="601"/>
    </row>
    <row r="23" spans="1:13" ht="12.75">
      <c r="A23" s="52" t="s">
        <v>187</v>
      </c>
      <c r="M23" s="601"/>
    </row>
    <row r="29" ht="12" customHeight="1"/>
  </sheetData>
  <sheetProtection/>
  <mergeCells count="6">
    <mergeCell ref="M1:M23"/>
    <mergeCell ref="A1:E1"/>
    <mergeCell ref="C5:C6"/>
    <mergeCell ref="E5:H5"/>
    <mergeCell ref="I5:L5"/>
    <mergeCell ref="D5:D6"/>
  </mergeCells>
  <printOptions/>
  <pageMargins left="0.5" right="0.5" top="0.46" bottom="0.37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O56"/>
  <sheetViews>
    <sheetView zoomScalePageLayoutView="0" workbookViewId="0" topLeftCell="A7">
      <pane xSplit="1" topLeftCell="B1" activePane="topRight" state="frozen"/>
      <selection pane="topLeft" activeCell="I4" sqref="I4"/>
      <selection pane="topRight" activeCell="F4" sqref="F4:M4"/>
    </sheetView>
  </sheetViews>
  <sheetFormatPr defaultColWidth="9.140625" defaultRowHeight="12.75"/>
  <cols>
    <col min="1" max="1" width="16.57421875" style="0" customWidth="1"/>
    <col min="2" max="5" width="9.57421875" style="0" customWidth="1"/>
    <col min="6" max="13" width="9.57421875" style="1" customWidth="1"/>
    <col min="14" max="14" width="4.140625" style="0" customWidth="1"/>
    <col min="15" max="15" width="9.28125" style="0" bestFit="1" customWidth="1"/>
  </cols>
  <sheetData>
    <row r="1" spans="1:14" ht="18.75" customHeight="1">
      <c r="A1" s="104" t="s">
        <v>379</v>
      </c>
      <c r="B1" s="104"/>
      <c r="C1" s="104"/>
      <c r="D1" s="104"/>
      <c r="E1" s="104"/>
      <c r="F1" s="77"/>
      <c r="G1" s="77"/>
      <c r="H1" s="77"/>
      <c r="I1" s="77"/>
      <c r="J1" s="77"/>
      <c r="K1" s="77"/>
      <c r="L1" s="77"/>
      <c r="M1" s="77"/>
      <c r="N1" s="601" t="s">
        <v>220</v>
      </c>
    </row>
    <row r="2" spans="1:14" ht="12.75">
      <c r="A2" s="48"/>
      <c r="B2" s="42"/>
      <c r="C2" s="42"/>
      <c r="D2" s="42"/>
      <c r="E2" s="42"/>
      <c r="F2" s="676"/>
      <c r="G2" s="676"/>
      <c r="H2" s="35"/>
      <c r="J2" s="200"/>
      <c r="K2" s="200" t="s">
        <v>369</v>
      </c>
      <c r="N2" s="611"/>
    </row>
    <row r="3" spans="1:14" ht="3.75" customHeight="1">
      <c r="A3" s="48"/>
      <c r="B3" s="42"/>
      <c r="C3" s="42"/>
      <c r="D3" s="42"/>
      <c r="E3" s="42"/>
      <c r="F3" s="152"/>
      <c r="G3" s="152"/>
      <c r="H3" s="152"/>
      <c r="I3" s="152"/>
      <c r="J3" s="152"/>
      <c r="K3" s="152"/>
      <c r="L3" s="152"/>
      <c r="M3" s="152"/>
      <c r="N3" s="611"/>
    </row>
    <row r="4" spans="1:14" ht="14.25" customHeight="1">
      <c r="A4" s="677" t="s">
        <v>67</v>
      </c>
      <c r="B4" s="646" t="s">
        <v>382</v>
      </c>
      <c r="C4" s="658"/>
      <c r="D4" s="646" t="s">
        <v>366</v>
      </c>
      <c r="E4" s="658"/>
      <c r="F4" s="682" t="s">
        <v>367</v>
      </c>
      <c r="G4" s="682"/>
      <c r="H4" s="682"/>
      <c r="I4" s="682"/>
      <c r="J4" s="682"/>
      <c r="K4" s="682"/>
      <c r="L4" s="682"/>
      <c r="M4" s="682"/>
      <c r="N4" s="611"/>
    </row>
    <row r="5" spans="1:14" ht="12.75">
      <c r="A5" s="678"/>
      <c r="B5" s="680"/>
      <c r="C5" s="681"/>
      <c r="D5" s="680"/>
      <c r="E5" s="681"/>
      <c r="F5" s="683" t="s">
        <v>0</v>
      </c>
      <c r="G5" s="684"/>
      <c r="H5" s="683" t="s">
        <v>1</v>
      </c>
      <c r="I5" s="684"/>
      <c r="J5" s="685" t="s">
        <v>2</v>
      </c>
      <c r="K5" s="686"/>
      <c r="L5" s="685" t="s">
        <v>3</v>
      </c>
      <c r="M5" s="686"/>
      <c r="N5" s="611"/>
    </row>
    <row r="6" spans="1:14" ht="33.75" customHeight="1">
      <c r="A6" s="679"/>
      <c r="B6" s="34" t="s">
        <v>144</v>
      </c>
      <c r="C6" s="34" t="s">
        <v>194</v>
      </c>
      <c r="D6" s="34" t="s">
        <v>144</v>
      </c>
      <c r="E6" s="34" t="s">
        <v>194</v>
      </c>
      <c r="F6" s="34" t="s">
        <v>68</v>
      </c>
      <c r="G6" s="34" t="s">
        <v>194</v>
      </c>
      <c r="H6" s="198" t="s">
        <v>68</v>
      </c>
      <c r="I6" s="34" t="s">
        <v>194</v>
      </c>
      <c r="J6" s="198" t="s">
        <v>68</v>
      </c>
      <c r="K6" s="34" t="s">
        <v>194</v>
      </c>
      <c r="L6" s="198" t="s">
        <v>68</v>
      </c>
      <c r="M6" s="34" t="s">
        <v>194</v>
      </c>
      <c r="N6" s="611"/>
    </row>
    <row r="7" spans="1:14" s="1" customFormat="1" ht="15" customHeight="1">
      <c r="A7" s="162" t="s">
        <v>69</v>
      </c>
      <c r="B7" s="367">
        <v>13595946</v>
      </c>
      <c r="C7" s="367">
        <v>7998018</v>
      </c>
      <c r="D7" s="367">
        <f>F7+H7+J7+L7</f>
        <v>15485249</v>
      </c>
      <c r="E7" s="367">
        <v>9103023</v>
      </c>
      <c r="F7" s="476">
        <v>3456657</v>
      </c>
      <c r="G7" s="477">
        <v>1818023</v>
      </c>
      <c r="H7" s="478">
        <v>3689548</v>
      </c>
      <c r="I7" s="477">
        <v>2165115</v>
      </c>
      <c r="J7" s="479">
        <v>4267753</v>
      </c>
      <c r="K7" s="479">
        <v>2407912</v>
      </c>
      <c r="L7" s="479">
        <v>4071291</v>
      </c>
      <c r="M7" s="477">
        <v>2711973</v>
      </c>
      <c r="N7" s="611"/>
    </row>
    <row r="8" spans="1:14" ht="15" customHeight="1">
      <c r="A8" s="160" t="s">
        <v>153</v>
      </c>
      <c r="B8" s="368">
        <v>4</v>
      </c>
      <c r="C8" s="378" t="s">
        <v>381</v>
      </c>
      <c r="D8" s="368">
        <f aca="true" t="shared" si="0" ref="D8:D33">F8+H8+J8+L8</f>
        <v>38</v>
      </c>
      <c r="E8" s="499">
        <v>0</v>
      </c>
      <c r="F8" s="107">
        <v>5</v>
      </c>
      <c r="G8" s="380">
        <v>0</v>
      </c>
      <c r="H8" s="380">
        <v>0</v>
      </c>
      <c r="I8" s="382">
        <v>0</v>
      </c>
      <c r="J8" s="382">
        <v>0</v>
      </c>
      <c r="K8" s="382">
        <v>0</v>
      </c>
      <c r="L8" s="107">
        <v>33</v>
      </c>
      <c r="M8" s="505">
        <v>0</v>
      </c>
      <c r="N8" s="611"/>
    </row>
    <row r="9" spans="1:14" ht="15" customHeight="1">
      <c r="A9" s="160" t="s">
        <v>154</v>
      </c>
      <c r="B9" s="368">
        <v>1436</v>
      </c>
      <c r="C9" s="368">
        <v>2914</v>
      </c>
      <c r="D9" s="368">
        <f t="shared" si="0"/>
        <v>1893</v>
      </c>
      <c r="E9" s="498">
        <v>0</v>
      </c>
      <c r="F9" s="107">
        <v>402</v>
      </c>
      <c r="G9" s="380">
        <v>0</v>
      </c>
      <c r="H9" s="106">
        <v>129</v>
      </c>
      <c r="I9" s="382">
        <v>0</v>
      </c>
      <c r="J9" s="106">
        <v>612</v>
      </c>
      <c r="K9" s="382">
        <v>0</v>
      </c>
      <c r="L9" s="106">
        <v>750</v>
      </c>
      <c r="M9" s="505">
        <v>0</v>
      </c>
      <c r="N9" s="611"/>
    </row>
    <row r="10" spans="1:14" ht="15" customHeight="1">
      <c r="A10" s="160" t="s">
        <v>155</v>
      </c>
      <c r="B10" s="368">
        <v>25</v>
      </c>
      <c r="C10" s="368">
        <v>43728</v>
      </c>
      <c r="D10" s="368">
        <f t="shared" si="0"/>
        <v>7</v>
      </c>
      <c r="E10" s="368">
        <v>58981</v>
      </c>
      <c r="F10" s="196">
        <v>3</v>
      </c>
      <c r="G10" s="106">
        <v>15400</v>
      </c>
      <c r="H10" s="380">
        <v>0</v>
      </c>
      <c r="I10" s="106">
        <v>17400</v>
      </c>
      <c r="J10" s="106">
        <v>4</v>
      </c>
      <c r="K10" s="106">
        <v>12563</v>
      </c>
      <c r="L10" s="382">
        <v>0</v>
      </c>
      <c r="M10" s="506">
        <v>13618</v>
      </c>
      <c r="N10" s="611"/>
    </row>
    <row r="11" spans="1:15" ht="15" customHeight="1">
      <c r="A11" s="160" t="s">
        <v>156</v>
      </c>
      <c r="B11" s="368">
        <v>4202</v>
      </c>
      <c r="C11" s="378" t="s">
        <v>381</v>
      </c>
      <c r="D11" s="368">
        <f t="shared" si="0"/>
        <v>15981</v>
      </c>
      <c r="E11" s="500">
        <v>930</v>
      </c>
      <c r="F11" s="196">
        <v>2847</v>
      </c>
      <c r="G11" s="382">
        <v>0</v>
      </c>
      <c r="H11" s="106">
        <v>200</v>
      </c>
      <c r="I11" s="382">
        <v>0</v>
      </c>
      <c r="J11" s="106">
        <v>6061</v>
      </c>
      <c r="K11" s="382">
        <v>0</v>
      </c>
      <c r="L11" s="106">
        <v>6873</v>
      </c>
      <c r="M11" s="506">
        <v>930</v>
      </c>
      <c r="N11" s="611"/>
      <c r="O11" s="526"/>
    </row>
    <row r="12" spans="1:14" ht="15" customHeight="1">
      <c r="A12" s="160" t="s">
        <v>86</v>
      </c>
      <c r="B12" s="368">
        <v>123115</v>
      </c>
      <c r="C12" s="368">
        <v>14586</v>
      </c>
      <c r="D12" s="368">
        <f t="shared" si="0"/>
        <v>21661</v>
      </c>
      <c r="E12" s="368">
        <v>13004</v>
      </c>
      <c r="F12" s="381">
        <v>0</v>
      </c>
      <c r="G12" s="106">
        <v>1740</v>
      </c>
      <c r="H12" s="106">
        <v>21658</v>
      </c>
      <c r="I12" s="106">
        <v>488</v>
      </c>
      <c r="J12" s="106">
        <v>3</v>
      </c>
      <c r="K12" s="106">
        <v>3995</v>
      </c>
      <c r="L12" s="382">
        <v>0</v>
      </c>
      <c r="M12" s="506">
        <v>6781</v>
      </c>
      <c r="N12" s="611"/>
    </row>
    <row r="13" spans="1:14" ht="15" customHeight="1">
      <c r="A13" s="160" t="s">
        <v>83</v>
      </c>
      <c r="B13" s="368">
        <v>15159</v>
      </c>
      <c r="C13" s="205">
        <v>3878</v>
      </c>
      <c r="D13" s="368">
        <f t="shared" si="0"/>
        <v>845</v>
      </c>
      <c r="E13" s="501">
        <v>3369</v>
      </c>
      <c r="F13" s="199">
        <v>25</v>
      </c>
      <c r="G13" s="106">
        <v>666</v>
      </c>
      <c r="H13" s="106">
        <v>13</v>
      </c>
      <c r="I13" s="106">
        <v>148</v>
      </c>
      <c r="J13" s="106">
        <v>667</v>
      </c>
      <c r="K13" s="106">
        <v>1180</v>
      </c>
      <c r="L13" s="106">
        <v>140</v>
      </c>
      <c r="M13" s="506">
        <v>1375</v>
      </c>
      <c r="N13" s="611"/>
    </row>
    <row r="14" spans="1:14" ht="15" customHeight="1">
      <c r="A14" s="160" t="s">
        <v>87</v>
      </c>
      <c r="B14" s="368">
        <v>145</v>
      </c>
      <c r="C14" s="205">
        <v>1091</v>
      </c>
      <c r="D14" s="368">
        <f t="shared" si="0"/>
        <v>129</v>
      </c>
      <c r="E14" s="501">
        <v>546</v>
      </c>
      <c r="F14" s="196">
        <v>32</v>
      </c>
      <c r="G14" s="382">
        <v>0</v>
      </c>
      <c r="H14" s="106">
        <v>49</v>
      </c>
      <c r="I14" s="204">
        <v>353</v>
      </c>
      <c r="J14" s="382">
        <v>0</v>
      </c>
      <c r="K14" s="382">
        <v>0</v>
      </c>
      <c r="L14" s="106">
        <v>48</v>
      </c>
      <c r="M14" s="506">
        <v>193</v>
      </c>
      <c r="N14" s="611"/>
    </row>
    <row r="15" spans="1:14" ht="15" customHeight="1">
      <c r="A15" s="160" t="s">
        <v>73</v>
      </c>
      <c r="B15" s="378" t="s">
        <v>381</v>
      </c>
      <c r="C15" s="205">
        <v>1650</v>
      </c>
      <c r="D15" s="382">
        <f t="shared" si="0"/>
        <v>0</v>
      </c>
      <c r="E15" s="501">
        <v>46994</v>
      </c>
      <c r="F15" s="383">
        <v>0</v>
      </c>
      <c r="G15" s="106">
        <v>10409</v>
      </c>
      <c r="H15" s="382">
        <v>0</v>
      </c>
      <c r="I15" s="106">
        <v>4196</v>
      </c>
      <c r="J15" s="382">
        <v>0</v>
      </c>
      <c r="K15" s="106">
        <v>8655</v>
      </c>
      <c r="L15" s="382">
        <v>0</v>
      </c>
      <c r="M15" s="506">
        <v>23734</v>
      </c>
      <c r="N15" s="611"/>
    </row>
    <row r="16" spans="1:14" ht="15" customHeight="1">
      <c r="A16" s="160" t="s">
        <v>88</v>
      </c>
      <c r="B16" s="368">
        <v>122761</v>
      </c>
      <c r="C16" s="205">
        <v>32119</v>
      </c>
      <c r="D16" s="368">
        <f t="shared" si="0"/>
        <v>47930</v>
      </c>
      <c r="E16" s="501">
        <v>35061</v>
      </c>
      <c r="F16" s="196">
        <v>16632</v>
      </c>
      <c r="G16" s="382">
        <v>0</v>
      </c>
      <c r="H16" s="106">
        <v>9772</v>
      </c>
      <c r="I16" s="106">
        <v>34306</v>
      </c>
      <c r="J16" s="106">
        <v>11862</v>
      </c>
      <c r="K16" s="106">
        <v>715</v>
      </c>
      <c r="L16" s="106">
        <v>9664</v>
      </c>
      <c r="M16" s="506">
        <v>40</v>
      </c>
      <c r="N16" s="611"/>
    </row>
    <row r="17" spans="1:14" ht="15" customHeight="1">
      <c r="A17" s="160" t="s">
        <v>89</v>
      </c>
      <c r="B17" s="368">
        <v>26806</v>
      </c>
      <c r="C17" s="378" t="s">
        <v>381</v>
      </c>
      <c r="D17" s="382">
        <f t="shared" si="0"/>
        <v>0</v>
      </c>
      <c r="E17" s="500">
        <v>99</v>
      </c>
      <c r="F17" s="380">
        <v>0</v>
      </c>
      <c r="G17" s="380">
        <v>0</v>
      </c>
      <c r="H17" s="380">
        <v>0</v>
      </c>
      <c r="I17" s="382">
        <v>0</v>
      </c>
      <c r="J17" s="382">
        <v>0</v>
      </c>
      <c r="K17" s="382">
        <v>0</v>
      </c>
      <c r="L17" s="382">
        <v>0</v>
      </c>
      <c r="M17" s="506">
        <v>99</v>
      </c>
      <c r="N17" s="611"/>
    </row>
    <row r="18" spans="1:14" ht="15" customHeight="1">
      <c r="A18" s="160" t="s">
        <v>74</v>
      </c>
      <c r="B18" s="368">
        <v>213</v>
      </c>
      <c r="C18" s="205">
        <v>103345</v>
      </c>
      <c r="D18" s="368">
        <f t="shared" si="0"/>
        <v>841</v>
      </c>
      <c r="E18" s="501">
        <v>74289</v>
      </c>
      <c r="F18" s="380">
        <v>0</v>
      </c>
      <c r="G18" s="106">
        <v>17165</v>
      </c>
      <c r="H18" s="106">
        <v>6</v>
      </c>
      <c r="I18" s="106">
        <v>15843</v>
      </c>
      <c r="J18" s="106">
        <v>10</v>
      </c>
      <c r="K18" s="106">
        <v>18625</v>
      </c>
      <c r="L18" s="106">
        <v>825</v>
      </c>
      <c r="M18" s="506">
        <v>22656</v>
      </c>
      <c r="N18" s="611"/>
    </row>
    <row r="19" spans="1:14" ht="15" customHeight="1">
      <c r="A19" s="160" t="s">
        <v>90</v>
      </c>
      <c r="B19" s="368">
        <v>19684</v>
      </c>
      <c r="C19" s="205">
        <v>18549</v>
      </c>
      <c r="D19" s="368">
        <f t="shared" si="0"/>
        <v>19298</v>
      </c>
      <c r="E19" s="501">
        <v>4425</v>
      </c>
      <c r="F19" s="196">
        <v>5881</v>
      </c>
      <c r="G19" s="382">
        <v>0</v>
      </c>
      <c r="H19" s="106">
        <v>3331</v>
      </c>
      <c r="I19" s="106">
        <v>320</v>
      </c>
      <c r="J19" s="106">
        <v>5531</v>
      </c>
      <c r="K19" s="106">
        <v>2792</v>
      </c>
      <c r="L19" s="106">
        <v>4555</v>
      </c>
      <c r="M19" s="506">
        <v>1313</v>
      </c>
      <c r="N19" s="611"/>
    </row>
    <row r="20" spans="1:14" ht="15" customHeight="1">
      <c r="A20" s="160" t="s">
        <v>157</v>
      </c>
      <c r="B20" s="368">
        <v>19230</v>
      </c>
      <c r="C20" s="378" t="s">
        <v>381</v>
      </c>
      <c r="D20" s="368">
        <f t="shared" si="0"/>
        <v>18780</v>
      </c>
      <c r="E20" s="499">
        <v>0</v>
      </c>
      <c r="F20" s="380">
        <v>0</v>
      </c>
      <c r="G20" s="380">
        <v>0</v>
      </c>
      <c r="H20" s="380">
        <v>0</v>
      </c>
      <c r="I20" s="382">
        <v>0</v>
      </c>
      <c r="J20" s="382">
        <v>0</v>
      </c>
      <c r="K20" s="382">
        <v>0</v>
      </c>
      <c r="L20" s="106">
        <v>18780</v>
      </c>
      <c r="M20" s="505">
        <v>0</v>
      </c>
      <c r="N20" s="611"/>
    </row>
    <row r="21" spans="1:14" ht="15" customHeight="1">
      <c r="A21" s="160" t="s">
        <v>228</v>
      </c>
      <c r="B21" s="368">
        <v>67253</v>
      </c>
      <c r="C21" s="205">
        <v>22985</v>
      </c>
      <c r="D21" s="368">
        <f t="shared" si="0"/>
        <v>112106</v>
      </c>
      <c r="E21" s="501">
        <v>4644</v>
      </c>
      <c r="F21" s="196">
        <v>2729</v>
      </c>
      <c r="G21" s="106">
        <v>43</v>
      </c>
      <c r="H21" s="106">
        <v>61419</v>
      </c>
      <c r="I21" s="382">
        <v>0</v>
      </c>
      <c r="J21" s="106">
        <v>40704</v>
      </c>
      <c r="K21" s="106">
        <v>1535</v>
      </c>
      <c r="L21" s="106">
        <v>7254</v>
      </c>
      <c r="M21" s="506">
        <v>3066</v>
      </c>
      <c r="N21" s="611"/>
    </row>
    <row r="22" spans="1:14" ht="15" customHeight="1">
      <c r="A22" s="160" t="s">
        <v>158</v>
      </c>
      <c r="B22" s="368">
        <v>5212</v>
      </c>
      <c r="C22" s="378" t="s">
        <v>381</v>
      </c>
      <c r="D22" s="368">
        <f t="shared" si="0"/>
        <v>6830</v>
      </c>
      <c r="E22" s="499">
        <v>0</v>
      </c>
      <c r="F22" s="196">
        <v>1679</v>
      </c>
      <c r="G22" s="382">
        <v>0</v>
      </c>
      <c r="H22" s="106">
        <v>937</v>
      </c>
      <c r="I22" s="382">
        <v>0</v>
      </c>
      <c r="J22" s="106">
        <v>1324</v>
      </c>
      <c r="K22" s="382">
        <v>0</v>
      </c>
      <c r="L22" s="106">
        <v>2890</v>
      </c>
      <c r="M22" s="505">
        <v>0</v>
      </c>
      <c r="N22" s="611"/>
    </row>
    <row r="23" spans="1:14" ht="15" customHeight="1">
      <c r="A23" s="160" t="s">
        <v>75</v>
      </c>
      <c r="B23" s="368">
        <v>10484</v>
      </c>
      <c r="C23" s="368">
        <v>21089</v>
      </c>
      <c r="D23" s="368">
        <f t="shared" si="0"/>
        <v>2519</v>
      </c>
      <c r="E23" s="368">
        <v>3334</v>
      </c>
      <c r="F23" s="368">
        <v>1143</v>
      </c>
      <c r="G23" s="368">
        <v>33</v>
      </c>
      <c r="H23" s="380">
        <v>0</v>
      </c>
      <c r="I23" s="106">
        <v>1529</v>
      </c>
      <c r="J23" s="106">
        <v>1012</v>
      </c>
      <c r="K23" s="106">
        <v>1772</v>
      </c>
      <c r="L23" s="106">
        <v>364</v>
      </c>
      <c r="M23" s="505">
        <v>0</v>
      </c>
      <c r="N23" s="611"/>
    </row>
    <row r="24" spans="1:14" ht="15" customHeight="1">
      <c r="A24" s="10" t="s">
        <v>224</v>
      </c>
      <c r="B24" s="380">
        <v>0</v>
      </c>
      <c r="C24" s="380">
        <v>0</v>
      </c>
      <c r="D24" s="368">
        <f t="shared" si="0"/>
        <v>2</v>
      </c>
      <c r="E24" s="500">
        <v>59</v>
      </c>
      <c r="F24" s="380">
        <v>0</v>
      </c>
      <c r="G24" s="382">
        <v>0</v>
      </c>
      <c r="H24" s="380">
        <v>0</v>
      </c>
      <c r="I24" s="382">
        <v>0</v>
      </c>
      <c r="J24" s="382">
        <v>0</v>
      </c>
      <c r="K24" s="106">
        <v>59</v>
      </c>
      <c r="L24" s="106">
        <v>2</v>
      </c>
      <c r="M24" s="505">
        <v>0</v>
      </c>
      <c r="N24" s="611"/>
    </row>
    <row r="25" spans="1:14" ht="15" customHeight="1">
      <c r="A25" s="160" t="s">
        <v>159</v>
      </c>
      <c r="B25" s="368">
        <v>1936</v>
      </c>
      <c r="C25" s="369">
        <v>6924</v>
      </c>
      <c r="D25" s="382">
        <f t="shared" si="0"/>
        <v>0</v>
      </c>
      <c r="E25" s="502">
        <v>13668</v>
      </c>
      <c r="F25" s="382">
        <v>0</v>
      </c>
      <c r="G25" s="106">
        <v>110</v>
      </c>
      <c r="H25" s="380">
        <v>0</v>
      </c>
      <c r="I25" s="106">
        <v>292</v>
      </c>
      <c r="J25" s="382">
        <v>0</v>
      </c>
      <c r="K25" s="106">
        <v>13266</v>
      </c>
      <c r="L25" s="382">
        <v>0</v>
      </c>
      <c r="M25" s="505">
        <v>0</v>
      </c>
      <c r="N25" s="611"/>
    </row>
    <row r="26" spans="1:14" ht="15" customHeight="1">
      <c r="A26" s="160" t="s">
        <v>92</v>
      </c>
      <c r="B26" s="368">
        <v>1</v>
      </c>
      <c r="C26" s="205">
        <v>182</v>
      </c>
      <c r="D26" s="368">
        <f t="shared" si="0"/>
        <v>19</v>
      </c>
      <c r="E26" s="501">
        <v>3620</v>
      </c>
      <c r="F26" s="196">
        <v>5</v>
      </c>
      <c r="G26" s="106">
        <v>12</v>
      </c>
      <c r="H26" s="380">
        <v>0</v>
      </c>
      <c r="I26" s="106">
        <v>3547</v>
      </c>
      <c r="J26" s="106">
        <v>14</v>
      </c>
      <c r="K26" s="106">
        <v>3</v>
      </c>
      <c r="L26" s="382">
        <v>0</v>
      </c>
      <c r="M26" s="506">
        <v>58</v>
      </c>
      <c r="N26" s="611"/>
    </row>
    <row r="27" spans="1:14" ht="15" customHeight="1">
      <c r="A27" s="160" t="s">
        <v>93</v>
      </c>
      <c r="B27" s="368">
        <v>15</v>
      </c>
      <c r="C27" s="205">
        <v>10127</v>
      </c>
      <c r="D27" s="368">
        <f t="shared" si="0"/>
        <v>1</v>
      </c>
      <c r="E27" s="503">
        <v>0</v>
      </c>
      <c r="F27" s="380">
        <v>0</v>
      </c>
      <c r="G27" s="382">
        <v>0</v>
      </c>
      <c r="H27" s="106">
        <v>1</v>
      </c>
      <c r="I27" s="382">
        <v>0</v>
      </c>
      <c r="J27" s="382">
        <v>0</v>
      </c>
      <c r="K27" s="382">
        <v>0</v>
      </c>
      <c r="L27" s="382">
        <v>0</v>
      </c>
      <c r="M27" s="505">
        <v>0</v>
      </c>
      <c r="N27" s="611"/>
    </row>
    <row r="28" spans="1:14" ht="15" customHeight="1">
      <c r="A28" s="160" t="s">
        <v>94</v>
      </c>
      <c r="B28" s="368">
        <v>1879</v>
      </c>
      <c r="C28" s="368">
        <v>21200</v>
      </c>
      <c r="D28" s="368">
        <f t="shared" si="0"/>
        <v>84</v>
      </c>
      <c r="E28" s="368">
        <v>64276</v>
      </c>
      <c r="F28" s="196">
        <v>13</v>
      </c>
      <c r="G28" s="106">
        <v>12233</v>
      </c>
      <c r="H28" s="380">
        <v>0</v>
      </c>
      <c r="I28" s="106">
        <v>24309</v>
      </c>
      <c r="J28" s="106">
        <v>2</v>
      </c>
      <c r="K28" s="106">
        <v>18283</v>
      </c>
      <c r="L28" s="106">
        <v>69</v>
      </c>
      <c r="M28" s="506">
        <v>9451</v>
      </c>
      <c r="N28" s="611"/>
    </row>
    <row r="29" spans="1:14" ht="15" customHeight="1">
      <c r="A29" s="160" t="s">
        <v>95</v>
      </c>
      <c r="B29" s="368">
        <v>4923</v>
      </c>
      <c r="C29" s="368">
        <v>20</v>
      </c>
      <c r="D29" s="368">
        <f t="shared" si="0"/>
        <v>326871</v>
      </c>
      <c r="E29" s="368">
        <v>3137</v>
      </c>
      <c r="F29" s="196">
        <v>62</v>
      </c>
      <c r="G29" s="106">
        <v>1787</v>
      </c>
      <c r="H29" s="106">
        <v>66772</v>
      </c>
      <c r="I29" s="382">
        <v>0</v>
      </c>
      <c r="J29" s="106">
        <v>260037</v>
      </c>
      <c r="K29" s="106">
        <v>1350</v>
      </c>
      <c r="L29" s="382">
        <v>0</v>
      </c>
      <c r="M29" s="505">
        <v>0</v>
      </c>
      <c r="N29" s="611"/>
    </row>
    <row r="30" spans="1:14" ht="15" customHeight="1">
      <c r="A30" s="160" t="s">
        <v>24</v>
      </c>
      <c r="B30" s="368">
        <v>1088847</v>
      </c>
      <c r="C30" s="205">
        <v>221721</v>
      </c>
      <c r="D30" s="368">
        <f t="shared" si="0"/>
        <v>1325922</v>
      </c>
      <c r="E30" s="501">
        <v>376477</v>
      </c>
      <c r="F30" s="196">
        <v>267748</v>
      </c>
      <c r="G30" s="106">
        <v>99041</v>
      </c>
      <c r="H30" s="106">
        <v>393896</v>
      </c>
      <c r="I30" s="106">
        <v>124362</v>
      </c>
      <c r="J30" s="106">
        <v>338991</v>
      </c>
      <c r="K30" s="106">
        <v>37223</v>
      </c>
      <c r="L30" s="106">
        <v>325287</v>
      </c>
      <c r="M30" s="506">
        <v>115851</v>
      </c>
      <c r="N30" s="611"/>
    </row>
    <row r="31" spans="1:14" ht="15" customHeight="1">
      <c r="A31" s="160" t="s">
        <v>76</v>
      </c>
      <c r="B31" s="368">
        <v>12860</v>
      </c>
      <c r="C31" s="368">
        <v>19426</v>
      </c>
      <c r="D31" s="368">
        <f t="shared" si="0"/>
        <v>62665</v>
      </c>
      <c r="E31" s="368">
        <v>49330</v>
      </c>
      <c r="F31" s="196">
        <v>21831</v>
      </c>
      <c r="G31" s="106">
        <v>10770</v>
      </c>
      <c r="H31" s="106">
        <v>25657</v>
      </c>
      <c r="I31" s="106">
        <v>18817</v>
      </c>
      <c r="J31" s="106">
        <v>5892</v>
      </c>
      <c r="K31" s="106">
        <v>10981</v>
      </c>
      <c r="L31" s="106">
        <v>9285</v>
      </c>
      <c r="M31" s="506">
        <v>8762</v>
      </c>
      <c r="N31" s="611"/>
    </row>
    <row r="32" spans="1:14" ht="15" customHeight="1">
      <c r="A32" s="160" t="s">
        <v>96</v>
      </c>
      <c r="B32" s="379" t="s">
        <v>381</v>
      </c>
      <c r="C32" s="166">
        <v>782</v>
      </c>
      <c r="D32" s="382">
        <f t="shared" si="0"/>
        <v>0</v>
      </c>
      <c r="E32" s="498">
        <v>0</v>
      </c>
      <c r="F32" s="380">
        <v>0</v>
      </c>
      <c r="G32" s="380">
        <v>0</v>
      </c>
      <c r="H32" s="380">
        <v>0</v>
      </c>
      <c r="I32" s="382">
        <v>0</v>
      </c>
      <c r="J32" s="382">
        <v>0</v>
      </c>
      <c r="K32" s="382">
        <v>0</v>
      </c>
      <c r="L32" s="382">
        <v>0</v>
      </c>
      <c r="M32" s="505">
        <v>0</v>
      </c>
      <c r="N32" s="611"/>
    </row>
    <row r="33" spans="1:14" ht="15" customHeight="1">
      <c r="A33" s="161" t="s">
        <v>173</v>
      </c>
      <c r="B33" s="370">
        <v>542755</v>
      </c>
      <c r="C33" s="206">
        <v>3586861</v>
      </c>
      <c r="D33" s="206">
        <f t="shared" si="0"/>
        <v>567070</v>
      </c>
      <c r="E33" s="504">
        <v>3529037</v>
      </c>
      <c r="F33" s="158">
        <v>107570</v>
      </c>
      <c r="G33" s="159">
        <v>790696</v>
      </c>
      <c r="H33" s="159">
        <v>179719</v>
      </c>
      <c r="I33" s="159">
        <v>896426</v>
      </c>
      <c r="J33" s="159">
        <v>127258</v>
      </c>
      <c r="K33" s="159">
        <v>862211</v>
      </c>
      <c r="L33" s="159">
        <v>152523</v>
      </c>
      <c r="M33" s="507">
        <v>979704</v>
      </c>
      <c r="N33" s="611"/>
    </row>
    <row r="34" spans="1:14" ht="13.5" customHeight="1">
      <c r="A34" s="76" t="s">
        <v>233</v>
      </c>
      <c r="B34" s="137"/>
      <c r="C34" s="137"/>
      <c r="D34" s="137"/>
      <c r="E34" s="137"/>
      <c r="N34" s="611"/>
    </row>
    <row r="35" spans="1:14" ht="12.75" customHeight="1">
      <c r="A35" s="124" t="s">
        <v>234</v>
      </c>
      <c r="B35" s="138"/>
      <c r="C35" s="138"/>
      <c r="D35" s="138"/>
      <c r="E35" s="138"/>
      <c r="N35" s="611"/>
    </row>
    <row r="36" spans="1:14" ht="12.75" customHeight="1">
      <c r="A36" s="124" t="s">
        <v>235</v>
      </c>
      <c r="B36" s="139"/>
      <c r="C36" s="139"/>
      <c r="D36" s="139"/>
      <c r="E36" s="139"/>
      <c r="N36" s="611"/>
    </row>
    <row r="37" spans="2:5" ht="12.75" customHeight="1">
      <c r="B37" s="139"/>
      <c r="C37" s="139"/>
      <c r="D37" s="139"/>
      <c r="E37" s="139"/>
    </row>
    <row r="38" spans="2:5" ht="12.75" customHeight="1">
      <c r="B38" s="139"/>
      <c r="C38" s="139"/>
      <c r="D38" s="139"/>
      <c r="E38" s="139"/>
    </row>
    <row r="39" spans="2:5" ht="12.75">
      <c r="B39" s="140"/>
      <c r="C39" s="140"/>
      <c r="D39" s="140"/>
      <c r="E39" s="140"/>
    </row>
    <row r="40" spans="2:5" ht="12.75">
      <c r="B40" s="139"/>
      <c r="C40" s="139"/>
      <c r="D40" s="139"/>
      <c r="E40" s="139"/>
    </row>
    <row r="41" spans="2:5" ht="12.75">
      <c r="B41" s="138"/>
      <c r="C41" s="138"/>
      <c r="D41" s="138"/>
      <c r="E41" s="138"/>
    </row>
    <row r="42" spans="2:5" ht="12.75">
      <c r="B42" s="139"/>
      <c r="C42" s="139"/>
      <c r="D42" s="139"/>
      <c r="E42" s="139"/>
    </row>
    <row r="43" spans="2:5" ht="12.75">
      <c r="B43" s="139"/>
      <c r="C43" s="139"/>
      <c r="D43" s="139"/>
      <c r="E43" s="139"/>
    </row>
    <row r="44" spans="2:5" ht="12.75">
      <c r="B44" s="141"/>
      <c r="C44" s="141"/>
      <c r="D44" s="141"/>
      <c r="E44" s="141"/>
    </row>
    <row r="45" spans="2:5" ht="12.75">
      <c r="B45" s="138"/>
      <c r="C45" s="138"/>
      <c r="D45" s="138"/>
      <c r="E45" s="138"/>
    </row>
    <row r="46" spans="2:5" ht="12.75">
      <c r="B46" s="137"/>
      <c r="C46" s="137"/>
      <c r="D46" s="137"/>
      <c r="E46" s="137"/>
    </row>
    <row r="47" spans="2:5" ht="12.75">
      <c r="B47" s="138"/>
      <c r="C47" s="138"/>
      <c r="D47" s="138"/>
      <c r="E47" s="138"/>
    </row>
    <row r="48" spans="2:5" ht="12.75">
      <c r="B48" s="139"/>
      <c r="C48" s="139"/>
      <c r="D48" s="139"/>
      <c r="E48" s="139"/>
    </row>
    <row r="49" spans="2:5" ht="12.75">
      <c r="B49" s="139"/>
      <c r="C49" s="139"/>
      <c r="D49" s="139"/>
      <c r="E49" s="139"/>
    </row>
    <row r="50" spans="2:5" ht="12.75">
      <c r="B50" s="139"/>
      <c r="C50" s="139"/>
      <c r="D50" s="139"/>
      <c r="E50" s="139"/>
    </row>
    <row r="51" spans="2:5" ht="12.75">
      <c r="B51" s="140"/>
      <c r="C51" s="140"/>
      <c r="D51" s="140"/>
      <c r="E51" s="140"/>
    </row>
    <row r="52" spans="2:5" ht="12.75">
      <c r="B52" s="139"/>
      <c r="C52" s="139"/>
      <c r="D52" s="139"/>
      <c r="E52" s="139"/>
    </row>
    <row r="53" spans="2:5" ht="12.75">
      <c r="B53" s="139"/>
      <c r="C53" s="139"/>
      <c r="D53" s="139"/>
      <c r="E53" s="139"/>
    </row>
    <row r="54" spans="2:5" ht="12.75">
      <c r="B54" s="139"/>
      <c r="C54" s="139"/>
      <c r="D54" s="139"/>
      <c r="E54" s="139"/>
    </row>
    <row r="55" spans="2:5" ht="12.75">
      <c r="B55" s="139"/>
      <c r="C55" s="139"/>
      <c r="D55" s="139"/>
      <c r="E55" s="139"/>
    </row>
    <row r="56" spans="2:5" ht="12.75">
      <c r="B56" s="139"/>
      <c r="C56" s="139"/>
      <c r="D56" s="139"/>
      <c r="E56" s="139"/>
    </row>
    <row r="58" ht="14.25" customHeight="1"/>
  </sheetData>
  <sheetProtection/>
  <mergeCells count="10">
    <mergeCell ref="N1:N36"/>
    <mergeCell ref="F2:G2"/>
    <mergeCell ref="A4:A6"/>
    <mergeCell ref="B4:C5"/>
    <mergeCell ref="D4:E5"/>
    <mergeCell ref="F4:M4"/>
    <mergeCell ref="F5:G5"/>
    <mergeCell ref="H5:I5"/>
    <mergeCell ref="J5:K5"/>
    <mergeCell ref="L5:M5"/>
  </mergeCells>
  <printOptions/>
  <pageMargins left="0.5" right="0" top="0.53" bottom="0.25" header="0.53" footer="0.27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3"/>
  <sheetViews>
    <sheetView zoomScalePageLayoutView="0" workbookViewId="0" topLeftCell="A10">
      <pane xSplit="1" topLeftCell="B1" activePane="topRight" state="frozen"/>
      <selection pane="topLeft" activeCell="I4" sqref="I4"/>
      <selection pane="topRight" activeCell="H4" sqref="H4:I4"/>
    </sheetView>
  </sheetViews>
  <sheetFormatPr defaultColWidth="9.140625" defaultRowHeight="12.75"/>
  <cols>
    <col min="1" max="1" width="15.8515625" style="0" customWidth="1"/>
    <col min="2" max="2" width="10.8515625" style="0" bestFit="1" customWidth="1"/>
    <col min="3" max="5" width="10.00390625" style="0" customWidth="1"/>
    <col min="6" max="13" width="10.00390625" style="1" customWidth="1"/>
    <col min="14" max="14" width="4.140625" style="0" customWidth="1"/>
  </cols>
  <sheetData>
    <row r="1" spans="1:14" ht="24" customHeight="1">
      <c r="A1" s="104" t="s">
        <v>401</v>
      </c>
      <c r="N1" s="601" t="s">
        <v>221</v>
      </c>
    </row>
    <row r="2" spans="8:14" ht="12.75">
      <c r="H2" s="35"/>
      <c r="I2" s="687" t="s">
        <v>140</v>
      </c>
      <c r="J2" s="687"/>
      <c r="K2" s="687"/>
      <c r="L2" s="687"/>
      <c r="M2" s="687"/>
      <c r="N2" s="601"/>
    </row>
    <row r="3" spans="1:14" ht="15.75">
      <c r="A3" s="677" t="s">
        <v>67</v>
      </c>
      <c r="B3" s="646" t="s">
        <v>382</v>
      </c>
      <c r="C3" s="658"/>
      <c r="D3" s="646" t="s">
        <v>366</v>
      </c>
      <c r="E3" s="658"/>
      <c r="F3" s="670" t="s">
        <v>367</v>
      </c>
      <c r="G3" s="671"/>
      <c r="H3" s="671"/>
      <c r="I3" s="671"/>
      <c r="J3" s="671"/>
      <c r="K3" s="671"/>
      <c r="L3" s="671"/>
      <c r="M3" s="672"/>
      <c r="N3" s="601"/>
    </row>
    <row r="4" spans="1:14" ht="12.75">
      <c r="A4" s="678"/>
      <c r="B4" s="680"/>
      <c r="C4" s="681"/>
      <c r="D4" s="680"/>
      <c r="E4" s="681"/>
      <c r="F4" s="688" t="s">
        <v>0</v>
      </c>
      <c r="G4" s="689"/>
      <c r="H4" s="688" t="s">
        <v>1</v>
      </c>
      <c r="I4" s="689"/>
      <c r="J4" s="685" t="s">
        <v>2</v>
      </c>
      <c r="K4" s="686"/>
      <c r="L4" s="685" t="s">
        <v>3</v>
      </c>
      <c r="M4" s="686"/>
      <c r="N4" s="601"/>
    </row>
    <row r="5" spans="1:14" ht="25.5">
      <c r="A5" s="679"/>
      <c r="B5" s="34" t="s">
        <v>144</v>
      </c>
      <c r="C5" s="34" t="s">
        <v>194</v>
      </c>
      <c r="D5" s="34" t="s">
        <v>144</v>
      </c>
      <c r="E5" s="34" t="s">
        <v>194</v>
      </c>
      <c r="F5" s="34" t="s">
        <v>68</v>
      </c>
      <c r="G5" s="34" t="s">
        <v>194</v>
      </c>
      <c r="H5" s="197" t="s">
        <v>68</v>
      </c>
      <c r="I5" s="34" t="s">
        <v>194</v>
      </c>
      <c r="J5" s="197" t="s">
        <v>68</v>
      </c>
      <c r="K5" s="34" t="s">
        <v>194</v>
      </c>
      <c r="L5" s="197" t="s">
        <v>68</v>
      </c>
      <c r="M5" s="34" t="s">
        <v>194</v>
      </c>
      <c r="N5" s="601"/>
    </row>
    <row r="6" spans="1:14" ht="15" customHeight="1">
      <c r="A6" s="160" t="s">
        <v>64</v>
      </c>
      <c r="B6" s="106">
        <v>16387</v>
      </c>
      <c r="C6" s="106">
        <v>3260</v>
      </c>
      <c r="D6" s="106">
        <f>F6+H6+J6+L6</f>
        <v>45493</v>
      </c>
      <c r="E6" s="506">
        <v>6929</v>
      </c>
      <c r="F6" s="106">
        <v>25058</v>
      </c>
      <c r="G6" s="106">
        <v>1997</v>
      </c>
      <c r="H6" s="106">
        <v>11243</v>
      </c>
      <c r="I6" s="106">
        <v>1519</v>
      </c>
      <c r="J6" s="106">
        <v>9192</v>
      </c>
      <c r="K6" s="106">
        <v>1309</v>
      </c>
      <c r="L6" s="382">
        <v>0</v>
      </c>
      <c r="M6" s="510">
        <v>2104</v>
      </c>
      <c r="N6" s="601"/>
    </row>
    <row r="7" spans="1:14" ht="15" customHeight="1">
      <c r="A7" s="160" t="s">
        <v>97</v>
      </c>
      <c r="B7" s="106">
        <v>53198</v>
      </c>
      <c r="C7" s="106">
        <v>6837</v>
      </c>
      <c r="D7" s="106">
        <f aca="true" t="shared" si="0" ref="D7:D28">F7+H7+J7+L7</f>
        <v>54167</v>
      </c>
      <c r="E7" s="505">
        <v>0</v>
      </c>
      <c r="F7" s="106">
        <v>17</v>
      </c>
      <c r="G7" s="380">
        <v>0</v>
      </c>
      <c r="H7" s="106">
        <v>25785</v>
      </c>
      <c r="I7" s="382">
        <v>0</v>
      </c>
      <c r="J7" s="106">
        <v>28365</v>
      </c>
      <c r="K7" s="382">
        <v>0</v>
      </c>
      <c r="L7" s="382">
        <v>0</v>
      </c>
      <c r="M7" s="505">
        <v>0</v>
      </c>
      <c r="N7" s="601"/>
    </row>
    <row r="8" spans="1:14" ht="15" customHeight="1">
      <c r="A8" s="160" t="s">
        <v>160</v>
      </c>
      <c r="B8" s="384" t="s">
        <v>381</v>
      </c>
      <c r="C8" s="384" t="s">
        <v>381</v>
      </c>
      <c r="D8" s="382">
        <f t="shared" si="0"/>
        <v>0</v>
      </c>
      <c r="E8" s="508">
        <v>0</v>
      </c>
      <c r="F8" s="380">
        <v>0</v>
      </c>
      <c r="G8" s="380">
        <v>0</v>
      </c>
      <c r="H8" s="382">
        <v>0</v>
      </c>
      <c r="I8" s="382">
        <v>0</v>
      </c>
      <c r="J8" s="382">
        <v>0</v>
      </c>
      <c r="K8" s="382">
        <v>0</v>
      </c>
      <c r="L8" s="382">
        <v>0</v>
      </c>
      <c r="M8" s="505">
        <v>0</v>
      </c>
      <c r="N8" s="601"/>
    </row>
    <row r="9" spans="1:14" ht="15" customHeight="1">
      <c r="A9" s="160" t="s">
        <v>77</v>
      </c>
      <c r="B9" s="106">
        <v>268318</v>
      </c>
      <c r="C9" s="106">
        <v>80928</v>
      </c>
      <c r="D9" s="106">
        <f t="shared" si="0"/>
        <v>125136</v>
      </c>
      <c r="E9" s="506">
        <v>46218</v>
      </c>
      <c r="F9" s="106">
        <v>87878</v>
      </c>
      <c r="G9" s="106">
        <v>15800</v>
      </c>
      <c r="H9" s="106">
        <v>8599</v>
      </c>
      <c r="I9" s="106">
        <v>4246</v>
      </c>
      <c r="J9" s="106">
        <v>12855</v>
      </c>
      <c r="K9" s="106">
        <v>6505</v>
      </c>
      <c r="L9" s="106">
        <v>15804</v>
      </c>
      <c r="M9" s="506">
        <v>19667</v>
      </c>
      <c r="N9" s="601"/>
    </row>
    <row r="10" spans="1:14" ht="15" customHeight="1">
      <c r="A10" s="160" t="s">
        <v>78</v>
      </c>
      <c r="B10" s="106">
        <v>34838</v>
      </c>
      <c r="C10" s="106">
        <v>2647</v>
      </c>
      <c r="D10" s="106">
        <f t="shared" si="0"/>
        <v>29123</v>
      </c>
      <c r="E10" s="506">
        <v>4211</v>
      </c>
      <c r="F10" s="106">
        <v>8253</v>
      </c>
      <c r="G10" s="106">
        <v>544</v>
      </c>
      <c r="H10" s="106">
        <v>10647</v>
      </c>
      <c r="I10" s="106">
        <v>560</v>
      </c>
      <c r="J10" s="106">
        <v>4507</v>
      </c>
      <c r="K10" s="106">
        <v>1237</v>
      </c>
      <c r="L10" s="106">
        <v>5716</v>
      </c>
      <c r="M10" s="506">
        <v>1870</v>
      </c>
      <c r="N10" s="601"/>
    </row>
    <row r="11" spans="1:14" ht="15" customHeight="1">
      <c r="A11" s="160" t="s">
        <v>98</v>
      </c>
      <c r="B11" s="106">
        <v>29</v>
      </c>
      <c r="C11" s="106">
        <v>23040</v>
      </c>
      <c r="D11" s="106">
        <f t="shared" si="0"/>
        <v>5249</v>
      </c>
      <c r="E11" s="506">
        <v>52964</v>
      </c>
      <c r="F11" s="106">
        <v>86</v>
      </c>
      <c r="G11" s="106">
        <v>2198</v>
      </c>
      <c r="H11" s="106">
        <v>11</v>
      </c>
      <c r="I11" s="106">
        <v>5133</v>
      </c>
      <c r="J11" s="106">
        <v>3041</v>
      </c>
      <c r="K11" s="106">
        <v>26961</v>
      </c>
      <c r="L11" s="106">
        <v>2111</v>
      </c>
      <c r="M11" s="506">
        <v>18672</v>
      </c>
      <c r="N11" s="601"/>
    </row>
    <row r="12" spans="1:14" ht="15" customHeight="1">
      <c r="A12" s="160" t="s">
        <v>161</v>
      </c>
      <c r="B12" s="384" t="s">
        <v>381</v>
      </c>
      <c r="C12" s="106">
        <v>105</v>
      </c>
      <c r="D12" s="382">
        <f t="shared" si="0"/>
        <v>0</v>
      </c>
      <c r="E12" s="509">
        <v>124</v>
      </c>
      <c r="F12" s="380">
        <v>0</v>
      </c>
      <c r="G12" s="380">
        <v>0</v>
      </c>
      <c r="H12" s="382">
        <v>0</v>
      </c>
      <c r="I12" s="106">
        <v>31</v>
      </c>
      <c r="J12" s="382">
        <v>0</v>
      </c>
      <c r="K12" s="382">
        <v>0</v>
      </c>
      <c r="L12" s="382">
        <v>0</v>
      </c>
      <c r="M12" s="506">
        <v>93</v>
      </c>
      <c r="N12" s="601"/>
    </row>
    <row r="13" spans="1:14" ht="15" customHeight="1">
      <c r="A13" s="160" t="s">
        <v>79</v>
      </c>
      <c r="B13" s="106">
        <v>443</v>
      </c>
      <c r="C13" s="106">
        <v>6628</v>
      </c>
      <c r="D13" s="382">
        <f t="shared" si="0"/>
        <v>0</v>
      </c>
      <c r="E13" s="509">
        <v>28210</v>
      </c>
      <c r="F13" s="380">
        <v>0</v>
      </c>
      <c r="G13" s="380">
        <v>0</v>
      </c>
      <c r="H13" s="382">
        <v>0</v>
      </c>
      <c r="I13" s="106">
        <v>8202</v>
      </c>
      <c r="J13" s="382">
        <v>0</v>
      </c>
      <c r="K13" s="106">
        <v>4316</v>
      </c>
      <c r="L13" s="382">
        <v>0</v>
      </c>
      <c r="M13" s="506">
        <v>15692</v>
      </c>
      <c r="N13" s="601"/>
    </row>
    <row r="14" spans="1:14" ht="15" customHeight="1">
      <c r="A14" s="160" t="s">
        <v>162</v>
      </c>
      <c r="B14" s="106">
        <v>51</v>
      </c>
      <c r="C14" s="384" t="s">
        <v>381</v>
      </c>
      <c r="D14" s="106">
        <f t="shared" si="0"/>
        <v>22</v>
      </c>
      <c r="E14" s="509">
        <v>762</v>
      </c>
      <c r="F14" s="380">
        <v>0</v>
      </c>
      <c r="G14" s="380">
        <v>0</v>
      </c>
      <c r="H14" s="106">
        <v>22</v>
      </c>
      <c r="I14" s="382">
        <v>0</v>
      </c>
      <c r="J14" s="382">
        <v>0</v>
      </c>
      <c r="K14" s="382">
        <v>0</v>
      </c>
      <c r="L14" s="382">
        <v>0</v>
      </c>
      <c r="M14" s="506">
        <v>762</v>
      </c>
      <c r="N14" s="601"/>
    </row>
    <row r="15" spans="1:14" ht="15" customHeight="1">
      <c r="A15" s="160" t="s">
        <v>99</v>
      </c>
      <c r="B15" s="106">
        <v>3625</v>
      </c>
      <c r="C15" s="106">
        <v>19675</v>
      </c>
      <c r="D15" s="106">
        <f t="shared" si="0"/>
        <v>3427</v>
      </c>
      <c r="E15" s="506">
        <v>61598</v>
      </c>
      <c r="F15" s="106">
        <v>735</v>
      </c>
      <c r="G15" s="106">
        <v>1783</v>
      </c>
      <c r="H15" s="106">
        <v>887</v>
      </c>
      <c r="I15" s="106">
        <v>43397</v>
      </c>
      <c r="J15" s="106">
        <v>909</v>
      </c>
      <c r="K15" s="106">
        <v>8265</v>
      </c>
      <c r="L15" s="106">
        <v>896</v>
      </c>
      <c r="M15" s="506">
        <v>8153</v>
      </c>
      <c r="N15" s="601"/>
    </row>
    <row r="16" spans="1:14" ht="15" customHeight="1">
      <c r="A16" s="160" t="s">
        <v>25</v>
      </c>
      <c r="B16" s="106">
        <v>143794</v>
      </c>
      <c r="C16" s="106">
        <v>920737</v>
      </c>
      <c r="D16" s="106">
        <f t="shared" si="0"/>
        <v>427716</v>
      </c>
      <c r="E16" s="506">
        <v>701351</v>
      </c>
      <c r="F16" s="106">
        <v>75779</v>
      </c>
      <c r="G16" s="106">
        <v>177178</v>
      </c>
      <c r="H16" s="106">
        <v>57250</v>
      </c>
      <c r="I16" s="106">
        <v>189542</v>
      </c>
      <c r="J16" s="106">
        <v>221576</v>
      </c>
      <c r="K16" s="106">
        <v>160680</v>
      </c>
      <c r="L16" s="106">
        <v>73111</v>
      </c>
      <c r="M16" s="506">
        <v>173951</v>
      </c>
      <c r="N16" s="601"/>
    </row>
    <row r="17" spans="1:14" ht="15" customHeight="1">
      <c r="A17" s="160" t="s">
        <v>100</v>
      </c>
      <c r="B17" s="106">
        <v>20456</v>
      </c>
      <c r="C17" s="106">
        <v>630</v>
      </c>
      <c r="D17" s="106">
        <f t="shared" si="0"/>
        <v>26009</v>
      </c>
      <c r="E17" s="506">
        <v>255</v>
      </c>
      <c r="F17" s="106">
        <v>5814</v>
      </c>
      <c r="G17" s="380">
        <v>0</v>
      </c>
      <c r="H17" s="106">
        <v>11008</v>
      </c>
      <c r="I17" s="106">
        <v>255</v>
      </c>
      <c r="J17" s="106">
        <v>5397</v>
      </c>
      <c r="K17" s="382">
        <v>0</v>
      </c>
      <c r="L17" s="106">
        <v>3790</v>
      </c>
      <c r="M17" s="505">
        <v>0</v>
      </c>
      <c r="N17" s="601"/>
    </row>
    <row r="18" spans="1:14" ht="15" customHeight="1">
      <c r="A18" s="160" t="s">
        <v>163</v>
      </c>
      <c r="B18" s="106" t="s">
        <v>381</v>
      </c>
      <c r="C18" s="384" t="s">
        <v>381</v>
      </c>
      <c r="D18" s="382">
        <f t="shared" si="0"/>
        <v>0</v>
      </c>
      <c r="E18" s="508">
        <v>0</v>
      </c>
      <c r="F18" s="157">
        <v>0</v>
      </c>
      <c r="G18" s="380">
        <v>0</v>
      </c>
      <c r="H18" s="382">
        <v>0</v>
      </c>
      <c r="I18" s="382">
        <v>0</v>
      </c>
      <c r="J18" s="382">
        <v>0</v>
      </c>
      <c r="K18" s="382">
        <v>0</v>
      </c>
      <c r="L18" s="382">
        <v>0</v>
      </c>
      <c r="M18" s="505">
        <v>0</v>
      </c>
      <c r="N18" s="601"/>
    </row>
    <row r="19" spans="1:14" ht="15" customHeight="1">
      <c r="A19" s="160" t="s">
        <v>164</v>
      </c>
      <c r="B19" s="106">
        <v>10235516</v>
      </c>
      <c r="C19" s="106">
        <v>2552646</v>
      </c>
      <c r="D19" s="106">
        <f t="shared" si="0"/>
        <v>11392394</v>
      </c>
      <c r="E19" s="506">
        <v>3612498</v>
      </c>
      <c r="F19" s="106">
        <v>2652180</v>
      </c>
      <c r="G19" s="106">
        <v>583190</v>
      </c>
      <c r="H19" s="106">
        <v>2684781</v>
      </c>
      <c r="I19" s="106">
        <v>712707</v>
      </c>
      <c r="J19" s="106">
        <v>2994553</v>
      </c>
      <c r="K19" s="106">
        <v>1136178</v>
      </c>
      <c r="L19" s="106">
        <v>3060880</v>
      </c>
      <c r="M19" s="506">
        <v>1180423</v>
      </c>
      <c r="N19" s="601"/>
    </row>
    <row r="20" spans="1:14" ht="15" customHeight="1">
      <c r="A20" s="160" t="s">
        <v>80</v>
      </c>
      <c r="B20" s="384" t="s">
        <v>381</v>
      </c>
      <c r="C20" s="384" t="s">
        <v>381</v>
      </c>
      <c r="D20" s="382">
        <f t="shared" si="0"/>
        <v>0</v>
      </c>
      <c r="E20" s="509">
        <v>439</v>
      </c>
      <c r="F20" s="380">
        <v>0</v>
      </c>
      <c r="G20" s="380">
        <v>0</v>
      </c>
      <c r="H20" s="382">
        <v>0</v>
      </c>
      <c r="I20" s="382">
        <v>0</v>
      </c>
      <c r="J20" s="382">
        <v>0</v>
      </c>
      <c r="K20" s="382">
        <v>0</v>
      </c>
      <c r="L20" s="382">
        <v>0</v>
      </c>
      <c r="M20" s="506">
        <v>439</v>
      </c>
      <c r="N20" s="601"/>
    </row>
    <row r="21" spans="1:14" ht="15" customHeight="1">
      <c r="A21" s="160" t="s">
        <v>81</v>
      </c>
      <c r="B21" s="106">
        <v>306843</v>
      </c>
      <c r="C21" s="106">
        <v>174</v>
      </c>
      <c r="D21" s="106">
        <f t="shared" si="0"/>
        <v>260963</v>
      </c>
      <c r="E21" s="106">
        <v>3971</v>
      </c>
      <c r="F21" s="106">
        <v>61582</v>
      </c>
      <c r="G21" s="380">
        <v>0</v>
      </c>
      <c r="H21" s="106">
        <v>43814</v>
      </c>
      <c r="I21" s="382">
        <v>0</v>
      </c>
      <c r="J21" s="106">
        <v>99338</v>
      </c>
      <c r="K21" s="106">
        <v>2985</v>
      </c>
      <c r="L21" s="106">
        <v>56229</v>
      </c>
      <c r="M21" s="106">
        <v>986</v>
      </c>
      <c r="N21" s="601"/>
    </row>
    <row r="22" spans="1:14" ht="15" customHeight="1">
      <c r="A22" s="160" t="s">
        <v>39</v>
      </c>
      <c r="B22" s="106">
        <v>31372</v>
      </c>
      <c r="C22" s="106">
        <v>36714</v>
      </c>
      <c r="D22" s="106">
        <f t="shared" si="0"/>
        <v>107668</v>
      </c>
      <c r="E22" s="506">
        <v>80806</v>
      </c>
      <c r="F22" s="106">
        <v>13235</v>
      </c>
      <c r="G22" s="106">
        <v>36119</v>
      </c>
      <c r="H22" s="106">
        <v>610</v>
      </c>
      <c r="I22" s="106">
        <v>16746</v>
      </c>
      <c r="J22" s="106">
        <v>33141</v>
      </c>
      <c r="K22" s="106">
        <v>6626</v>
      </c>
      <c r="L22" s="106">
        <v>60682</v>
      </c>
      <c r="M22" s="506">
        <v>21315</v>
      </c>
      <c r="N22" s="601"/>
    </row>
    <row r="23" spans="1:14" ht="15" customHeight="1">
      <c r="A23" s="160" t="s">
        <v>101</v>
      </c>
      <c r="B23" s="106">
        <v>3</v>
      </c>
      <c r="C23" s="106">
        <v>12449</v>
      </c>
      <c r="D23" s="382">
        <f t="shared" si="0"/>
        <v>0</v>
      </c>
      <c r="E23" s="509">
        <v>38</v>
      </c>
      <c r="F23" s="380">
        <v>0</v>
      </c>
      <c r="G23" s="380">
        <v>0</v>
      </c>
      <c r="H23" s="382">
        <v>0</v>
      </c>
      <c r="I23" s="382">
        <v>0</v>
      </c>
      <c r="J23" s="382">
        <v>0</v>
      </c>
      <c r="K23" s="382">
        <v>0</v>
      </c>
      <c r="L23" s="382">
        <v>0</v>
      </c>
      <c r="M23" s="506">
        <v>38</v>
      </c>
      <c r="N23" s="601"/>
    </row>
    <row r="24" spans="1:14" ht="15" customHeight="1">
      <c r="A24" s="160" t="s">
        <v>165</v>
      </c>
      <c r="B24" s="106">
        <v>563</v>
      </c>
      <c r="C24" s="106">
        <v>128</v>
      </c>
      <c r="D24" s="106">
        <f t="shared" si="0"/>
        <v>5</v>
      </c>
      <c r="E24" s="508">
        <v>0</v>
      </c>
      <c r="F24" s="380">
        <v>0</v>
      </c>
      <c r="G24" s="380">
        <v>0</v>
      </c>
      <c r="H24" s="382">
        <v>0</v>
      </c>
      <c r="I24" s="382">
        <v>0</v>
      </c>
      <c r="J24" s="106">
        <v>5</v>
      </c>
      <c r="K24" s="382">
        <v>0</v>
      </c>
      <c r="L24" s="382">
        <v>0</v>
      </c>
      <c r="M24" s="505">
        <v>0</v>
      </c>
      <c r="N24" s="601"/>
    </row>
    <row r="25" spans="1:14" ht="15" customHeight="1">
      <c r="A25" s="160" t="s">
        <v>27</v>
      </c>
      <c r="B25" s="106">
        <v>3212</v>
      </c>
      <c r="C25" s="106">
        <v>25150</v>
      </c>
      <c r="D25" s="106">
        <f t="shared" si="0"/>
        <v>2624</v>
      </c>
      <c r="E25" s="506">
        <v>46778</v>
      </c>
      <c r="F25" s="106">
        <v>2511</v>
      </c>
      <c r="G25" s="106">
        <v>6218</v>
      </c>
      <c r="H25" s="106">
        <v>47</v>
      </c>
      <c r="I25" s="106">
        <v>7920</v>
      </c>
      <c r="J25" s="106">
        <v>33</v>
      </c>
      <c r="K25" s="106">
        <v>9458</v>
      </c>
      <c r="L25" s="106">
        <v>33</v>
      </c>
      <c r="M25" s="506">
        <v>23182</v>
      </c>
      <c r="N25" s="601"/>
    </row>
    <row r="26" spans="1:14" ht="15" customHeight="1">
      <c r="A26" s="160" t="s">
        <v>166</v>
      </c>
      <c r="B26" s="106">
        <v>9882</v>
      </c>
      <c r="C26" s="106">
        <v>24338</v>
      </c>
      <c r="D26" s="106">
        <f t="shared" si="0"/>
        <v>49</v>
      </c>
      <c r="E26" s="509">
        <v>12242</v>
      </c>
      <c r="F26" s="380">
        <v>0</v>
      </c>
      <c r="G26" s="106">
        <v>2379</v>
      </c>
      <c r="H26" s="382">
        <v>0</v>
      </c>
      <c r="I26" s="106">
        <v>3988</v>
      </c>
      <c r="J26" s="382">
        <v>0</v>
      </c>
      <c r="K26" s="106">
        <v>2666</v>
      </c>
      <c r="L26" s="106">
        <v>49</v>
      </c>
      <c r="M26" s="506">
        <v>3209</v>
      </c>
      <c r="N26" s="601"/>
    </row>
    <row r="27" spans="1:14" ht="15" customHeight="1">
      <c r="A27" s="160" t="s">
        <v>82</v>
      </c>
      <c r="B27" s="106">
        <v>235307</v>
      </c>
      <c r="C27" s="106">
        <v>19597</v>
      </c>
      <c r="D27" s="106">
        <f t="shared" si="0"/>
        <v>192892</v>
      </c>
      <c r="E27" s="506">
        <v>28117</v>
      </c>
      <c r="F27" s="106">
        <v>72432</v>
      </c>
      <c r="G27" s="106">
        <v>8871</v>
      </c>
      <c r="H27" s="106">
        <v>6828</v>
      </c>
      <c r="I27" s="106">
        <v>1107</v>
      </c>
      <c r="J27" s="106">
        <v>32660</v>
      </c>
      <c r="K27" s="106">
        <v>8401</v>
      </c>
      <c r="L27" s="106">
        <v>80972</v>
      </c>
      <c r="M27" s="506">
        <v>9738</v>
      </c>
      <c r="N27" s="601"/>
    </row>
    <row r="28" spans="1:14" ht="15" customHeight="1">
      <c r="A28" s="160" t="s">
        <v>29</v>
      </c>
      <c r="B28" s="106">
        <v>129343</v>
      </c>
      <c r="C28" s="106">
        <v>51649</v>
      </c>
      <c r="D28" s="106">
        <f t="shared" si="0"/>
        <v>207168</v>
      </c>
      <c r="E28" s="506">
        <v>62964</v>
      </c>
      <c r="F28" s="106">
        <v>21776</v>
      </c>
      <c r="G28" s="106">
        <v>8756</v>
      </c>
      <c r="H28" s="106">
        <v>1446</v>
      </c>
      <c r="I28" s="106">
        <v>10033</v>
      </c>
      <c r="J28" s="106">
        <v>15949</v>
      </c>
      <c r="K28" s="106">
        <v>18568</v>
      </c>
      <c r="L28" s="106">
        <v>167997</v>
      </c>
      <c r="M28" s="506">
        <v>25607</v>
      </c>
      <c r="N28" s="601"/>
    </row>
    <row r="29" spans="1:14" ht="15" customHeight="1">
      <c r="A29" s="161" t="s">
        <v>167</v>
      </c>
      <c r="B29" s="159">
        <v>33821</v>
      </c>
      <c r="C29" s="159">
        <v>77509</v>
      </c>
      <c r="D29" s="159">
        <f>'[5]Table 14'!D7-SUM('[5]Table 14'!D8:D33)-SUM('Table 14 cont''d (2)'!D6:D28)</f>
        <v>73652</v>
      </c>
      <c r="E29" s="159">
        <f>'[5]Table 14'!E7-SUM('[5]Table 14'!E8:E33)-SUM('Table 14 cont''d (2)'!E6:E28)</f>
        <v>67268</v>
      </c>
      <c r="F29" s="159">
        <f>'[5]Table 14'!F7-SUM('[5]Table 14'!F8:F33)-SUM('Table 14 cont''d (2)'!F6:F28)</f>
        <v>714</v>
      </c>
      <c r="G29" s="159">
        <f>'[5]Table 14'!G7-SUM('[5]Table 14'!G8:G33)-SUM('Table 14 cont''d (2)'!G6:G28)</f>
        <v>12885</v>
      </c>
      <c r="H29" s="159">
        <f>'[5]Table 14'!H7-SUM('[5]Table 14'!H8:H33)-SUM('Table 14 cont''d (2)'!H6:H28)</f>
        <v>63011</v>
      </c>
      <c r="I29" s="159">
        <f>'[5]Table 14'!I7-SUM('[5]Table 14'!I8:I33)-SUM('Table 14 cont''d (2)'!I6:I28)</f>
        <v>17393</v>
      </c>
      <c r="J29" s="159">
        <f>'[5]Table 14'!J7-SUM('[5]Table 14'!J8:J33)-SUM('Table 14 cont''d (2)'!J6:J28)</f>
        <v>6248</v>
      </c>
      <c r="K29" s="159">
        <f>'[5]Table 14'!K7-SUM('[5]Table 14'!K8:K33)-SUM('Table 14 cont''d (2)'!K6:K28)</f>
        <v>18549</v>
      </c>
      <c r="L29" s="159">
        <f>'[5]Table 14'!L7-SUM('[5]Table 14'!L8:L33)-SUM('Table 14 cont''d (2)'!L6:L28)</f>
        <v>3679</v>
      </c>
      <c r="M29" s="507">
        <v>19427</v>
      </c>
      <c r="N29" s="601"/>
    </row>
    <row r="30" spans="1:14" ht="13.5">
      <c r="A30" s="76" t="s">
        <v>233</v>
      </c>
      <c r="B30" s="66"/>
      <c r="C30" s="66"/>
      <c r="D30" s="66"/>
      <c r="E30" s="66"/>
      <c r="N30" s="601"/>
    </row>
    <row r="31" spans="1:14" ht="13.5">
      <c r="A31" s="124" t="s">
        <v>234</v>
      </c>
      <c r="B31" s="66"/>
      <c r="C31" s="66"/>
      <c r="D31" s="66"/>
      <c r="E31" s="527"/>
      <c r="N31" s="601"/>
    </row>
    <row r="32" spans="1:14" ht="13.5">
      <c r="A32" s="124" t="s">
        <v>235</v>
      </c>
      <c r="B32" s="66"/>
      <c r="C32" s="66"/>
      <c r="D32" s="66"/>
      <c r="E32" s="527"/>
      <c r="N32" s="601"/>
    </row>
    <row r="33" ht="12.75">
      <c r="N33" s="601"/>
    </row>
  </sheetData>
  <sheetProtection/>
  <mergeCells count="10">
    <mergeCell ref="N1:N33"/>
    <mergeCell ref="I2:M2"/>
    <mergeCell ref="A3:A5"/>
    <mergeCell ref="B3:C4"/>
    <mergeCell ref="D3:E4"/>
    <mergeCell ref="F3:M3"/>
    <mergeCell ref="F4:G4"/>
    <mergeCell ref="H4:I4"/>
    <mergeCell ref="J4:K4"/>
    <mergeCell ref="L4:M4"/>
  </mergeCells>
  <printOptions/>
  <pageMargins left="0.5" right="0" top="0.75" bottom="0.43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zoomScalePageLayoutView="0" workbookViewId="0" topLeftCell="A1">
      <selection activeCell="F4" sqref="F4:M4"/>
    </sheetView>
  </sheetViews>
  <sheetFormatPr defaultColWidth="9.140625" defaultRowHeight="12.75"/>
  <cols>
    <col min="1" max="1" width="13.140625" style="13" customWidth="1"/>
    <col min="2" max="5" width="10.57421875" style="13" customWidth="1"/>
    <col min="6" max="13" width="10.57421875" style="1" customWidth="1"/>
    <col min="14" max="14" width="4.57421875" style="13" customWidth="1"/>
    <col min="15" max="16384" width="9.140625" style="13" customWidth="1"/>
  </cols>
  <sheetData>
    <row r="1" spans="1:14" ht="21" customHeight="1">
      <c r="A1" s="33" t="s">
        <v>380</v>
      </c>
      <c r="B1" s="32"/>
      <c r="C1" s="32"/>
      <c r="D1" s="32"/>
      <c r="E1" s="32"/>
      <c r="F1" s="153"/>
      <c r="G1" s="153"/>
      <c r="H1" s="153"/>
      <c r="I1" s="153"/>
      <c r="J1" s="153"/>
      <c r="K1" s="153"/>
      <c r="L1" s="153"/>
      <c r="M1" s="153"/>
      <c r="N1" s="601" t="s">
        <v>222</v>
      </c>
    </row>
    <row r="2" spans="1:14" ht="21" customHeight="1">
      <c r="A2" s="32"/>
      <c r="B2" s="32"/>
      <c r="C2" s="32"/>
      <c r="D2" s="32"/>
      <c r="E2" s="32"/>
      <c r="H2" s="175"/>
      <c r="I2" s="676" t="s">
        <v>368</v>
      </c>
      <c r="J2" s="676"/>
      <c r="K2" s="676"/>
      <c r="L2" s="676"/>
      <c r="M2" s="676"/>
      <c r="N2" s="601"/>
    </row>
    <row r="3" spans="1:14" ht="6" customHeight="1">
      <c r="A3" s="32"/>
      <c r="B3" s="32"/>
      <c r="C3" s="32"/>
      <c r="D3" s="32"/>
      <c r="E3" s="32"/>
      <c r="F3" s="151"/>
      <c r="G3" s="151"/>
      <c r="H3" s="151"/>
      <c r="I3" s="151"/>
      <c r="J3" s="151"/>
      <c r="K3" s="151"/>
      <c r="L3" s="151"/>
      <c r="M3" s="151"/>
      <c r="N3" s="601"/>
    </row>
    <row r="4" spans="1:14" ht="21" customHeight="1">
      <c r="A4" s="690" t="s">
        <v>70</v>
      </c>
      <c r="B4" s="693" t="s">
        <v>441</v>
      </c>
      <c r="C4" s="694"/>
      <c r="D4" s="693" t="s">
        <v>442</v>
      </c>
      <c r="E4" s="694"/>
      <c r="F4" s="697" t="s">
        <v>443</v>
      </c>
      <c r="G4" s="697"/>
      <c r="H4" s="697"/>
      <c r="I4" s="697"/>
      <c r="J4" s="697"/>
      <c r="K4" s="697"/>
      <c r="L4" s="697"/>
      <c r="M4" s="697"/>
      <c r="N4" s="601"/>
    </row>
    <row r="5" spans="1:14" ht="21" customHeight="1">
      <c r="A5" s="691"/>
      <c r="B5" s="695"/>
      <c r="C5" s="696"/>
      <c r="D5" s="695"/>
      <c r="E5" s="696"/>
      <c r="F5" s="698" t="s">
        <v>0</v>
      </c>
      <c r="G5" s="698"/>
      <c r="H5" s="698" t="s">
        <v>1</v>
      </c>
      <c r="I5" s="698"/>
      <c r="J5" s="698" t="s">
        <v>2</v>
      </c>
      <c r="K5" s="698"/>
      <c r="L5" s="698" t="s">
        <v>3</v>
      </c>
      <c r="M5" s="698"/>
      <c r="N5" s="601"/>
    </row>
    <row r="6" spans="1:14" ht="32.25" customHeight="1">
      <c r="A6" s="692"/>
      <c r="B6" s="34" t="s">
        <v>181</v>
      </c>
      <c r="C6" s="34" t="s">
        <v>236</v>
      </c>
      <c r="D6" s="34" t="s">
        <v>181</v>
      </c>
      <c r="E6" s="34" t="s">
        <v>236</v>
      </c>
      <c r="F6" s="34" t="s">
        <v>181</v>
      </c>
      <c r="G6" s="34" t="s">
        <v>236</v>
      </c>
      <c r="H6" s="34" t="s">
        <v>181</v>
      </c>
      <c r="I6" s="34" t="s">
        <v>236</v>
      </c>
      <c r="J6" s="34" t="s">
        <v>181</v>
      </c>
      <c r="K6" s="34" t="s">
        <v>236</v>
      </c>
      <c r="L6" s="34" t="s">
        <v>68</v>
      </c>
      <c r="M6" s="34" t="s">
        <v>194</v>
      </c>
      <c r="N6" s="601"/>
    </row>
    <row r="7" spans="1:14" ht="18" customHeight="1">
      <c r="A7" s="480" t="s">
        <v>63</v>
      </c>
      <c r="B7" s="481">
        <f>SUM(B8:B25)</f>
        <v>3311164</v>
      </c>
      <c r="C7" s="481">
        <f>SUM(C8:C25)</f>
        <v>4972151</v>
      </c>
      <c r="D7" s="481">
        <f>F7+H7+J7+L7</f>
        <v>3997279</v>
      </c>
      <c r="E7" s="481">
        <f>G7+I7+K7+M7</f>
        <v>4944623</v>
      </c>
      <c r="F7" s="481">
        <f aca="true" t="shared" si="0" ref="F7:L7">SUM(F8:F25)</f>
        <v>812766</v>
      </c>
      <c r="G7" s="481">
        <f t="shared" si="0"/>
        <v>1140801</v>
      </c>
      <c r="H7" s="481">
        <f t="shared" si="0"/>
        <v>808593</v>
      </c>
      <c r="I7" s="482">
        <f t="shared" si="0"/>
        <v>1261771</v>
      </c>
      <c r="J7" s="482">
        <f t="shared" si="0"/>
        <v>1191676</v>
      </c>
      <c r="K7" s="482">
        <f t="shared" si="0"/>
        <v>1136504</v>
      </c>
      <c r="L7" s="482">
        <f t="shared" si="0"/>
        <v>1184244</v>
      </c>
      <c r="M7" s="482">
        <v>1405547</v>
      </c>
      <c r="N7" s="601"/>
    </row>
    <row r="8" spans="1:14" ht="18" customHeight="1">
      <c r="A8" s="483" t="s">
        <v>73</v>
      </c>
      <c r="B8" s="484" t="s">
        <v>381</v>
      </c>
      <c r="C8" s="485">
        <v>1650</v>
      </c>
      <c r="D8" s="486">
        <f aca="true" t="shared" si="1" ref="D8:D25">F8+H8+J8+L8</f>
        <v>0</v>
      </c>
      <c r="E8" s="511">
        <v>46994</v>
      </c>
      <c r="F8" s="486">
        <v>0</v>
      </c>
      <c r="G8" s="485">
        <v>10409</v>
      </c>
      <c r="H8" s="486">
        <v>0</v>
      </c>
      <c r="I8" s="485">
        <v>4196</v>
      </c>
      <c r="J8" s="486">
        <v>0</v>
      </c>
      <c r="K8" s="487">
        <v>8655</v>
      </c>
      <c r="L8" s="486">
        <v>0</v>
      </c>
      <c r="M8" s="511">
        <v>23734</v>
      </c>
      <c r="N8" s="601"/>
    </row>
    <row r="9" spans="1:14" ht="18" customHeight="1">
      <c r="A9" s="483" t="s">
        <v>74</v>
      </c>
      <c r="B9" s="485">
        <v>213</v>
      </c>
      <c r="C9" s="485">
        <v>103345</v>
      </c>
      <c r="D9" s="485">
        <f t="shared" si="1"/>
        <v>841</v>
      </c>
      <c r="E9" s="511">
        <v>74289</v>
      </c>
      <c r="F9" s="486">
        <v>0</v>
      </c>
      <c r="G9" s="485">
        <v>17165</v>
      </c>
      <c r="H9" s="485">
        <v>6</v>
      </c>
      <c r="I9" s="485">
        <v>15843</v>
      </c>
      <c r="J9" s="485">
        <v>10</v>
      </c>
      <c r="K9" s="487">
        <v>18625</v>
      </c>
      <c r="L9" s="487">
        <v>825</v>
      </c>
      <c r="M9" s="511">
        <v>22656</v>
      </c>
      <c r="N9" s="601"/>
    </row>
    <row r="10" spans="1:14" ht="18" customHeight="1">
      <c r="A10" s="483" t="s">
        <v>91</v>
      </c>
      <c r="B10" s="484" t="s">
        <v>381</v>
      </c>
      <c r="C10" s="485">
        <v>937</v>
      </c>
      <c r="D10" s="485">
        <f t="shared" si="1"/>
        <v>15</v>
      </c>
      <c r="E10" s="511">
        <v>171</v>
      </c>
      <c r="F10" s="486">
        <v>0</v>
      </c>
      <c r="G10" s="486">
        <v>0</v>
      </c>
      <c r="H10" s="485">
        <v>15</v>
      </c>
      <c r="I10" s="485">
        <v>171</v>
      </c>
      <c r="J10" s="486">
        <v>0</v>
      </c>
      <c r="K10" s="486">
        <v>0</v>
      </c>
      <c r="L10" s="486">
        <v>0</v>
      </c>
      <c r="M10" s="515">
        <v>0</v>
      </c>
      <c r="N10" s="601"/>
    </row>
    <row r="11" spans="1:14" ht="18" customHeight="1">
      <c r="A11" s="483" t="s">
        <v>85</v>
      </c>
      <c r="B11" s="484" t="s">
        <v>381</v>
      </c>
      <c r="C11" s="488">
        <v>0</v>
      </c>
      <c r="D11" s="488">
        <v>0</v>
      </c>
      <c r="E11" s="488">
        <v>0</v>
      </c>
      <c r="F11" s="488">
        <v>0</v>
      </c>
      <c r="G11" s="488">
        <v>0</v>
      </c>
      <c r="H11" s="488">
        <v>0</v>
      </c>
      <c r="I11" s="488">
        <v>0</v>
      </c>
      <c r="J11" s="486">
        <v>0</v>
      </c>
      <c r="K11" s="486">
        <v>0</v>
      </c>
      <c r="L11" s="486">
        <v>0</v>
      </c>
      <c r="M11" s="515">
        <v>0</v>
      </c>
      <c r="N11" s="601"/>
    </row>
    <row r="12" spans="1:14" s="364" customFormat="1" ht="18" customHeight="1">
      <c r="A12" s="489" t="s">
        <v>104</v>
      </c>
      <c r="B12" s="490">
        <v>833507</v>
      </c>
      <c r="C12" s="490">
        <v>9041</v>
      </c>
      <c r="D12" s="485">
        <f t="shared" si="1"/>
        <v>964040</v>
      </c>
      <c r="E12" s="512">
        <v>18132</v>
      </c>
      <c r="F12" s="490">
        <v>177167</v>
      </c>
      <c r="G12" s="490">
        <v>3446</v>
      </c>
      <c r="H12" s="490">
        <v>114313</v>
      </c>
      <c r="I12" s="490">
        <v>921</v>
      </c>
      <c r="J12" s="491">
        <v>345657</v>
      </c>
      <c r="K12" s="491">
        <v>2167</v>
      </c>
      <c r="L12" s="491">
        <v>326903</v>
      </c>
      <c r="M12" s="512">
        <v>11598</v>
      </c>
      <c r="N12" s="601"/>
    </row>
    <row r="13" spans="1:14" ht="18" customHeight="1">
      <c r="A13" s="483" t="s">
        <v>143</v>
      </c>
      <c r="B13" s="484" t="s">
        <v>381</v>
      </c>
      <c r="C13" s="485">
        <v>313</v>
      </c>
      <c r="D13" s="485">
        <f t="shared" si="1"/>
        <v>16</v>
      </c>
      <c r="E13" s="513">
        <v>657</v>
      </c>
      <c r="F13" s="488">
        <v>0</v>
      </c>
      <c r="G13" s="485">
        <v>218</v>
      </c>
      <c r="H13" s="485">
        <v>16</v>
      </c>
      <c r="I13" s="486">
        <v>0</v>
      </c>
      <c r="J13" s="486">
        <v>0</v>
      </c>
      <c r="K13" s="487">
        <v>134</v>
      </c>
      <c r="L13" s="486">
        <v>0</v>
      </c>
      <c r="M13" s="511">
        <v>305</v>
      </c>
      <c r="N13" s="601"/>
    </row>
    <row r="14" spans="1:14" ht="18" customHeight="1">
      <c r="A14" s="483" t="s">
        <v>75</v>
      </c>
      <c r="B14" s="485">
        <v>10484</v>
      </c>
      <c r="C14" s="485">
        <v>21089</v>
      </c>
      <c r="D14" s="485">
        <f t="shared" si="1"/>
        <v>2519</v>
      </c>
      <c r="E14" s="511">
        <v>3334</v>
      </c>
      <c r="F14" s="485">
        <v>1143</v>
      </c>
      <c r="G14" s="485">
        <v>33</v>
      </c>
      <c r="H14" s="486">
        <v>0</v>
      </c>
      <c r="I14" s="485">
        <v>1529</v>
      </c>
      <c r="J14" s="487">
        <v>1012</v>
      </c>
      <c r="K14" s="487">
        <v>1772</v>
      </c>
      <c r="L14" s="487">
        <v>364</v>
      </c>
      <c r="M14" s="515">
        <v>0</v>
      </c>
      <c r="N14" s="601"/>
    </row>
    <row r="15" spans="1:14" ht="18" customHeight="1">
      <c r="A15" s="492" t="s">
        <v>24</v>
      </c>
      <c r="B15" s="485">
        <v>1088847</v>
      </c>
      <c r="C15" s="485">
        <v>221721</v>
      </c>
      <c r="D15" s="485">
        <f t="shared" si="1"/>
        <v>1325922</v>
      </c>
      <c r="E15" s="511">
        <v>376477</v>
      </c>
      <c r="F15" s="485">
        <v>267748</v>
      </c>
      <c r="G15" s="485">
        <v>99041</v>
      </c>
      <c r="H15" s="485">
        <v>393896</v>
      </c>
      <c r="I15" s="485">
        <v>124362</v>
      </c>
      <c r="J15" s="487">
        <v>338991</v>
      </c>
      <c r="K15" s="487">
        <v>37223</v>
      </c>
      <c r="L15" s="487">
        <v>325287</v>
      </c>
      <c r="M15" s="511">
        <v>115851</v>
      </c>
      <c r="N15" s="601"/>
    </row>
    <row r="16" spans="1:14" ht="18" customHeight="1">
      <c r="A16" s="492" t="s">
        <v>182</v>
      </c>
      <c r="B16" s="485">
        <v>29</v>
      </c>
      <c r="C16" s="484" t="s">
        <v>381</v>
      </c>
      <c r="D16" s="486">
        <f t="shared" si="1"/>
        <v>0</v>
      </c>
      <c r="E16" s="511">
        <v>2463</v>
      </c>
      <c r="F16" s="486">
        <v>0</v>
      </c>
      <c r="G16" s="485">
        <v>2463</v>
      </c>
      <c r="H16" s="486">
        <v>0</v>
      </c>
      <c r="I16" s="486">
        <v>0</v>
      </c>
      <c r="J16" s="486">
        <v>0</v>
      </c>
      <c r="K16" s="486">
        <v>0</v>
      </c>
      <c r="L16" s="486">
        <v>0</v>
      </c>
      <c r="M16" s="515">
        <v>0</v>
      </c>
      <c r="N16" s="601"/>
    </row>
    <row r="17" spans="1:14" ht="18" customHeight="1">
      <c r="A17" s="483" t="s">
        <v>173</v>
      </c>
      <c r="B17" s="485">
        <v>542755</v>
      </c>
      <c r="C17" s="485">
        <v>3586861</v>
      </c>
      <c r="D17" s="485">
        <f t="shared" si="1"/>
        <v>567070</v>
      </c>
      <c r="E17" s="511">
        <v>3529037</v>
      </c>
      <c r="F17" s="485">
        <v>107570</v>
      </c>
      <c r="G17" s="485">
        <v>790696</v>
      </c>
      <c r="H17" s="485">
        <v>179719</v>
      </c>
      <c r="I17" s="485">
        <v>896426</v>
      </c>
      <c r="J17" s="487">
        <v>127258</v>
      </c>
      <c r="K17" s="487">
        <v>862211</v>
      </c>
      <c r="L17" s="487">
        <v>152523</v>
      </c>
      <c r="M17" s="511">
        <v>979704</v>
      </c>
      <c r="N17" s="601"/>
    </row>
    <row r="18" spans="1:14" ht="18" customHeight="1">
      <c r="A18" s="483" t="s">
        <v>64</v>
      </c>
      <c r="B18" s="485">
        <v>16387</v>
      </c>
      <c r="C18" s="485">
        <v>3260</v>
      </c>
      <c r="D18" s="485">
        <f t="shared" si="1"/>
        <v>45493</v>
      </c>
      <c r="E18" s="511">
        <v>6929</v>
      </c>
      <c r="F18" s="485">
        <v>25058</v>
      </c>
      <c r="G18" s="485">
        <v>1997</v>
      </c>
      <c r="H18" s="485">
        <v>11243</v>
      </c>
      <c r="I18" s="485">
        <v>1519</v>
      </c>
      <c r="J18" s="487">
        <v>9192</v>
      </c>
      <c r="K18" s="487">
        <v>1309</v>
      </c>
      <c r="L18" s="486">
        <v>0</v>
      </c>
      <c r="M18" s="511">
        <v>2104</v>
      </c>
      <c r="N18" s="601"/>
    </row>
    <row r="19" spans="1:14" ht="18" customHeight="1">
      <c r="A19" s="483" t="s">
        <v>79</v>
      </c>
      <c r="B19" s="485">
        <v>443</v>
      </c>
      <c r="C19" s="485">
        <v>6628</v>
      </c>
      <c r="D19" s="486">
        <f t="shared" si="1"/>
        <v>0</v>
      </c>
      <c r="E19" s="511">
        <v>42519</v>
      </c>
      <c r="F19" s="486">
        <v>0</v>
      </c>
      <c r="G19" s="485">
        <v>14309</v>
      </c>
      <c r="H19" s="486">
        <v>0</v>
      </c>
      <c r="I19" s="485">
        <v>8202</v>
      </c>
      <c r="J19" s="486">
        <v>0</v>
      </c>
      <c r="K19" s="487">
        <v>4316</v>
      </c>
      <c r="L19" s="486">
        <v>0</v>
      </c>
      <c r="M19" s="511">
        <v>15692</v>
      </c>
      <c r="N19" s="601"/>
    </row>
    <row r="20" spans="1:14" ht="18" customHeight="1">
      <c r="A20" s="483" t="s">
        <v>25</v>
      </c>
      <c r="B20" s="485">
        <v>143794</v>
      </c>
      <c r="C20" s="485">
        <v>920736</v>
      </c>
      <c r="D20" s="485">
        <f t="shared" si="1"/>
        <v>427716</v>
      </c>
      <c r="E20" s="511">
        <v>701351</v>
      </c>
      <c r="F20" s="485">
        <v>75779</v>
      </c>
      <c r="G20" s="485">
        <v>177178</v>
      </c>
      <c r="H20" s="485">
        <v>57250</v>
      </c>
      <c r="I20" s="485">
        <v>189542</v>
      </c>
      <c r="J20" s="487">
        <v>221576</v>
      </c>
      <c r="K20" s="487">
        <v>160680</v>
      </c>
      <c r="L20" s="487">
        <v>73111</v>
      </c>
      <c r="M20" s="511">
        <v>173951</v>
      </c>
      <c r="N20" s="601"/>
    </row>
    <row r="21" spans="1:14" ht="18" customHeight="1">
      <c r="A21" s="483" t="s">
        <v>80</v>
      </c>
      <c r="B21" s="484" t="s">
        <v>381</v>
      </c>
      <c r="C21" s="484" t="s">
        <v>381</v>
      </c>
      <c r="D21" s="486">
        <f t="shared" si="1"/>
        <v>0</v>
      </c>
      <c r="E21" s="511">
        <v>439</v>
      </c>
      <c r="F21" s="486">
        <v>0</v>
      </c>
      <c r="G21" s="486">
        <v>0</v>
      </c>
      <c r="H21" s="486">
        <v>0</v>
      </c>
      <c r="I21" s="486">
        <v>0</v>
      </c>
      <c r="J21" s="486">
        <v>0</v>
      </c>
      <c r="K21" s="486">
        <v>0</v>
      </c>
      <c r="L21" s="486">
        <v>0</v>
      </c>
      <c r="M21" s="516">
        <v>439</v>
      </c>
      <c r="N21" s="601"/>
    </row>
    <row r="22" spans="1:14" ht="18" customHeight="1">
      <c r="A22" s="483" t="s">
        <v>81</v>
      </c>
      <c r="B22" s="485">
        <v>306843</v>
      </c>
      <c r="C22" s="485">
        <v>174</v>
      </c>
      <c r="D22" s="485">
        <f t="shared" si="1"/>
        <v>260963</v>
      </c>
      <c r="E22" s="511">
        <v>3971</v>
      </c>
      <c r="F22" s="485">
        <v>61582</v>
      </c>
      <c r="G22" s="486">
        <v>0</v>
      </c>
      <c r="H22" s="485">
        <v>43814</v>
      </c>
      <c r="I22" s="486">
        <v>0</v>
      </c>
      <c r="J22" s="487">
        <v>99338</v>
      </c>
      <c r="K22" s="487">
        <v>2985</v>
      </c>
      <c r="L22" s="487">
        <v>56229</v>
      </c>
      <c r="M22" s="511">
        <v>986</v>
      </c>
      <c r="N22" s="601"/>
    </row>
    <row r="23" spans="1:14" ht="18" customHeight="1">
      <c r="A23" s="483" t="s">
        <v>27</v>
      </c>
      <c r="B23" s="485">
        <v>3212</v>
      </c>
      <c r="C23" s="485">
        <v>25150</v>
      </c>
      <c r="D23" s="485">
        <f t="shared" si="1"/>
        <v>2624</v>
      </c>
      <c r="E23" s="511">
        <v>46779</v>
      </c>
      <c r="F23" s="485">
        <v>2511</v>
      </c>
      <c r="G23" s="485">
        <v>6219</v>
      </c>
      <c r="H23" s="485">
        <v>47</v>
      </c>
      <c r="I23" s="485">
        <v>7920</v>
      </c>
      <c r="J23" s="487">
        <v>33</v>
      </c>
      <c r="K23" s="487">
        <v>9458</v>
      </c>
      <c r="L23" s="487">
        <v>33</v>
      </c>
      <c r="M23" s="511">
        <v>23182</v>
      </c>
      <c r="N23" s="601"/>
    </row>
    <row r="24" spans="1:14" ht="18" customHeight="1">
      <c r="A24" s="483" t="s">
        <v>82</v>
      </c>
      <c r="B24" s="485">
        <v>235307</v>
      </c>
      <c r="C24" s="485">
        <v>19597</v>
      </c>
      <c r="D24" s="485">
        <f t="shared" si="1"/>
        <v>192892</v>
      </c>
      <c r="E24" s="511">
        <v>28117</v>
      </c>
      <c r="F24" s="485">
        <v>72432</v>
      </c>
      <c r="G24" s="485">
        <v>8871</v>
      </c>
      <c r="H24" s="485">
        <v>6828</v>
      </c>
      <c r="I24" s="485">
        <v>1107</v>
      </c>
      <c r="J24" s="487">
        <v>32660</v>
      </c>
      <c r="K24" s="487">
        <v>8401</v>
      </c>
      <c r="L24" s="487">
        <v>80972</v>
      </c>
      <c r="M24" s="511">
        <v>9738</v>
      </c>
      <c r="N24" s="601"/>
    </row>
    <row r="25" spans="1:14" ht="18" customHeight="1">
      <c r="A25" s="493" t="s">
        <v>29</v>
      </c>
      <c r="B25" s="494">
        <v>129343</v>
      </c>
      <c r="C25" s="494">
        <v>51649</v>
      </c>
      <c r="D25" s="494">
        <f t="shared" si="1"/>
        <v>207168</v>
      </c>
      <c r="E25" s="514">
        <v>62964</v>
      </c>
      <c r="F25" s="494">
        <v>21776</v>
      </c>
      <c r="G25" s="494">
        <v>8756</v>
      </c>
      <c r="H25" s="494">
        <v>1446</v>
      </c>
      <c r="I25" s="494">
        <v>10033</v>
      </c>
      <c r="J25" s="495">
        <v>15949</v>
      </c>
      <c r="K25" s="495">
        <v>18568</v>
      </c>
      <c r="L25" s="495">
        <v>167997</v>
      </c>
      <c r="M25" s="514">
        <v>25607</v>
      </c>
      <c r="N25" s="601"/>
    </row>
    <row r="26" spans="1:13" ht="6.75" customHeight="1">
      <c r="A26" s="66"/>
      <c r="B26" s="68"/>
      <c r="C26" s="68"/>
      <c r="D26" s="68"/>
      <c r="E26" s="68"/>
      <c r="F26" s="154"/>
      <c r="G26" s="154"/>
      <c r="H26" s="154"/>
      <c r="I26" s="154"/>
      <c r="J26" s="154"/>
      <c r="K26" s="154"/>
      <c r="L26" s="154"/>
      <c r="M26" s="154"/>
    </row>
    <row r="27" spans="1:13" ht="15.75" customHeight="1">
      <c r="A27" s="76" t="s">
        <v>225</v>
      </c>
      <c r="B27" s="76"/>
      <c r="C27" s="76"/>
      <c r="D27" s="76"/>
      <c r="E27" s="76"/>
      <c r="F27" s="155"/>
      <c r="G27" s="155"/>
      <c r="H27" s="155"/>
      <c r="I27" s="155"/>
      <c r="J27" s="155"/>
      <c r="K27" s="155"/>
      <c r="L27" s="155"/>
      <c r="M27" s="155"/>
    </row>
    <row r="28" spans="1:13" ht="12.75" customHeight="1">
      <c r="A28" s="65"/>
      <c r="B28" s="66"/>
      <c r="C28" s="66"/>
      <c r="D28" s="66"/>
      <c r="E28" s="66"/>
      <c r="F28" s="155"/>
      <c r="G28" s="155"/>
      <c r="H28" s="155"/>
      <c r="I28" s="155"/>
      <c r="J28" s="155"/>
      <c r="K28" s="155"/>
      <c r="L28" s="155"/>
      <c r="M28" s="155"/>
    </row>
    <row r="30" ht="12.75">
      <c r="D30" s="528"/>
    </row>
    <row r="31" ht="12.75">
      <c r="C31" s="528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7.5" customHeight="1"/>
  </sheetData>
  <sheetProtection/>
  <mergeCells count="10">
    <mergeCell ref="N1:N25"/>
    <mergeCell ref="I2:M2"/>
    <mergeCell ref="A4:A6"/>
    <mergeCell ref="B4:C5"/>
    <mergeCell ref="D4:E5"/>
    <mergeCell ref="F4:M4"/>
    <mergeCell ref="F5:G5"/>
    <mergeCell ref="H5:I5"/>
    <mergeCell ref="J5:K5"/>
    <mergeCell ref="L5:M5"/>
  </mergeCells>
  <printOptions/>
  <pageMargins left="0.25" right="0" top="0.66" bottom="0.5" header="0.42" footer="0.1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4"/>
  <sheetViews>
    <sheetView tabSelected="1" zoomScalePageLayoutView="0" workbookViewId="0" topLeftCell="A1">
      <selection activeCell="H4" sqref="H4:I4"/>
    </sheetView>
  </sheetViews>
  <sheetFormatPr defaultColWidth="9.140625" defaultRowHeight="12.75"/>
  <cols>
    <col min="1" max="1" width="16.8515625" style="0" customWidth="1"/>
    <col min="2" max="5" width="12.00390625" style="0" customWidth="1"/>
    <col min="6" max="13" width="12.00390625" style="1" customWidth="1"/>
    <col min="14" max="14" width="6.57421875" style="13" customWidth="1"/>
  </cols>
  <sheetData>
    <row r="1" spans="1:14" ht="18.75" customHeight="1">
      <c r="A1" s="33" t="s">
        <v>377</v>
      </c>
      <c r="B1" s="73"/>
      <c r="C1" s="73"/>
      <c r="D1" s="73"/>
      <c r="E1" s="73"/>
      <c r="F1" s="156"/>
      <c r="G1" s="156"/>
      <c r="H1" s="156"/>
      <c r="I1" s="156"/>
      <c r="J1" s="156"/>
      <c r="K1" s="156"/>
      <c r="L1" s="156"/>
      <c r="M1" s="156"/>
      <c r="N1" s="601" t="s">
        <v>223</v>
      </c>
    </row>
    <row r="2" spans="1:14" ht="12.75">
      <c r="A2" s="496"/>
      <c r="B2" s="73"/>
      <c r="C2" s="73"/>
      <c r="D2" s="73"/>
      <c r="E2" s="73"/>
      <c r="F2" s="200"/>
      <c r="G2" s="175"/>
      <c r="H2" s="175"/>
      <c r="J2" s="200"/>
      <c r="K2" s="200"/>
      <c r="L2" s="176" t="s">
        <v>369</v>
      </c>
      <c r="M2" s="404"/>
      <c r="N2" s="601"/>
    </row>
    <row r="3" spans="1:14" ht="15.75">
      <c r="A3" s="677" t="s">
        <v>71</v>
      </c>
      <c r="B3" s="646" t="s">
        <v>382</v>
      </c>
      <c r="C3" s="658"/>
      <c r="D3" s="646" t="s">
        <v>366</v>
      </c>
      <c r="E3" s="658"/>
      <c r="F3" s="682" t="s">
        <v>367</v>
      </c>
      <c r="G3" s="682"/>
      <c r="H3" s="682"/>
      <c r="I3" s="682"/>
      <c r="J3" s="682"/>
      <c r="K3" s="682"/>
      <c r="L3" s="682"/>
      <c r="M3" s="682"/>
      <c r="N3" s="601"/>
    </row>
    <row r="4" spans="1:14" ht="18.75" customHeight="1">
      <c r="A4" s="678"/>
      <c r="B4" s="680"/>
      <c r="C4" s="681"/>
      <c r="D4" s="680"/>
      <c r="E4" s="681"/>
      <c r="F4" s="699" t="s">
        <v>0</v>
      </c>
      <c r="G4" s="699"/>
      <c r="H4" s="699" t="s">
        <v>1</v>
      </c>
      <c r="I4" s="699"/>
      <c r="J4" s="698" t="s">
        <v>2</v>
      </c>
      <c r="K4" s="698"/>
      <c r="L4" s="698" t="s">
        <v>3</v>
      </c>
      <c r="M4" s="698"/>
      <c r="N4" s="601"/>
    </row>
    <row r="5" spans="1:14" ht="25.5">
      <c r="A5" s="679"/>
      <c r="B5" s="497" t="s">
        <v>181</v>
      </c>
      <c r="C5" s="34" t="s">
        <v>236</v>
      </c>
      <c r="D5" s="497" t="s">
        <v>181</v>
      </c>
      <c r="E5" s="34" t="s">
        <v>236</v>
      </c>
      <c r="F5" s="497" t="s">
        <v>181</v>
      </c>
      <c r="G5" s="34" t="s">
        <v>236</v>
      </c>
      <c r="H5" s="497" t="s">
        <v>181</v>
      </c>
      <c r="I5" s="34" t="s">
        <v>236</v>
      </c>
      <c r="J5" s="497" t="s">
        <v>181</v>
      </c>
      <c r="K5" s="34" t="s">
        <v>236</v>
      </c>
      <c r="L5" s="497" t="s">
        <v>68</v>
      </c>
      <c r="M5" s="497" t="s">
        <v>194</v>
      </c>
      <c r="N5" s="601"/>
    </row>
    <row r="6" spans="1:14" s="579" customFormat="1" ht="25.5" customHeight="1">
      <c r="A6" s="591" t="s">
        <v>63</v>
      </c>
      <c r="B6" s="592">
        <f aca="true" t="shared" si="0" ref="B6:M6">SUM(B7:B20)</f>
        <v>11972466</v>
      </c>
      <c r="C6" s="592">
        <f t="shared" si="0"/>
        <v>7352267</v>
      </c>
      <c r="D6" s="593">
        <f>F6+H6+J6+L6</f>
        <v>13479939</v>
      </c>
      <c r="E6" s="593">
        <f>G6+I6+K6+M6</f>
        <v>8192852</v>
      </c>
      <c r="F6" s="594">
        <f t="shared" si="0"/>
        <v>3147599</v>
      </c>
      <c r="G6" s="594">
        <f t="shared" si="0"/>
        <v>1647275</v>
      </c>
      <c r="H6" s="594">
        <f t="shared" si="0"/>
        <v>3091413</v>
      </c>
      <c r="I6" s="595">
        <f t="shared" si="0"/>
        <v>1869073</v>
      </c>
      <c r="J6" s="595">
        <f t="shared" si="0"/>
        <v>3557588</v>
      </c>
      <c r="K6" s="595">
        <f t="shared" si="0"/>
        <v>2233770</v>
      </c>
      <c r="L6" s="595">
        <f t="shared" si="0"/>
        <v>3683339</v>
      </c>
      <c r="M6" s="595">
        <f t="shared" si="0"/>
        <v>2442734</v>
      </c>
      <c r="N6" s="601"/>
    </row>
    <row r="7" spans="1:14" s="579" customFormat="1" ht="25.5" customHeight="1">
      <c r="A7" s="574" t="s">
        <v>72</v>
      </c>
      <c r="B7" s="575">
        <v>574</v>
      </c>
      <c r="C7" s="575">
        <v>73751</v>
      </c>
      <c r="D7" s="576">
        <f>F7+H7+J7+L7</f>
        <v>60806</v>
      </c>
      <c r="E7" s="576">
        <v>64051</v>
      </c>
      <c r="F7" s="577">
        <v>0</v>
      </c>
      <c r="G7" s="578">
        <v>12688</v>
      </c>
      <c r="H7" s="578">
        <v>60806</v>
      </c>
      <c r="I7" s="578">
        <v>17222</v>
      </c>
      <c r="J7" s="468">
        <v>0</v>
      </c>
      <c r="K7" s="469">
        <v>16909</v>
      </c>
      <c r="L7" s="468">
        <v>0</v>
      </c>
      <c r="M7" s="469">
        <v>17232</v>
      </c>
      <c r="N7" s="601"/>
    </row>
    <row r="8" spans="1:14" s="579" customFormat="1" ht="25.5" customHeight="1">
      <c r="A8" s="574" t="s">
        <v>83</v>
      </c>
      <c r="B8" s="580">
        <v>15159</v>
      </c>
      <c r="C8" s="580">
        <v>3878</v>
      </c>
      <c r="D8" s="576">
        <f aca="true" t="shared" si="1" ref="D8:D20">F8+H8+J8+L8</f>
        <v>845</v>
      </c>
      <c r="E8" s="580">
        <v>3369</v>
      </c>
      <c r="F8" s="578">
        <v>25</v>
      </c>
      <c r="G8" s="578">
        <v>666</v>
      </c>
      <c r="H8" s="578">
        <v>13</v>
      </c>
      <c r="I8" s="578">
        <v>148</v>
      </c>
      <c r="J8" s="578">
        <v>667</v>
      </c>
      <c r="K8" s="578">
        <v>1180</v>
      </c>
      <c r="L8" s="469">
        <v>140</v>
      </c>
      <c r="M8" s="469">
        <v>1375</v>
      </c>
      <c r="N8" s="601"/>
    </row>
    <row r="9" spans="1:14" s="579" customFormat="1" ht="25.5" customHeight="1">
      <c r="A9" s="574" t="s">
        <v>84</v>
      </c>
      <c r="B9" s="581" t="s">
        <v>381</v>
      </c>
      <c r="C9" s="581" t="s">
        <v>381</v>
      </c>
      <c r="D9" s="581" t="s">
        <v>381</v>
      </c>
      <c r="E9" s="582">
        <v>0</v>
      </c>
      <c r="F9" s="581" t="s">
        <v>381</v>
      </c>
      <c r="G9" s="577">
        <v>0</v>
      </c>
      <c r="H9" s="468">
        <v>0</v>
      </c>
      <c r="I9" s="468">
        <v>0</v>
      </c>
      <c r="J9" s="468">
        <v>0</v>
      </c>
      <c r="K9" s="468">
        <v>0</v>
      </c>
      <c r="L9" s="468">
        <v>0</v>
      </c>
      <c r="M9" s="468">
        <v>0</v>
      </c>
      <c r="N9" s="601"/>
    </row>
    <row r="10" spans="1:14" s="579" customFormat="1" ht="25.5" customHeight="1">
      <c r="A10" s="574" t="s">
        <v>76</v>
      </c>
      <c r="B10" s="583">
        <v>12860</v>
      </c>
      <c r="C10" s="584">
        <v>19426</v>
      </c>
      <c r="D10" s="576">
        <f t="shared" si="1"/>
        <v>62665</v>
      </c>
      <c r="E10" s="584">
        <v>49330</v>
      </c>
      <c r="F10" s="578">
        <v>21831</v>
      </c>
      <c r="G10" s="578">
        <v>10770</v>
      </c>
      <c r="H10" s="578">
        <v>25657</v>
      </c>
      <c r="I10" s="578">
        <v>18817</v>
      </c>
      <c r="J10" s="578">
        <v>5892</v>
      </c>
      <c r="K10" s="578">
        <v>10981</v>
      </c>
      <c r="L10" s="469">
        <v>9285</v>
      </c>
      <c r="M10" s="469">
        <v>8762</v>
      </c>
      <c r="N10" s="601"/>
    </row>
    <row r="11" spans="1:14" s="579" customFormat="1" ht="25.5" customHeight="1">
      <c r="A11" s="574" t="s">
        <v>173</v>
      </c>
      <c r="B11" s="585">
        <v>542755</v>
      </c>
      <c r="C11" s="586">
        <v>3586861</v>
      </c>
      <c r="D11" s="576">
        <f t="shared" si="1"/>
        <v>567070</v>
      </c>
      <c r="E11" s="576">
        <v>3529037</v>
      </c>
      <c r="F11" s="578">
        <v>107570</v>
      </c>
      <c r="G11" s="578">
        <v>790696</v>
      </c>
      <c r="H11" s="578">
        <v>179719</v>
      </c>
      <c r="I11" s="578">
        <v>896426</v>
      </c>
      <c r="J11" s="578">
        <v>127258</v>
      </c>
      <c r="K11" s="576">
        <v>862211</v>
      </c>
      <c r="L11" s="469">
        <v>152523</v>
      </c>
      <c r="M11" s="469">
        <v>979704</v>
      </c>
      <c r="N11" s="601"/>
    </row>
    <row r="12" spans="1:14" s="579" customFormat="1" ht="25.5" customHeight="1">
      <c r="A12" s="574" t="s">
        <v>64</v>
      </c>
      <c r="B12" s="585">
        <v>16387</v>
      </c>
      <c r="C12" s="580">
        <v>3260</v>
      </c>
      <c r="D12" s="576">
        <f t="shared" si="1"/>
        <v>45493</v>
      </c>
      <c r="E12" s="580">
        <v>6929</v>
      </c>
      <c r="F12" s="578">
        <v>25058</v>
      </c>
      <c r="G12" s="578">
        <v>1997</v>
      </c>
      <c r="H12" s="578">
        <v>11243</v>
      </c>
      <c r="I12" s="578">
        <v>1519</v>
      </c>
      <c r="J12" s="578">
        <v>9192</v>
      </c>
      <c r="K12" s="578">
        <v>1309</v>
      </c>
      <c r="L12" s="468">
        <v>0</v>
      </c>
      <c r="M12" s="469">
        <v>2104</v>
      </c>
      <c r="N12" s="601"/>
    </row>
    <row r="13" spans="1:14" s="579" customFormat="1" ht="25.5" customHeight="1">
      <c r="A13" s="574" t="s">
        <v>77</v>
      </c>
      <c r="B13" s="580">
        <v>268318</v>
      </c>
      <c r="C13" s="580">
        <v>80928</v>
      </c>
      <c r="D13" s="576">
        <f t="shared" si="1"/>
        <v>125136</v>
      </c>
      <c r="E13" s="580">
        <v>46218</v>
      </c>
      <c r="F13" s="578">
        <v>87878</v>
      </c>
      <c r="G13" s="578">
        <v>15800</v>
      </c>
      <c r="H13" s="578">
        <v>8599</v>
      </c>
      <c r="I13" s="578">
        <v>4246</v>
      </c>
      <c r="J13" s="578">
        <v>12855</v>
      </c>
      <c r="K13" s="578">
        <v>6505</v>
      </c>
      <c r="L13" s="469">
        <v>15804</v>
      </c>
      <c r="M13" s="469">
        <v>19667</v>
      </c>
      <c r="N13" s="601"/>
    </row>
    <row r="14" spans="1:14" s="579" customFormat="1" ht="25.5" customHeight="1">
      <c r="A14" s="574" t="s">
        <v>78</v>
      </c>
      <c r="B14" s="580">
        <v>34838</v>
      </c>
      <c r="C14" s="580">
        <v>2647</v>
      </c>
      <c r="D14" s="576">
        <f t="shared" si="1"/>
        <v>29123</v>
      </c>
      <c r="E14" s="580">
        <v>4211</v>
      </c>
      <c r="F14" s="578">
        <v>8253</v>
      </c>
      <c r="G14" s="578">
        <v>544</v>
      </c>
      <c r="H14" s="578">
        <v>10647</v>
      </c>
      <c r="I14" s="578">
        <v>560</v>
      </c>
      <c r="J14" s="578">
        <v>4507</v>
      </c>
      <c r="K14" s="578">
        <v>1237</v>
      </c>
      <c r="L14" s="469">
        <v>5716</v>
      </c>
      <c r="M14" s="469">
        <v>1870</v>
      </c>
      <c r="N14" s="601"/>
    </row>
    <row r="15" spans="1:14" s="579" customFormat="1" ht="25.5" customHeight="1">
      <c r="A15" s="574" t="s">
        <v>25</v>
      </c>
      <c r="B15" s="587">
        <v>143194</v>
      </c>
      <c r="C15" s="587">
        <v>920736</v>
      </c>
      <c r="D15" s="576">
        <f t="shared" si="1"/>
        <v>427716</v>
      </c>
      <c r="E15" s="587">
        <v>701351</v>
      </c>
      <c r="F15" s="578">
        <v>75779</v>
      </c>
      <c r="G15" s="578">
        <v>177178</v>
      </c>
      <c r="H15" s="578">
        <v>57250</v>
      </c>
      <c r="I15" s="578">
        <v>189542</v>
      </c>
      <c r="J15" s="578">
        <v>221576</v>
      </c>
      <c r="K15" s="578">
        <v>160680</v>
      </c>
      <c r="L15" s="469">
        <v>73111</v>
      </c>
      <c r="M15" s="469">
        <v>173951</v>
      </c>
      <c r="N15" s="601"/>
    </row>
    <row r="16" spans="1:14" s="579" customFormat="1" ht="25.5" customHeight="1">
      <c r="A16" s="574" t="s">
        <v>164</v>
      </c>
      <c r="B16" s="588">
        <v>10235516</v>
      </c>
      <c r="C16" s="580">
        <v>2552646</v>
      </c>
      <c r="D16" s="576">
        <f t="shared" si="1"/>
        <v>11392394</v>
      </c>
      <c r="E16" s="580">
        <v>3612498</v>
      </c>
      <c r="F16" s="578">
        <v>2652180</v>
      </c>
      <c r="G16" s="578">
        <v>583190</v>
      </c>
      <c r="H16" s="578">
        <v>2684781</v>
      </c>
      <c r="I16" s="578">
        <v>712707</v>
      </c>
      <c r="J16" s="578">
        <v>2994553</v>
      </c>
      <c r="K16" s="578">
        <v>1136178</v>
      </c>
      <c r="L16" s="469">
        <v>3060880</v>
      </c>
      <c r="M16" s="469">
        <v>1180423</v>
      </c>
      <c r="N16" s="601"/>
    </row>
    <row r="17" spans="1:14" s="579" customFormat="1" ht="25.5" customHeight="1">
      <c r="A17" s="574" t="s">
        <v>81</v>
      </c>
      <c r="B17" s="585">
        <v>306843</v>
      </c>
      <c r="C17" s="580">
        <v>174</v>
      </c>
      <c r="D17" s="576">
        <f t="shared" si="1"/>
        <v>260963</v>
      </c>
      <c r="E17" s="580">
        <v>3971</v>
      </c>
      <c r="F17" s="578">
        <v>61582</v>
      </c>
      <c r="G17" s="577">
        <v>0</v>
      </c>
      <c r="H17" s="578">
        <v>43814</v>
      </c>
      <c r="I17" s="577">
        <v>0</v>
      </c>
      <c r="J17" s="578">
        <v>99338</v>
      </c>
      <c r="K17" s="578">
        <v>2985</v>
      </c>
      <c r="L17" s="469">
        <v>56229</v>
      </c>
      <c r="M17" s="469">
        <v>986</v>
      </c>
      <c r="N17" s="601"/>
    </row>
    <row r="18" spans="1:14" s="579" customFormat="1" ht="25.5" customHeight="1">
      <c r="A18" s="574" t="s">
        <v>39</v>
      </c>
      <c r="B18" s="580">
        <v>31372</v>
      </c>
      <c r="C18" s="580">
        <v>36714</v>
      </c>
      <c r="D18" s="576">
        <f t="shared" si="1"/>
        <v>107668</v>
      </c>
      <c r="E18" s="580">
        <v>80806</v>
      </c>
      <c r="F18" s="578">
        <v>13235</v>
      </c>
      <c r="G18" s="578">
        <v>36119</v>
      </c>
      <c r="H18" s="578">
        <v>610</v>
      </c>
      <c r="I18" s="578">
        <v>16746</v>
      </c>
      <c r="J18" s="578">
        <v>33141</v>
      </c>
      <c r="K18" s="578">
        <v>6626</v>
      </c>
      <c r="L18" s="469">
        <v>60682</v>
      </c>
      <c r="M18" s="469">
        <v>21315</v>
      </c>
      <c r="N18" s="601"/>
    </row>
    <row r="19" spans="1:14" s="579" customFormat="1" ht="25.5" customHeight="1">
      <c r="A19" s="574" t="s">
        <v>82</v>
      </c>
      <c r="B19" s="580">
        <v>235307</v>
      </c>
      <c r="C19" s="580">
        <v>19597</v>
      </c>
      <c r="D19" s="576">
        <f t="shared" si="1"/>
        <v>192892</v>
      </c>
      <c r="E19" s="580">
        <v>28117</v>
      </c>
      <c r="F19" s="578">
        <v>72432</v>
      </c>
      <c r="G19" s="578">
        <v>8871</v>
      </c>
      <c r="H19" s="578">
        <v>6828</v>
      </c>
      <c r="I19" s="578">
        <v>1107</v>
      </c>
      <c r="J19" s="578">
        <v>32660</v>
      </c>
      <c r="K19" s="578">
        <v>8401</v>
      </c>
      <c r="L19" s="469">
        <v>80972</v>
      </c>
      <c r="M19" s="469">
        <v>9738</v>
      </c>
      <c r="N19" s="601"/>
    </row>
    <row r="20" spans="1:14" s="579" customFormat="1" ht="25.5" customHeight="1">
      <c r="A20" s="589" t="s">
        <v>29</v>
      </c>
      <c r="B20" s="590">
        <v>129343</v>
      </c>
      <c r="C20" s="590">
        <v>51649</v>
      </c>
      <c r="D20" s="590">
        <f t="shared" si="1"/>
        <v>207168</v>
      </c>
      <c r="E20" s="590">
        <v>62964</v>
      </c>
      <c r="F20" s="470">
        <v>21776</v>
      </c>
      <c r="G20" s="470">
        <v>8756</v>
      </c>
      <c r="H20" s="470">
        <v>1446</v>
      </c>
      <c r="I20" s="470">
        <v>10033</v>
      </c>
      <c r="J20" s="470">
        <v>15949</v>
      </c>
      <c r="K20" s="470">
        <v>18568</v>
      </c>
      <c r="L20" s="470">
        <v>167997</v>
      </c>
      <c r="M20" s="470">
        <v>25607</v>
      </c>
      <c r="N20" s="601"/>
    </row>
    <row r="21" spans="1:14" ht="9" customHeight="1">
      <c r="A21" s="105"/>
      <c r="B21" s="105"/>
      <c r="C21" s="105"/>
      <c r="D21" s="105"/>
      <c r="E21" s="105"/>
      <c r="N21" s="601"/>
    </row>
    <row r="22" spans="1:14" s="13" customFormat="1" ht="15.75" customHeight="1">
      <c r="A22" s="76" t="s">
        <v>225</v>
      </c>
      <c r="B22" s="76"/>
      <c r="C22" s="76"/>
      <c r="D22" s="76"/>
      <c r="E22" s="76"/>
      <c r="F22" s="155"/>
      <c r="G22" s="155"/>
      <c r="H22" s="155"/>
      <c r="I22" s="155"/>
      <c r="J22" s="155"/>
      <c r="K22" s="155"/>
      <c r="L22" s="155"/>
      <c r="M22" s="155"/>
      <c r="N22" s="601"/>
    </row>
    <row r="23" ht="12.75">
      <c r="N23" s="601"/>
    </row>
    <row r="24" ht="12.75">
      <c r="N24" s="601"/>
    </row>
  </sheetData>
  <sheetProtection/>
  <mergeCells count="9">
    <mergeCell ref="N1:N24"/>
    <mergeCell ref="A3:A5"/>
    <mergeCell ref="B3:C4"/>
    <mergeCell ref="D3:E4"/>
    <mergeCell ref="F3:M3"/>
    <mergeCell ref="F4:G4"/>
    <mergeCell ref="H4:I4"/>
    <mergeCell ref="J4:K4"/>
    <mergeCell ref="L4:M4"/>
  </mergeCells>
  <printOptions/>
  <pageMargins left="0.2" right="0.21" top="0.75" bottom="0.37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34"/>
  <sheetViews>
    <sheetView zoomScalePageLayoutView="0" workbookViewId="0" topLeftCell="D16">
      <selection activeCell="I4" sqref="I4"/>
    </sheetView>
  </sheetViews>
  <sheetFormatPr defaultColWidth="9.140625" defaultRowHeight="12.75"/>
  <cols>
    <col min="1" max="1" width="38.421875" style="52" customWidth="1"/>
    <col min="2" max="2" width="8.57421875" style="52" hidden="1" customWidth="1"/>
    <col min="3" max="4" width="10.140625" style="52" customWidth="1"/>
    <col min="5" max="11" width="9.421875" style="58" customWidth="1"/>
    <col min="12" max="12" width="10.140625" style="58" customWidth="1"/>
    <col min="13" max="13" width="9.28125" style="52" customWidth="1"/>
    <col min="14" max="16384" width="9.140625" style="52" customWidth="1"/>
  </cols>
  <sheetData>
    <row r="1" spans="1:13" ht="24.75" customHeight="1">
      <c r="A1" s="211" t="s">
        <v>404</v>
      </c>
      <c r="B1" s="211"/>
      <c r="M1" s="601" t="s">
        <v>215</v>
      </c>
    </row>
    <row r="2" spans="1:13" ht="1.5" customHeight="1">
      <c r="A2" s="211"/>
      <c r="B2" s="211"/>
      <c r="M2" s="601"/>
    </row>
    <row r="3" spans="5:13" ht="12" customHeight="1">
      <c r="E3" s="212"/>
      <c r="F3" s="212"/>
      <c r="G3" s="212"/>
      <c r="H3" s="212"/>
      <c r="L3" s="386" t="s">
        <v>387</v>
      </c>
      <c r="M3" s="601"/>
    </row>
    <row r="4" spans="3:13" ht="7.5" customHeight="1">
      <c r="C4" s="113"/>
      <c r="D4" s="113"/>
      <c r="M4" s="601"/>
    </row>
    <row r="5" spans="1:13" ht="23.25" customHeight="1">
      <c r="A5" s="596" t="s">
        <v>110</v>
      </c>
      <c r="B5" s="208"/>
      <c r="C5" s="596" t="s">
        <v>232</v>
      </c>
      <c r="D5" s="596" t="s">
        <v>375</v>
      </c>
      <c r="E5" s="598" t="s">
        <v>232</v>
      </c>
      <c r="F5" s="599"/>
      <c r="G5" s="599"/>
      <c r="H5" s="600"/>
      <c r="I5" s="598" t="s">
        <v>370</v>
      </c>
      <c r="J5" s="599"/>
      <c r="K5" s="599"/>
      <c r="L5" s="600"/>
      <c r="M5" s="601"/>
    </row>
    <row r="6" spans="1:13" ht="24.75" customHeight="1">
      <c r="A6" s="597"/>
      <c r="B6" s="410"/>
      <c r="C6" s="597"/>
      <c r="D6" s="597"/>
      <c r="E6" s="50" t="s">
        <v>0</v>
      </c>
      <c r="F6" s="50" t="s">
        <v>1</v>
      </c>
      <c r="G6" s="61" t="s">
        <v>2</v>
      </c>
      <c r="H6" s="61" t="s">
        <v>3</v>
      </c>
      <c r="I6" s="50" t="s">
        <v>0</v>
      </c>
      <c r="J6" s="50" t="s">
        <v>1</v>
      </c>
      <c r="K6" s="61" t="s">
        <v>2</v>
      </c>
      <c r="L6" s="44" t="s">
        <v>3</v>
      </c>
      <c r="M6" s="601"/>
    </row>
    <row r="7" spans="1:13" ht="30" customHeight="1">
      <c r="A7" s="213" t="s">
        <v>151</v>
      </c>
      <c r="B7" s="411"/>
      <c r="C7" s="214">
        <v>56162</v>
      </c>
      <c r="D7" s="214">
        <v>61997</v>
      </c>
      <c r="E7" s="214">
        <v>13058</v>
      </c>
      <c r="F7" s="214">
        <v>13535</v>
      </c>
      <c r="G7" s="214">
        <v>14997</v>
      </c>
      <c r="H7" s="214">
        <v>14572</v>
      </c>
      <c r="I7" s="214">
        <v>12466</v>
      </c>
      <c r="J7" s="214">
        <v>15645</v>
      </c>
      <c r="K7" s="214">
        <v>16231</v>
      </c>
      <c r="L7" s="214">
        <v>17655</v>
      </c>
      <c r="M7" s="601"/>
    </row>
    <row r="8" spans="1:13" ht="22.5" customHeight="1">
      <c r="A8" s="91" t="s">
        <v>36</v>
      </c>
      <c r="B8" s="412"/>
      <c r="C8" s="215">
        <v>18593</v>
      </c>
      <c r="D8" s="215">
        <v>20856</v>
      </c>
      <c r="E8" s="215">
        <v>4878</v>
      </c>
      <c r="F8" s="215">
        <v>3479</v>
      </c>
      <c r="G8" s="215">
        <v>5697</v>
      </c>
      <c r="H8" s="215">
        <v>4539</v>
      </c>
      <c r="I8" s="215">
        <v>3604</v>
      </c>
      <c r="J8" s="216">
        <v>5028</v>
      </c>
      <c r="K8" s="215">
        <v>5724</v>
      </c>
      <c r="L8" s="215">
        <v>6500</v>
      </c>
      <c r="M8" s="601"/>
    </row>
    <row r="9" spans="1:13" ht="12" customHeight="1">
      <c r="A9" s="92" t="s">
        <v>197</v>
      </c>
      <c r="B9" s="413"/>
      <c r="C9" s="217"/>
      <c r="D9" s="217"/>
      <c r="E9" s="218"/>
      <c r="F9" s="218"/>
      <c r="G9" s="218"/>
      <c r="H9" s="218"/>
      <c r="I9" s="218"/>
      <c r="J9" s="219"/>
      <c r="K9" s="218"/>
      <c r="L9" s="218"/>
      <c r="M9" s="601"/>
    </row>
    <row r="10" spans="1:13" ht="15" customHeight="1">
      <c r="A10" s="114" t="s">
        <v>334</v>
      </c>
      <c r="B10" s="455">
        <v>6111100</v>
      </c>
      <c r="C10" s="220"/>
      <c r="D10" s="220"/>
      <c r="E10" s="218"/>
      <c r="F10" s="218"/>
      <c r="G10" s="218"/>
      <c r="H10" s="218"/>
      <c r="I10" s="218"/>
      <c r="J10" s="219"/>
      <c r="K10" s="218"/>
      <c r="L10" s="218"/>
      <c r="M10" s="601"/>
    </row>
    <row r="11" spans="1:13" s="223" customFormat="1" ht="15.75" customHeight="1">
      <c r="A11" s="93" t="s">
        <v>112</v>
      </c>
      <c r="B11" s="415"/>
      <c r="C11" s="221">
        <v>344</v>
      </c>
      <c r="D11" s="222">
        <v>432</v>
      </c>
      <c r="E11" s="349">
        <v>112</v>
      </c>
      <c r="F11" s="350">
        <v>16</v>
      </c>
      <c r="G11" s="221">
        <v>123</v>
      </c>
      <c r="H11" s="221">
        <v>93</v>
      </c>
      <c r="I11" s="221">
        <v>41</v>
      </c>
      <c r="J11" s="222">
        <v>117</v>
      </c>
      <c r="K11" s="221">
        <v>122</v>
      </c>
      <c r="L11" s="221">
        <v>152</v>
      </c>
      <c r="M11" s="601"/>
    </row>
    <row r="12" spans="1:13" s="223" customFormat="1" ht="15" customHeight="1">
      <c r="A12" s="93" t="s">
        <v>113</v>
      </c>
      <c r="B12" s="415"/>
      <c r="C12" s="221">
        <v>6828</v>
      </c>
      <c r="D12" s="222">
        <v>7740</v>
      </c>
      <c r="E12" s="349">
        <v>2281</v>
      </c>
      <c r="F12" s="350">
        <v>430</v>
      </c>
      <c r="G12" s="221">
        <v>2369</v>
      </c>
      <c r="H12" s="221">
        <v>1748</v>
      </c>
      <c r="I12" s="221">
        <v>824</v>
      </c>
      <c r="J12" s="222">
        <v>1968</v>
      </c>
      <c r="K12" s="221">
        <v>2288</v>
      </c>
      <c r="L12" s="221">
        <v>2660</v>
      </c>
      <c r="M12" s="601"/>
    </row>
    <row r="13" spans="1:13" s="223" customFormat="1" ht="15" customHeight="1">
      <c r="A13" s="114" t="s">
        <v>335</v>
      </c>
      <c r="B13" s="416" t="s">
        <v>421</v>
      </c>
      <c r="C13" s="220"/>
      <c r="D13" s="220"/>
      <c r="E13" s="224"/>
      <c r="F13" s="224"/>
      <c r="G13" s="224"/>
      <c r="H13" s="224"/>
      <c r="I13" s="224"/>
      <c r="J13" s="225"/>
      <c r="K13" s="224"/>
      <c r="L13" s="351"/>
      <c r="M13" s="601"/>
    </row>
    <row r="14" spans="1:13" s="223" customFormat="1" ht="17.25" customHeight="1">
      <c r="A14" s="93" t="s">
        <v>114</v>
      </c>
      <c r="B14" s="415"/>
      <c r="C14" s="221">
        <v>87820</v>
      </c>
      <c r="D14" s="221">
        <v>104740</v>
      </c>
      <c r="E14" s="221">
        <v>18009</v>
      </c>
      <c r="F14" s="221">
        <v>21571</v>
      </c>
      <c r="G14" s="221">
        <v>25501</v>
      </c>
      <c r="H14" s="221">
        <v>22739</v>
      </c>
      <c r="I14" s="221">
        <v>22954</v>
      </c>
      <c r="J14" s="222">
        <v>23655</v>
      </c>
      <c r="K14" s="221">
        <v>26777</v>
      </c>
      <c r="L14" s="221">
        <v>31354</v>
      </c>
      <c r="M14" s="601"/>
    </row>
    <row r="15" spans="1:13" s="223" customFormat="1" ht="15" customHeight="1">
      <c r="A15" s="93" t="s">
        <v>113</v>
      </c>
      <c r="B15" s="415"/>
      <c r="C15" s="221">
        <v>9017</v>
      </c>
      <c r="D15" s="221">
        <v>10118</v>
      </c>
      <c r="E15" s="221">
        <v>2042</v>
      </c>
      <c r="F15" s="221">
        <v>2394</v>
      </c>
      <c r="G15" s="221">
        <v>2403</v>
      </c>
      <c r="H15" s="221">
        <v>2178</v>
      </c>
      <c r="I15" s="221">
        <v>2203</v>
      </c>
      <c r="J15" s="222">
        <v>2401</v>
      </c>
      <c r="K15" s="221">
        <v>2553</v>
      </c>
      <c r="L15" s="221">
        <v>2961</v>
      </c>
      <c r="M15" s="601"/>
    </row>
    <row r="16" spans="1:13" s="223" customFormat="1" ht="15" customHeight="1">
      <c r="A16" s="114" t="s">
        <v>336</v>
      </c>
      <c r="B16" s="416" t="s">
        <v>422</v>
      </c>
      <c r="C16" s="221"/>
      <c r="D16" s="221"/>
      <c r="E16" s="221"/>
      <c r="F16" s="221"/>
      <c r="G16" s="221"/>
      <c r="H16" s="221"/>
      <c r="I16" s="224"/>
      <c r="J16" s="225"/>
      <c r="K16" s="224"/>
      <c r="L16" s="351"/>
      <c r="M16" s="601"/>
    </row>
    <row r="17" spans="1:13" s="223" customFormat="1" ht="17.25" customHeight="1">
      <c r="A17" s="93" t="s">
        <v>237</v>
      </c>
      <c r="B17" s="415"/>
      <c r="C17" s="221">
        <v>6433</v>
      </c>
      <c r="D17" s="221">
        <v>6868</v>
      </c>
      <c r="E17" s="221">
        <v>1921</v>
      </c>
      <c r="F17" s="221">
        <v>1710</v>
      </c>
      <c r="G17" s="221">
        <v>2080</v>
      </c>
      <c r="H17" s="221">
        <v>722</v>
      </c>
      <c r="I17" s="226">
        <v>1592</v>
      </c>
      <c r="J17" s="227">
        <v>1496</v>
      </c>
      <c r="K17" s="226">
        <v>2215</v>
      </c>
      <c r="L17" s="221">
        <v>1565</v>
      </c>
      <c r="M17" s="601"/>
    </row>
    <row r="18" spans="1:13" s="223" customFormat="1" ht="12.75">
      <c r="A18" s="93" t="s">
        <v>113</v>
      </c>
      <c r="B18" s="415"/>
      <c r="C18" s="221">
        <v>798</v>
      </c>
      <c r="D18" s="221">
        <v>787</v>
      </c>
      <c r="E18" s="221">
        <v>224</v>
      </c>
      <c r="F18" s="221">
        <v>226</v>
      </c>
      <c r="G18" s="221">
        <v>253</v>
      </c>
      <c r="H18" s="221">
        <v>95</v>
      </c>
      <c r="I18" s="226">
        <v>182</v>
      </c>
      <c r="J18" s="227">
        <v>185</v>
      </c>
      <c r="K18" s="226">
        <v>251</v>
      </c>
      <c r="L18" s="221">
        <v>169</v>
      </c>
      <c r="M18" s="601"/>
    </row>
    <row r="19" spans="1:13" ht="24.75" customHeight="1">
      <c r="A19" s="94" t="s">
        <v>40</v>
      </c>
      <c r="B19" s="417"/>
      <c r="C19" s="215">
        <v>474</v>
      </c>
      <c r="D19" s="215">
        <v>496</v>
      </c>
      <c r="E19" s="215">
        <v>114</v>
      </c>
      <c r="F19" s="215">
        <v>163</v>
      </c>
      <c r="G19" s="215">
        <v>71</v>
      </c>
      <c r="H19" s="215">
        <v>126</v>
      </c>
      <c r="I19" s="215">
        <v>76</v>
      </c>
      <c r="J19" s="216">
        <v>182</v>
      </c>
      <c r="K19" s="215">
        <v>101</v>
      </c>
      <c r="L19" s="215">
        <v>137</v>
      </c>
      <c r="M19" s="601"/>
    </row>
    <row r="20" spans="1:13" ht="24.75" customHeight="1">
      <c r="A20" s="94" t="s">
        <v>115</v>
      </c>
      <c r="B20" s="417"/>
      <c r="C20" s="215">
        <v>872</v>
      </c>
      <c r="D20" s="215">
        <v>1077</v>
      </c>
      <c r="E20" s="215">
        <v>169</v>
      </c>
      <c r="F20" s="215">
        <v>232</v>
      </c>
      <c r="G20" s="215">
        <v>219</v>
      </c>
      <c r="H20" s="215">
        <v>252</v>
      </c>
      <c r="I20" s="215">
        <v>232</v>
      </c>
      <c r="J20" s="216">
        <v>297</v>
      </c>
      <c r="K20" s="215">
        <v>280</v>
      </c>
      <c r="L20" s="215">
        <v>268</v>
      </c>
      <c r="M20" s="601"/>
    </row>
    <row r="21" spans="1:13" ht="12" customHeight="1">
      <c r="A21" s="92" t="s">
        <v>196</v>
      </c>
      <c r="B21" s="413"/>
      <c r="C21" s="218"/>
      <c r="D21" s="218"/>
      <c r="E21" s="218"/>
      <c r="F21" s="218"/>
      <c r="G21" s="218"/>
      <c r="H21" s="218"/>
      <c r="I21" s="218"/>
      <c r="J21" s="219"/>
      <c r="K21" s="218"/>
      <c r="L21" s="218"/>
      <c r="M21" s="601"/>
    </row>
    <row r="22" spans="1:13" ht="16.5" customHeight="1">
      <c r="A22" s="114" t="s">
        <v>337</v>
      </c>
      <c r="B22" s="416" t="s">
        <v>423</v>
      </c>
      <c r="C22" s="228"/>
      <c r="D22" s="228"/>
      <c r="E22" s="229"/>
      <c r="F22" s="229"/>
      <c r="G22" s="229"/>
      <c r="H22" s="229"/>
      <c r="I22" s="229"/>
      <c r="J22" s="230"/>
      <c r="K22" s="229"/>
      <c r="L22" s="229"/>
      <c r="M22" s="601"/>
    </row>
    <row r="23" spans="1:13" s="223" customFormat="1" ht="16.5" customHeight="1">
      <c r="A23" s="93" t="s">
        <v>114</v>
      </c>
      <c r="B23" s="415"/>
      <c r="C23" s="221">
        <v>271</v>
      </c>
      <c r="D23" s="221">
        <v>225</v>
      </c>
      <c r="E23" s="221">
        <v>65</v>
      </c>
      <c r="F23" s="221">
        <v>88</v>
      </c>
      <c r="G23" s="221">
        <v>42</v>
      </c>
      <c r="H23" s="221">
        <v>76</v>
      </c>
      <c r="I23" s="226">
        <v>59</v>
      </c>
      <c r="J23" s="227">
        <v>56</v>
      </c>
      <c r="K23" s="226">
        <v>43</v>
      </c>
      <c r="L23" s="226">
        <v>67</v>
      </c>
      <c r="M23" s="601"/>
    </row>
    <row r="24" spans="1:13" s="223" customFormat="1" ht="16.5" customHeight="1">
      <c r="A24" s="93" t="s">
        <v>113</v>
      </c>
      <c r="B24" s="415"/>
      <c r="C24" s="221">
        <v>104</v>
      </c>
      <c r="D24" s="221">
        <v>85</v>
      </c>
      <c r="E24" s="221">
        <v>28</v>
      </c>
      <c r="F24" s="221">
        <v>28</v>
      </c>
      <c r="G24" s="221">
        <v>17</v>
      </c>
      <c r="H24" s="221">
        <v>31</v>
      </c>
      <c r="I24" s="226">
        <v>23</v>
      </c>
      <c r="J24" s="227">
        <v>22</v>
      </c>
      <c r="K24" s="226">
        <v>16</v>
      </c>
      <c r="L24" s="226">
        <v>24</v>
      </c>
      <c r="M24" s="601"/>
    </row>
    <row r="25" spans="1:13" ht="15" customHeight="1">
      <c r="A25" s="95" t="s">
        <v>116</v>
      </c>
      <c r="B25" s="417"/>
      <c r="C25" s="215">
        <v>14</v>
      </c>
      <c r="D25" s="215">
        <v>213</v>
      </c>
      <c r="E25" s="215">
        <v>3</v>
      </c>
      <c r="F25" s="215">
        <v>4</v>
      </c>
      <c r="G25" s="215">
        <v>3</v>
      </c>
      <c r="H25" s="215">
        <v>4</v>
      </c>
      <c r="I25" s="215">
        <v>8</v>
      </c>
      <c r="J25" s="334">
        <v>71</v>
      </c>
      <c r="K25" s="215">
        <v>129</v>
      </c>
      <c r="L25" s="215">
        <v>5</v>
      </c>
      <c r="M25" s="601"/>
    </row>
    <row r="26" spans="1:13" ht="24.75" customHeight="1">
      <c r="A26" s="94" t="s">
        <v>117</v>
      </c>
      <c r="B26" s="417"/>
      <c r="C26" s="215">
        <v>97</v>
      </c>
      <c r="D26" s="215">
        <v>63</v>
      </c>
      <c r="E26" s="215">
        <v>25</v>
      </c>
      <c r="F26" s="215">
        <v>50</v>
      </c>
      <c r="G26" s="215">
        <v>11</v>
      </c>
      <c r="H26" s="215">
        <v>11</v>
      </c>
      <c r="I26" s="215">
        <v>17</v>
      </c>
      <c r="J26" s="216">
        <v>17</v>
      </c>
      <c r="K26" s="215">
        <v>10</v>
      </c>
      <c r="L26" s="215">
        <v>19</v>
      </c>
      <c r="M26" s="601"/>
    </row>
    <row r="27" spans="1:13" ht="24.75" customHeight="1">
      <c r="A27" s="94" t="s">
        <v>118</v>
      </c>
      <c r="B27" s="417"/>
      <c r="C27" s="215">
        <v>1957</v>
      </c>
      <c r="D27" s="215">
        <v>2204</v>
      </c>
      <c r="E27" s="215">
        <v>307</v>
      </c>
      <c r="F27" s="215">
        <v>414</v>
      </c>
      <c r="G27" s="215">
        <v>584</v>
      </c>
      <c r="H27" s="215">
        <v>652</v>
      </c>
      <c r="I27" s="215">
        <v>429</v>
      </c>
      <c r="J27" s="216">
        <v>507</v>
      </c>
      <c r="K27" s="215">
        <v>565</v>
      </c>
      <c r="L27" s="215">
        <v>703</v>
      </c>
      <c r="M27" s="601"/>
    </row>
    <row r="28" spans="1:13" ht="29.25" customHeight="1">
      <c r="A28" s="96" t="s">
        <v>119</v>
      </c>
      <c r="B28" s="418"/>
      <c r="C28" s="215">
        <v>5106</v>
      </c>
      <c r="D28" s="215">
        <v>5834</v>
      </c>
      <c r="E28" s="215">
        <v>1146</v>
      </c>
      <c r="F28" s="215">
        <v>1371</v>
      </c>
      <c r="G28" s="215">
        <v>1240</v>
      </c>
      <c r="H28" s="215">
        <v>1349</v>
      </c>
      <c r="I28" s="215">
        <v>1201</v>
      </c>
      <c r="J28" s="216">
        <v>1584</v>
      </c>
      <c r="K28" s="215">
        <v>1555</v>
      </c>
      <c r="L28" s="215">
        <v>1494</v>
      </c>
      <c r="M28" s="601"/>
    </row>
    <row r="29" spans="1:13" ht="13.5" customHeight="1">
      <c r="A29" s="92" t="s">
        <v>197</v>
      </c>
      <c r="B29" s="413"/>
      <c r="C29" s="69"/>
      <c r="D29" s="69"/>
      <c r="E29" s="218"/>
      <c r="F29" s="218"/>
      <c r="G29" s="218"/>
      <c r="H29" s="218"/>
      <c r="I29" s="218"/>
      <c r="J29" s="219"/>
      <c r="K29" s="218"/>
      <c r="L29" s="218"/>
      <c r="M29" s="601"/>
    </row>
    <row r="30" spans="1:13" s="223" customFormat="1" ht="15" customHeight="1">
      <c r="A30" s="93" t="s">
        <v>339</v>
      </c>
      <c r="B30" s="415">
        <v>65</v>
      </c>
      <c r="C30" s="221">
        <v>2176</v>
      </c>
      <c r="D30" s="221">
        <v>2437</v>
      </c>
      <c r="E30" s="221">
        <v>527</v>
      </c>
      <c r="F30" s="221">
        <v>569</v>
      </c>
      <c r="G30" s="221">
        <v>540</v>
      </c>
      <c r="H30" s="221">
        <v>540</v>
      </c>
      <c r="I30" s="221">
        <v>506</v>
      </c>
      <c r="J30" s="222">
        <v>642</v>
      </c>
      <c r="K30" s="221">
        <v>637</v>
      </c>
      <c r="L30" s="221">
        <v>652</v>
      </c>
      <c r="M30" s="601"/>
    </row>
    <row r="31" spans="1:13" s="223" customFormat="1" ht="15" customHeight="1">
      <c r="A31" s="93" t="s">
        <v>338</v>
      </c>
      <c r="B31" s="415">
        <v>667</v>
      </c>
      <c r="C31" s="221">
        <v>1165</v>
      </c>
      <c r="D31" s="221">
        <v>1817</v>
      </c>
      <c r="E31" s="221">
        <v>222</v>
      </c>
      <c r="F31" s="221">
        <v>323</v>
      </c>
      <c r="G31" s="221">
        <v>312</v>
      </c>
      <c r="H31" s="221">
        <v>308</v>
      </c>
      <c r="I31" s="221">
        <v>355</v>
      </c>
      <c r="J31" s="222">
        <v>545</v>
      </c>
      <c r="K31" s="221">
        <v>510</v>
      </c>
      <c r="L31" s="221">
        <v>407</v>
      </c>
      <c r="M31" s="601"/>
    </row>
    <row r="32" spans="1:13" s="223" customFormat="1" ht="15" customHeight="1">
      <c r="A32" s="231" t="s">
        <v>340</v>
      </c>
      <c r="B32" s="419">
        <v>63</v>
      </c>
      <c r="C32" s="232">
        <v>37</v>
      </c>
      <c r="D32" s="232">
        <v>42</v>
      </c>
      <c r="E32" s="232">
        <v>7</v>
      </c>
      <c r="F32" s="232">
        <v>10</v>
      </c>
      <c r="G32" s="232">
        <v>8</v>
      </c>
      <c r="H32" s="232">
        <v>12</v>
      </c>
      <c r="I32" s="232">
        <v>7</v>
      </c>
      <c r="J32" s="233">
        <v>8</v>
      </c>
      <c r="K32" s="232">
        <v>9</v>
      </c>
      <c r="L32" s="232">
        <v>18</v>
      </c>
      <c r="M32" s="601"/>
    </row>
    <row r="33" spans="1:13" ht="14.25" customHeight="1">
      <c r="A33" s="40" t="s">
        <v>229</v>
      </c>
      <c r="B33" s="40"/>
      <c r="C33" s="71"/>
      <c r="D33" s="71"/>
      <c r="M33" s="601"/>
    </row>
    <row r="34" spans="1:13" ht="11.25" customHeight="1">
      <c r="A34" s="71" t="s">
        <v>440</v>
      </c>
      <c r="B34" s="38"/>
      <c r="M34" s="125"/>
    </row>
  </sheetData>
  <sheetProtection/>
  <mergeCells count="6">
    <mergeCell ref="A5:A6"/>
    <mergeCell ref="M1:M33"/>
    <mergeCell ref="C5:C6"/>
    <mergeCell ref="E5:H5"/>
    <mergeCell ref="I5:L5"/>
    <mergeCell ref="D5:D6"/>
  </mergeCells>
  <printOptions/>
  <pageMargins left="0.5" right="0" top="0.26" bottom="0.17" header="0.25" footer="0.17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20"/>
  <sheetViews>
    <sheetView zoomScalePageLayoutView="0" workbookViewId="0" topLeftCell="A16">
      <selection activeCell="I4" sqref="I4"/>
    </sheetView>
  </sheetViews>
  <sheetFormatPr defaultColWidth="9.140625" defaultRowHeight="12.75"/>
  <cols>
    <col min="1" max="1" width="33.8515625" style="0" customWidth="1"/>
    <col min="2" max="2" width="13.140625" style="427" hidden="1" customWidth="1"/>
    <col min="3" max="4" width="10.140625" style="0" customWidth="1"/>
    <col min="5" max="7" width="9.57421875" style="0" customWidth="1"/>
    <col min="8" max="8" width="9.28125" style="0" customWidth="1"/>
    <col min="9" max="9" width="9.00390625" style="1" customWidth="1"/>
    <col min="10" max="10" width="9.28125" style="1" customWidth="1"/>
    <col min="11" max="11" width="9.140625" style="1" customWidth="1"/>
    <col min="12" max="12" width="10.28125" style="105" customWidth="1"/>
    <col min="13" max="13" width="11.57421875" style="148" customWidth="1"/>
  </cols>
  <sheetData>
    <row r="1" spans="1:13" ht="19.5" customHeight="1">
      <c r="A1" s="15" t="s">
        <v>405</v>
      </c>
      <c r="B1" s="422"/>
      <c r="C1" s="3"/>
      <c r="D1" s="3"/>
      <c r="M1" s="603" t="s">
        <v>176</v>
      </c>
    </row>
    <row r="2" spans="1:13" ht="3.75" customHeight="1">
      <c r="A2" s="3"/>
      <c r="B2" s="423"/>
      <c r="C2" s="3"/>
      <c r="D2" s="3"/>
      <c r="M2" s="604"/>
    </row>
    <row r="3" spans="1:13" ht="12" customHeight="1">
      <c r="A3" s="3"/>
      <c r="B3" s="423"/>
      <c r="C3" s="3"/>
      <c r="D3" s="3"/>
      <c r="E3" s="27"/>
      <c r="F3" s="27"/>
      <c r="G3" s="27"/>
      <c r="H3" s="27"/>
      <c r="K3" s="74" t="s">
        <v>387</v>
      </c>
      <c r="L3" s="27"/>
      <c r="M3" s="604"/>
    </row>
    <row r="4" spans="1:13" ht="8.25" customHeight="1">
      <c r="A4" s="3"/>
      <c r="B4" s="423"/>
      <c r="C4" s="64"/>
      <c r="D4" s="64"/>
      <c r="M4" s="604"/>
    </row>
    <row r="5" spans="1:13" ht="21.75" customHeight="1">
      <c r="A5" s="596" t="s">
        <v>110</v>
      </c>
      <c r="B5" s="420"/>
      <c r="C5" s="605" t="s">
        <v>232</v>
      </c>
      <c r="D5" s="596" t="s">
        <v>375</v>
      </c>
      <c r="E5" s="607" t="s">
        <v>232</v>
      </c>
      <c r="F5" s="608"/>
      <c r="G5" s="608"/>
      <c r="H5" s="609"/>
      <c r="I5" s="607" t="s">
        <v>375</v>
      </c>
      <c r="J5" s="608"/>
      <c r="K5" s="608"/>
      <c r="L5" s="609"/>
      <c r="M5" s="604"/>
    </row>
    <row r="6" spans="1:13" ht="22.5" customHeight="1">
      <c r="A6" s="597"/>
      <c r="B6" s="421"/>
      <c r="C6" s="606"/>
      <c r="D6" s="597"/>
      <c r="E6" s="50" t="s">
        <v>0</v>
      </c>
      <c r="F6" s="50" t="s">
        <v>1</v>
      </c>
      <c r="G6" s="61" t="s">
        <v>2</v>
      </c>
      <c r="H6" s="50" t="s">
        <v>3</v>
      </c>
      <c r="I6" s="50" t="s">
        <v>0</v>
      </c>
      <c r="J6" s="50" t="s">
        <v>1</v>
      </c>
      <c r="K6" s="50" t="s">
        <v>2</v>
      </c>
      <c r="L6" s="50" t="s">
        <v>3</v>
      </c>
      <c r="M6" s="604"/>
    </row>
    <row r="7" spans="1:13" ht="36.75" customHeight="1">
      <c r="A7" s="236" t="s">
        <v>120</v>
      </c>
      <c r="B7" s="420"/>
      <c r="C7" s="327">
        <v>1285</v>
      </c>
      <c r="D7" s="327">
        <v>1678</v>
      </c>
      <c r="E7" s="327">
        <v>230</v>
      </c>
      <c r="F7" s="327">
        <v>274</v>
      </c>
      <c r="G7" s="327">
        <v>334</v>
      </c>
      <c r="H7" s="327">
        <v>447</v>
      </c>
      <c r="I7" s="327">
        <v>433</v>
      </c>
      <c r="J7" s="327">
        <v>376</v>
      </c>
      <c r="K7" s="327">
        <v>357</v>
      </c>
      <c r="L7" s="327">
        <v>512</v>
      </c>
      <c r="M7" s="604"/>
    </row>
    <row r="8" spans="1:13" ht="36.75" customHeight="1">
      <c r="A8" s="91" t="s">
        <v>35</v>
      </c>
      <c r="B8" s="412"/>
      <c r="C8" s="285">
        <v>27709</v>
      </c>
      <c r="D8" s="285">
        <v>29474</v>
      </c>
      <c r="E8" s="285">
        <v>6169</v>
      </c>
      <c r="F8" s="285">
        <v>7536</v>
      </c>
      <c r="G8" s="285">
        <v>6826</v>
      </c>
      <c r="H8" s="285">
        <v>7178</v>
      </c>
      <c r="I8" s="285">
        <v>6454</v>
      </c>
      <c r="J8" s="285">
        <v>7560</v>
      </c>
      <c r="K8" s="285">
        <v>7481</v>
      </c>
      <c r="L8" s="285">
        <v>7979</v>
      </c>
      <c r="M8" s="604"/>
    </row>
    <row r="9" spans="1:13" ht="18" customHeight="1">
      <c r="A9" s="92" t="s">
        <v>111</v>
      </c>
      <c r="B9" s="413"/>
      <c r="C9" s="354"/>
      <c r="D9" s="354"/>
      <c r="E9" s="355"/>
      <c r="F9" s="355"/>
      <c r="G9" s="355"/>
      <c r="H9" s="69"/>
      <c r="I9" s="69"/>
      <c r="J9" s="69"/>
      <c r="K9" s="69"/>
      <c r="L9" s="243"/>
      <c r="M9" s="604"/>
    </row>
    <row r="10" spans="1:13" ht="36.75" customHeight="1">
      <c r="A10" s="237" t="s">
        <v>393</v>
      </c>
      <c r="B10" s="424">
        <v>84</v>
      </c>
      <c r="C10" s="388">
        <v>23360</v>
      </c>
      <c r="D10" s="388">
        <v>23992</v>
      </c>
      <c r="E10" s="388">
        <v>5336</v>
      </c>
      <c r="F10" s="388">
        <v>6509</v>
      </c>
      <c r="G10" s="388">
        <v>5639</v>
      </c>
      <c r="H10" s="388">
        <v>5876</v>
      </c>
      <c r="I10" s="388">
        <v>5213</v>
      </c>
      <c r="J10" s="388">
        <v>5994</v>
      </c>
      <c r="K10" s="388">
        <v>6200</v>
      </c>
      <c r="L10" s="388">
        <v>6585</v>
      </c>
      <c r="M10" s="604"/>
    </row>
    <row r="11" spans="1:13" ht="36.75" customHeight="1">
      <c r="A11" s="114" t="s">
        <v>397</v>
      </c>
      <c r="B11" s="414">
        <v>884</v>
      </c>
      <c r="C11" s="325">
        <v>187</v>
      </c>
      <c r="D11" s="325">
        <v>208</v>
      </c>
      <c r="E11" s="325">
        <v>57</v>
      </c>
      <c r="F11" s="325">
        <v>60</v>
      </c>
      <c r="G11" s="325">
        <v>45</v>
      </c>
      <c r="H11" s="325">
        <v>25</v>
      </c>
      <c r="I11" s="325">
        <v>52</v>
      </c>
      <c r="J11" s="325">
        <v>66</v>
      </c>
      <c r="K11" s="325">
        <v>47</v>
      </c>
      <c r="L11" s="388">
        <v>43</v>
      </c>
      <c r="M11" s="604"/>
    </row>
    <row r="12" spans="1:13" ht="36.75" customHeight="1">
      <c r="A12" s="237" t="s">
        <v>394</v>
      </c>
      <c r="B12" s="424">
        <v>83</v>
      </c>
      <c r="C12" s="325">
        <v>315</v>
      </c>
      <c r="D12" s="325">
        <v>301</v>
      </c>
      <c r="E12" s="325">
        <v>86</v>
      </c>
      <c r="F12" s="325">
        <v>76</v>
      </c>
      <c r="G12" s="325">
        <v>79</v>
      </c>
      <c r="H12" s="325">
        <v>74</v>
      </c>
      <c r="I12" s="325">
        <v>57</v>
      </c>
      <c r="J12" s="325">
        <v>77</v>
      </c>
      <c r="K12" s="325">
        <v>82</v>
      </c>
      <c r="L12" s="388">
        <v>85</v>
      </c>
      <c r="M12" s="604"/>
    </row>
    <row r="13" spans="1:13" ht="36.75" customHeight="1">
      <c r="A13" s="114" t="s">
        <v>398</v>
      </c>
      <c r="B13" s="414">
        <v>885</v>
      </c>
      <c r="C13" s="325">
        <v>336</v>
      </c>
      <c r="D13" s="325">
        <v>522</v>
      </c>
      <c r="E13" s="325">
        <v>102</v>
      </c>
      <c r="F13" s="325">
        <v>103</v>
      </c>
      <c r="G13" s="325">
        <v>60</v>
      </c>
      <c r="H13" s="325">
        <v>71</v>
      </c>
      <c r="I13" s="325">
        <v>106</v>
      </c>
      <c r="J13" s="325">
        <v>127</v>
      </c>
      <c r="K13" s="325">
        <v>140</v>
      </c>
      <c r="L13" s="388">
        <v>149</v>
      </c>
      <c r="M13" s="604"/>
    </row>
    <row r="14" spans="1:13" ht="36.75" customHeight="1">
      <c r="A14" s="114" t="s">
        <v>399</v>
      </c>
      <c r="B14" s="414">
        <v>894</v>
      </c>
      <c r="C14" s="325">
        <v>221</v>
      </c>
      <c r="D14" s="325">
        <v>243</v>
      </c>
      <c r="E14" s="325">
        <v>37</v>
      </c>
      <c r="F14" s="325">
        <v>52</v>
      </c>
      <c r="G14" s="325">
        <v>50</v>
      </c>
      <c r="H14" s="325">
        <v>82</v>
      </c>
      <c r="I14" s="325">
        <v>63</v>
      </c>
      <c r="J14" s="325">
        <v>54</v>
      </c>
      <c r="K14" s="325">
        <v>68</v>
      </c>
      <c r="L14" s="388">
        <v>58</v>
      </c>
      <c r="M14" s="604"/>
    </row>
    <row r="15" spans="1:13" ht="36.75" customHeight="1">
      <c r="A15" s="237" t="s">
        <v>395</v>
      </c>
      <c r="B15" s="424">
        <v>897</v>
      </c>
      <c r="C15" s="325">
        <v>1259</v>
      </c>
      <c r="D15" s="325">
        <v>2075</v>
      </c>
      <c r="E15" s="325">
        <v>146</v>
      </c>
      <c r="F15" s="325">
        <v>182</v>
      </c>
      <c r="G15" s="325">
        <v>396</v>
      </c>
      <c r="H15" s="325">
        <v>535</v>
      </c>
      <c r="I15" s="325">
        <v>545</v>
      </c>
      <c r="J15" s="325">
        <v>590</v>
      </c>
      <c r="K15" s="325">
        <v>448</v>
      </c>
      <c r="L15" s="388">
        <v>492</v>
      </c>
      <c r="M15" s="604"/>
    </row>
    <row r="16" spans="1:13" ht="36.75" customHeight="1">
      <c r="A16" s="237" t="s">
        <v>396</v>
      </c>
      <c r="B16" s="424">
        <v>899</v>
      </c>
      <c r="C16" s="325">
        <v>365</v>
      </c>
      <c r="D16" s="325">
        <v>398</v>
      </c>
      <c r="E16" s="325">
        <v>69</v>
      </c>
      <c r="F16" s="325">
        <v>84</v>
      </c>
      <c r="G16" s="325">
        <v>112</v>
      </c>
      <c r="H16" s="325">
        <v>100</v>
      </c>
      <c r="I16" s="325">
        <v>80</v>
      </c>
      <c r="J16" s="325">
        <v>95</v>
      </c>
      <c r="K16" s="325">
        <v>112</v>
      </c>
      <c r="L16" s="388">
        <v>111</v>
      </c>
      <c r="M16" s="604"/>
    </row>
    <row r="17" spans="1:13" ht="36.75" customHeight="1">
      <c r="A17" s="238" t="s">
        <v>142</v>
      </c>
      <c r="B17" s="418"/>
      <c r="C17" s="285">
        <v>56</v>
      </c>
      <c r="D17" s="285">
        <v>102</v>
      </c>
      <c r="E17" s="285">
        <v>17</v>
      </c>
      <c r="F17" s="285">
        <v>12</v>
      </c>
      <c r="G17" s="285">
        <v>12</v>
      </c>
      <c r="H17" s="285">
        <v>14</v>
      </c>
      <c r="I17" s="285">
        <v>12</v>
      </c>
      <c r="J17" s="285">
        <v>23</v>
      </c>
      <c r="K17" s="285">
        <v>29</v>
      </c>
      <c r="L17" s="285">
        <v>38</v>
      </c>
      <c r="M17" s="604"/>
    </row>
    <row r="18" spans="1:13" ht="0.75" customHeight="1">
      <c r="A18" s="30"/>
      <c r="B18" s="425"/>
      <c r="C18" s="75"/>
      <c r="D18" s="407"/>
      <c r="E18" s="353"/>
      <c r="F18" s="353"/>
      <c r="G18" s="352"/>
      <c r="H18" s="7"/>
      <c r="I18" s="7"/>
      <c r="J18" s="7"/>
      <c r="K18" s="7">
        <v>29</v>
      </c>
      <c r="L18" s="7"/>
      <c r="M18" s="604"/>
    </row>
    <row r="19" spans="1:13" ht="24" customHeight="1">
      <c r="A19" s="40" t="s">
        <v>362</v>
      </c>
      <c r="B19" s="426"/>
      <c r="C19" s="71"/>
      <c r="D19" s="71"/>
      <c r="E19" s="1"/>
      <c r="F19" s="1"/>
      <c r="G19" s="1"/>
      <c r="H19" s="1"/>
      <c r="M19" s="604"/>
    </row>
    <row r="20" spans="1:2" ht="15" customHeight="1">
      <c r="A20" s="40"/>
      <c r="B20" s="426"/>
    </row>
  </sheetData>
  <sheetProtection/>
  <mergeCells count="6">
    <mergeCell ref="M1:M19"/>
    <mergeCell ref="A5:A6"/>
    <mergeCell ref="C5:C6"/>
    <mergeCell ref="E5:H5"/>
    <mergeCell ref="I5:L5"/>
    <mergeCell ref="D5:D6"/>
  </mergeCells>
  <printOptions horizontalCentered="1"/>
  <pageMargins left="0" right="0" top="0.75" bottom="0.25" header="0.17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L37"/>
  <sheetViews>
    <sheetView zoomScalePageLayoutView="0" workbookViewId="0" topLeftCell="B16">
      <selection activeCell="I4" sqref="I4"/>
    </sheetView>
  </sheetViews>
  <sheetFormatPr defaultColWidth="8.8515625" defaultRowHeight="12.75"/>
  <cols>
    <col min="1" max="1" width="40.00390625" style="52" customWidth="1"/>
    <col min="2" max="3" width="9.7109375" style="52" customWidth="1"/>
    <col min="4" max="10" width="9.7109375" style="58" customWidth="1"/>
    <col min="11" max="11" width="13.421875" style="58" customWidth="1"/>
    <col min="12" max="12" width="9.421875" style="52" customWidth="1"/>
    <col min="13" max="16384" width="8.8515625" style="52" customWidth="1"/>
  </cols>
  <sheetData>
    <row r="1" spans="1:12" ht="18.75" customHeight="1">
      <c r="A1" s="211" t="s">
        <v>406</v>
      </c>
      <c r="L1" s="601" t="s">
        <v>177</v>
      </c>
    </row>
    <row r="2" spans="1:12" ht="11.25" customHeight="1">
      <c r="A2" s="241"/>
      <c r="L2" s="601"/>
    </row>
    <row r="3" spans="4:12" ht="12" customHeight="1">
      <c r="D3" s="212"/>
      <c r="E3" s="212"/>
      <c r="F3" s="212"/>
      <c r="G3" s="212"/>
      <c r="K3" s="74" t="s">
        <v>387</v>
      </c>
      <c r="L3" s="601"/>
    </row>
    <row r="4" spans="2:12" ht="5.25" customHeight="1">
      <c r="B4" s="113"/>
      <c r="C4" s="113"/>
      <c r="L4" s="601"/>
    </row>
    <row r="5" spans="1:12" ht="21.75" customHeight="1">
      <c r="A5" s="596" t="s">
        <v>110</v>
      </c>
      <c r="B5" s="596" t="s">
        <v>382</v>
      </c>
      <c r="C5" s="596" t="s">
        <v>366</v>
      </c>
      <c r="D5" s="598" t="s">
        <v>382</v>
      </c>
      <c r="E5" s="599"/>
      <c r="F5" s="599"/>
      <c r="G5" s="600"/>
      <c r="H5" s="598" t="s">
        <v>366</v>
      </c>
      <c r="I5" s="599"/>
      <c r="J5" s="599"/>
      <c r="K5" s="600"/>
      <c r="L5" s="601"/>
    </row>
    <row r="6" spans="1:12" ht="23.25" customHeight="1">
      <c r="A6" s="597"/>
      <c r="B6" s="597"/>
      <c r="C6" s="597"/>
      <c r="D6" s="50" t="s">
        <v>0</v>
      </c>
      <c r="E6" s="50" t="s">
        <v>1</v>
      </c>
      <c r="F6" s="61" t="s">
        <v>2</v>
      </c>
      <c r="G6" s="61" t="s">
        <v>3</v>
      </c>
      <c r="H6" s="50" t="s">
        <v>0</v>
      </c>
      <c r="I6" s="50" t="s">
        <v>1</v>
      </c>
      <c r="J6" s="44" t="s">
        <v>2</v>
      </c>
      <c r="K6" s="44" t="s">
        <v>3</v>
      </c>
      <c r="L6" s="601"/>
    </row>
    <row r="7" spans="1:12" ht="30" customHeight="1">
      <c r="A7" s="213" t="s">
        <v>151</v>
      </c>
      <c r="B7" s="242">
        <v>45766</v>
      </c>
      <c r="C7" s="242">
        <v>50940</v>
      </c>
      <c r="D7" s="242">
        <v>10792</v>
      </c>
      <c r="E7" s="242">
        <v>10975</v>
      </c>
      <c r="F7" s="242">
        <v>12319</v>
      </c>
      <c r="G7" s="242">
        <v>11680</v>
      </c>
      <c r="H7" s="242">
        <v>9795</v>
      </c>
      <c r="I7" s="242">
        <v>13086</v>
      </c>
      <c r="J7" s="242">
        <v>13537</v>
      </c>
      <c r="K7" s="242">
        <v>14522</v>
      </c>
      <c r="L7" s="601"/>
    </row>
    <row r="8" spans="1:12" ht="24.75" customHeight="1">
      <c r="A8" s="91" t="s">
        <v>36</v>
      </c>
      <c r="B8" s="178">
        <v>16070</v>
      </c>
      <c r="C8" s="178">
        <v>17949</v>
      </c>
      <c r="D8" s="178">
        <v>4255</v>
      </c>
      <c r="E8" s="178">
        <v>2871</v>
      </c>
      <c r="F8" s="178">
        <v>5034</v>
      </c>
      <c r="G8" s="178">
        <v>3910</v>
      </c>
      <c r="H8" s="178">
        <v>2845</v>
      </c>
      <c r="I8" s="178">
        <v>4549</v>
      </c>
      <c r="J8" s="178">
        <v>5032</v>
      </c>
      <c r="K8" s="178">
        <v>5523</v>
      </c>
      <c r="L8" s="601"/>
    </row>
    <row r="9" spans="1:12" ht="13.5" customHeight="1">
      <c r="A9" s="92" t="s">
        <v>195</v>
      </c>
      <c r="B9" s="217"/>
      <c r="C9" s="217"/>
      <c r="D9" s="243"/>
      <c r="E9" s="243"/>
      <c r="F9" s="243"/>
      <c r="G9" s="243"/>
      <c r="H9" s="243"/>
      <c r="I9" s="243"/>
      <c r="J9" s="243"/>
      <c r="K9" s="178"/>
      <c r="L9" s="601"/>
    </row>
    <row r="10" spans="1:12" ht="15" customHeight="1">
      <c r="A10" s="114" t="s">
        <v>343</v>
      </c>
      <c r="B10" s="217"/>
      <c r="C10" s="217"/>
      <c r="D10" s="243"/>
      <c r="E10" s="243"/>
      <c r="F10" s="243"/>
      <c r="G10" s="243"/>
      <c r="H10" s="243"/>
      <c r="I10" s="243"/>
      <c r="J10" s="243"/>
      <c r="K10" s="178"/>
      <c r="L10" s="601"/>
    </row>
    <row r="11" spans="1:12" s="223" customFormat="1" ht="12.75">
      <c r="A11" s="93" t="s">
        <v>112</v>
      </c>
      <c r="B11" s="356">
        <v>344</v>
      </c>
      <c r="C11" s="356">
        <v>432</v>
      </c>
      <c r="D11" s="244">
        <v>112</v>
      </c>
      <c r="E11" s="244">
        <v>16</v>
      </c>
      <c r="F11" s="244">
        <v>123</v>
      </c>
      <c r="G11" s="244">
        <v>93</v>
      </c>
      <c r="H11" s="221">
        <v>41</v>
      </c>
      <c r="I11" s="221">
        <v>117</v>
      </c>
      <c r="J11" s="221">
        <v>122</v>
      </c>
      <c r="K11" s="221">
        <v>152</v>
      </c>
      <c r="L11" s="601"/>
    </row>
    <row r="12" spans="1:12" s="223" customFormat="1" ht="12.75">
      <c r="A12" s="93" t="s">
        <v>113</v>
      </c>
      <c r="B12" s="356">
        <v>6828</v>
      </c>
      <c r="C12" s="356">
        <v>7740</v>
      </c>
      <c r="D12" s="244">
        <v>2281</v>
      </c>
      <c r="E12" s="244">
        <v>430</v>
      </c>
      <c r="F12" s="244">
        <v>2369</v>
      </c>
      <c r="G12" s="244">
        <v>1748</v>
      </c>
      <c r="H12" s="221">
        <v>824</v>
      </c>
      <c r="I12" s="221">
        <v>1968</v>
      </c>
      <c r="J12" s="221">
        <v>2288</v>
      </c>
      <c r="K12" s="221">
        <v>2660</v>
      </c>
      <c r="L12" s="601"/>
    </row>
    <row r="13" spans="1:12" ht="15" customHeight="1">
      <c r="A13" s="114" t="s">
        <v>299</v>
      </c>
      <c r="B13" s="244"/>
      <c r="C13" s="244"/>
      <c r="D13" s="244"/>
      <c r="E13" s="244"/>
      <c r="F13" s="244"/>
      <c r="G13" s="244"/>
      <c r="H13" s="244"/>
      <c r="I13" s="244"/>
      <c r="J13" s="244"/>
      <c r="K13" s="221"/>
      <c r="L13" s="601"/>
    </row>
    <row r="14" spans="1:12" s="223" customFormat="1" ht="12.75">
      <c r="A14" s="93" t="s">
        <v>114</v>
      </c>
      <c r="B14" s="356">
        <v>50484</v>
      </c>
      <c r="C14" s="356">
        <v>61294</v>
      </c>
      <c r="D14" s="244">
        <v>9431</v>
      </c>
      <c r="E14" s="244">
        <v>13921</v>
      </c>
      <c r="F14" s="244">
        <v>14503</v>
      </c>
      <c r="G14" s="244">
        <v>12629</v>
      </c>
      <c r="H14" s="244">
        <v>12440</v>
      </c>
      <c r="I14" s="244">
        <v>17072</v>
      </c>
      <c r="J14" s="244">
        <v>14862</v>
      </c>
      <c r="K14" s="221">
        <v>16920</v>
      </c>
      <c r="L14" s="601"/>
    </row>
    <row r="15" spans="1:12" s="223" customFormat="1" ht="12.75">
      <c r="A15" s="93" t="s">
        <v>113</v>
      </c>
      <c r="B15" s="356">
        <v>6855</v>
      </c>
      <c r="C15" s="356">
        <v>7782</v>
      </c>
      <c r="D15" s="244">
        <v>1480</v>
      </c>
      <c r="E15" s="244">
        <v>1908</v>
      </c>
      <c r="F15" s="244">
        <v>1831</v>
      </c>
      <c r="G15" s="244">
        <v>1636</v>
      </c>
      <c r="H15" s="244">
        <v>1564</v>
      </c>
      <c r="I15" s="244">
        <v>2047</v>
      </c>
      <c r="J15" s="244">
        <v>2016</v>
      </c>
      <c r="K15" s="221">
        <v>2155</v>
      </c>
      <c r="L15" s="601"/>
    </row>
    <row r="16" spans="1:12" ht="15" customHeight="1">
      <c r="A16" s="114" t="s">
        <v>336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21"/>
      <c r="L16" s="601"/>
    </row>
    <row r="17" spans="1:12" s="223" customFormat="1" ht="12.75">
      <c r="A17" s="93" t="s">
        <v>237</v>
      </c>
      <c r="B17" s="356">
        <v>6433</v>
      </c>
      <c r="C17" s="356">
        <v>6868</v>
      </c>
      <c r="D17" s="244">
        <v>1921</v>
      </c>
      <c r="E17" s="244">
        <v>1710</v>
      </c>
      <c r="F17" s="244">
        <v>2080</v>
      </c>
      <c r="G17" s="244">
        <v>722</v>
      </c>
      <c r="H17" s="244">
        <v>1592</v>
      </c>
      <c r="I17" s="244">
        <v>1496</v>
      </c>
      <c r="J17" s="244">
        <v>2215</v>
      </c>
      <c r="K17" s="221">
        <v>1565</v>
      </c>
      <c r="L17" s="601"/>
    </row>
    <row r="18" spans="1:12" s="223" customFormat="1" ht="12.75">
      <c r="A18" s="93" t="s">
        <v>113</v>
      </c>
      <c r="B18" s="356">
        <v>798</v>
      </c>
      <c r="C18" s="356">
        <v>787</v>
      </c>
      <c r="D18" s="244">
        <v>224</v>
      </c>
      <c r="E18" s="244">
        <v>226</v>
      </c>
      <c r="F18" s="244">
        <v>253</v>
      </c>
      <c r="G18" s="244">
        <v>95</v>
      </c>
      <c r="H18" s="244">
        <v>182</v>
      </c>
      <c r="I18" s="244">
        <v>185</v>
      </c>
      <c r="J18" s="244">
        <v>251</v>
      </c>
      <c r="K18" s="221">
        <v>169</v>
      </c>
      <c r="L18" s="601"/>
    </row>
    <row r="19" spans="1:12" ht="21.75" customHeight="1">
      <c r="A19" s="94" t="s">
        <v>40</v>
      </c>
      <c r="B19" s="178">
        <v>157</v>
      </c>
      <c r="C19" s="178">
        <v>221</v>
      </c>
      <c r="D19" s="178">
        <v>42</v>
      </c>
      <c r="E19" s="178">
        <v>47</v>
      </c>
      <c r="F19" s="178">
        <v>33</v>
      </c>
      <c r="G19" s="178">
        <v>35</v>
      </c>
      <c r="H19" s="178">
        <v>23</v>
      </c>
      <c r="I19" s="178">
        <v>102</v>
      </c>
      <c r="J19" s="178">
        <v>41</v>
      </c>
      <c r="K19" s="178">
        <v>55</v>
      </c>
      <c r="L19" s="601"/>
    </row>
    <row r="20" spans="1:12" ht="24.75" customHeight="1">
      <c r="A20" s="91" t="s">
        <v>115</v>
      </c>
      <c r="B20" s="178">
        <v>390</v>
      </c>
      <c r="C20" s="178">
        <v>448</v>
      </c>
      <c r="D20" s="178">
        <v>81</v>
      </c>
      <c r="E20" s="178">
        <v>105</v>
      </c>
      <c r="F20" s="178">
        <v>91</v>
      </c>
      <c r="G20" s="178">
        <v>113</v>
      </c>
      <c r="H20" s="178">
        <v>100</v>
      </c>
      <c r="I20" s="178">
        <v>124</v>
      </c>
      <c r="J20" s="178">
        <v>112</v>
      </c>
      <c r="K20" s="178">
        <v>112</v>
      </c>
      <c r="L20" s="601"/>
    </row>
    <row r="21" spans="1:12" ht="12" customHeight="1">
      <c r="A21" s="92" t="s">
        <v>195</v>
      </c>
      <c r="B21" s="217"/>
      <c r="C21" s="217"/>
      <c r="D21" s="243"/>
      <c r="E21" s="243"/>
      <c r="F21" s="243"/>
      <c r="G21" s="243"/>
      <c r="H21" s="243"/>
      <c r="I21" s="243"/>
      <c r="J21" s="243"/>
      <c r="K21" s="178"/>
      <c r="L21" s="601"/>
    </row>
    <row r="22" spans="1:12" ht="15" customHeight="1">
      <c r="A22" s="114" t="s">
        <v>344</v>
      </c>
      <c r="B22" s="217"/>
      <c r="C22" s="217"/>
      <c r="D22" s="245"/>
      <c r="E22" s="245"/>
      <c r="F22" s="245"/>
      <c r="G22" s="245"/>
      <c r="H22" s="245"/>
      <c r="I22" s="245"/>
      <c r="J22" s="245"/>
      <c r="K22" s="178"/>
      <c r="L22" s="601"/>
    </row>
    <row r="23" spans="1:12" ht="15" customHeight="1">
      <c r="A23" s="93" t="s">
        <v>114</v>
      </c>
      <c r="B23" s="244">
        <v>237</v>
      </c>
      <c r="C23" s="244">
        <v>225</v>
      </c>
      <c r="D23" s="244">
        <v>65</v>
      </c>
      <c r="E23" s="244">
        <v>54</v>
      </c>
      <c r="F23" s="244">
        <v>42</v>
      </c>
      <c r="G23" s="244">
        <v>76</v>
      </c>
      <c r="H23" s="244">
        <v>59</v>
      </c>
      <c r="I23" s="244">
        <v>56</v>
      </c>
      <c r="J23" s="244">
        <v>43</v>
      </c>
      <c r="K23" s="244">
        <v>67</v>
      </c>
      <c r="L23" s="601"/>
    </row>
    <row r="24" spans="1:12" ht="15" customHeight="1">
      <c r="A24" s="93" t="s">
        <v>113</v>
      </c>
      <c r="B24" s="244">
        <v>98</v>
      </c>
      <c r="C24" s="244">
        <v>85</v>
      </c>
      <c r="D24" s="244">
        <v>28</v>
      </c>
      <c r="E24" s="244">
        <v>22</v>
      </c>
      <c r="F24" s="244">
        <v>17</v>
      </c>
      <c r="G24" s="244">
        <v>31</v>
      </c>
      <c r="H24" s="244">
        <v>23</v>
      </c>
      <c r="I24" s="244">
        <v>22</v>
      </c>
      <c r="J24" s="244">
        <v>16</v>
      </c>
      <c r="K24" s="244">
        <v>24</v>
      </c>
      <c r="L24" s="601"/>
    </row>
    <row r="25" spans="1:12" ht="14.25" customHeight="1">
      <c r="A25" s="95" t="s">
        <v>116</v>
      </c>
      <c r="B25" s="246">
        <v>0</v>
      </c>
      <c r="C25" s="246">
        <v>0</v>
      </c>
      <c r="D25" s="246">
        <v>0</v>
      </c>
      <c r="E25" s="246">
        <v>0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178">
        <v>0</v>
      </c>
      <c r="L25" s="601"/>
    </row>
    <row r="26" spans="1:12" ht="18" customHeight="1">
      <c r="A26" s="91" t="s">
        <v>117</v>
      </c>
      <c r="B26" s="178">
        <v>27</v>
      </c>
      <c r="C26" s="178">
        <v>29</v>
      </c>
      <c r="D26" s="178">
        <v>6</v>
      </c>
      <c r="E26" s="178">
        <v>17</v>
      </c>
      <c r="F26" s="178">
        <v>3</v>
      </c>
      <c r="G26" s="357">
        <v>1</v>
      </c>
      <c r="H26" s="178">
        <v>8</v>
      </c>
      <c r="I26" s="178">
        <v>2</v>
      </c>
      <c r="J26" s="178">
        <v>9</v>
      </c>
      <c r="K26" s="178">
        <v>10</v>
      </c>
      <c r="L26" s="601"/>
    </row>
    <row r="27" spans="1:12" ht="24.75" customHeight="1">
      <c r="A27" s="91" t="s">
        <v>118</v>
      </c>
      <c r="B27" s="178">
        <v>420</v>
      </c>
      <c r="C27" s="178">
        <v>445</v>
      </c>
      <c r="D27" s="178">
        <v>63</v>
      </c>
      <c r="E27" s="178">
        <v>99</v>
      </c>
      <c r="F27" s="178">
        <v>115</v>
      </c>
      <c r="G27" s="178">
        <v>143</v>
      </c>
      <c r="H27" s="178">
        <v>79</v>
      </c>
      <c r="I27" s="178">
        <v>110</v>
      </c>
      <c r="J27" s="178">
        <v>119</v>
      </c>
      <c r="K27" s="178">
        <v>137</v>
      </c>
      <c r="L27" s="601"/>
    </row>
    <row r="28" spans="1:12" ht="24.75" customHeight="1">
      <c r="A28" s="96" t="s">
        <v>119</v>
      </c>
      <c r="B28" s="178">
        <v>3765</v>
      </c>
      <c r="C28" s="178">
        <v>4642</v>
      </c>
      <c r="D28" s="178">
        <v>843</v>
      </c>
      <c r="E28" s="178">
        <v>1017</v>
      </c>
      <c r="F28" s="178">
        <v>921</v>
      </c>
      <c r="G28" s="178">
        <v>984</v>
      </c>
      <c r="H28" s="178">
        <v>919</v>
      </c>
      <c r="I28" s="178">
        <v>1274</v>
      </c>
      <c r="J28" s="178">
        <v>1266</v>
      </c>
      <c r="K28" s="178">
        <v>1183</v>
      </c>
      <c r="L28" s="601"/>
    </row>
    <row r="29" spans="1:12" ht="13.5" customHeight="1">
      <c r="A29" s="92" t="s">
        <v>197</v>
      </c>
      <c r="B29" s="217"/>
      <c r="C29" s="217"/>
      <c r="D29" s="243"/>
      <c r="E29" s="243"/>
      <c r="F29" s="243"/>
      <c r="G29" s="243"/>
      <c r="H29" s="243"/>
      <c r="I29" s="243"/>
      <c r="J29" s="243"/>
      <c r="K29" s="178"/>
      <c r="L29" s="601"/>
    </row>
    <row r="30" spans="1:12" ht="15" customHeight="1">
      <c r="A30" s="114" t="s">
        <v>339</v>
      </c>
      <c r="B30" s="244">
        <v>1578</v>
      </c>
      <c r="C30" s="244">
        <v>1899</v>
      </c>
      <c r="D30" s="244">
        <v>398</v>
      </c>
      <c r="E30" s="244">
        <v>421</v>
      </c>
      <c r="F30" s="244">
        <v>379</v>
      </c>
      <c r="G30" s="244">
        <v>380</v>
      </c>
      <c r="H30" s="244">
        <v>382</v>
      </c>
      <c r="I30" s="244">
        <v>499</v>
      </c>
      <c r="J30" s="244">
        <v>510</v>
      </c>
      <c r="K30" s="244">
        <v>508</v>
      </c>
      <c r="L30" s="601"/>
    </row>
    <row r="31" spans="1:12" ht="15" customHeight="1">
      <c r="A31" s="114" t="s">
        <v>338</v>
      </c>
      <c r="B31" s="244">
        <v>1149</v>
      </c>
      <c r="C31" s="244">
        <v>1759</v>
      </c>
      <c r="D31" s="244">
        <v>211</v>
      </c>
      <c r="E31" s="244">
        <v>320</v>
      </c>
      <c r="F31" s="244">
        <v>311</v>
      </c>
      <c r="G31" s="244">
        <v>307</v>
      </c>
      <c r="H31" s="244">
        <v>324</v>
      </c>
      <c r="I31" s="244">
        <v>522</v>
      </c>
      <c r="J31" s="244">
        <v>509</v>
      </c>
      <c r="K31" s="244">
        <v>404</v>
      </c>
      <c r="L31" s="601"/>
    </row>
    <row r="32" spans="1:12" ht="15" customHeight="1">
      <c r="A32" s="114" t="s">
        <v>340</v>
      </c>
      <c r="B32" s="244">
        <v>26</v>
      </c>
      <c r="C32" s="244">
        <v>35</v>
      </c>
      <c r="D32" s="244">
        <v>5</v>
      </c>
      <c r="E32" s="244">
        <v>8</v>
      </c>
      <c r="F32" s="244">
        <v>5</v>
      </c>
      <c r="G32" s="244">
        <v>8</v>
      </c>
      <c r="H32" s="244">
        <v>6</v>
      </c>
      <c r="I32" s="244">
        <v>7</v>
      </c>
      <c r="J32" s="244">
        <v>8</v>
      </c>
      <c r="K32" s="244">
        <v>14</v>
      </c>
      <c r="L32" s="601"/>
    </row>
    <row r="33" spans="1:12" ht="4.5" customHeight="1">
      <c r="A33" s="170"/>
      <c r="B33" s="247"/>
      <c r="C33" s="247"/>
      <c r="D33" s="248"/>
      <c r="E33" s="248"/>
      <c r="F33" s="248"/>
      <c r="G33" s="248"/>
      <c r="H33" s="248"/>
      <c r="I33" s="248"/>
      <c r="J33" s="248"/>
      <c r="K33" s="248"/>
      <c r="L33" s="601"/>
    </row>
    <row r="34" spans="1:12" ht="0.75" customHeight="1">
      <c r="A34" s="168"/>
      <c r="B34" s="249"/>
      <c r="C34" s="249"/>
      <c r="D34" s="250"/>
      <c r="E34" s="250"/>
      <c r="F34" s="250"/>
      <c r="G34" s="250"/>
      <c r="H34" s="250"/>
      <c r="I34" s="250"/>
      <c r="J34" s="250"/>
      <c r="K34" s="250"/>
      <c r="L34" s="601"/>
    </row>
    <row r="35" ht="2.25" customHeight="1">
      <c r="L35" s="601"/>
    </row>
    <row r="36" spans="1:12" ht="14.25" customHeight="1">
      <c r="A36" s="71" t="s">
        <v>254</v>
      </c>
      <c r="L36" s="601"/>
    </row>
    <row r="37" ht="13.5" customHeight="1">
      <c r="L37" s="209"/>
    </row>
  </sheetData>
  <sheetProtection/>
  <mergeCells count="6">
    <mergeCell ref="L1:L36"/>
    <mergeCell ref="A5:A6"/>
    <mergeCell ref="B5:B6"/>
    <mergeCell ref="D5:G5"/>
    <mergeCell ref="H5:K5"/>
    <mergeCell ref="C5:C6"/>
  </mergeCells>
  <printOptions/>
  <pageMargins left="0.57" right="0.25" top="0.54" bottom="0.25" header="0.37" footer="0.5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zoomScalePageLayoutView="0" workbookViewId="0" topLeftCell="B16">
      <selection activeCell="I4" sqref="I4"/>
    </sheetView>
  </sheetViews>
  <sheetFormatPr defaultColWidth="9.140625" defaultRowHeight="12.75"/>
  <cols>
    <col min="1" max="1" width="39.421875" style="0" customWidth="1"/>
    <col min="2" max="10" width="10.140625" style="0" customWidth="1"/>
    <col min="11" max="11" width="12.421875" style="0" customWidth="1"/>
    <col min="12" max="12" width="12.57421875" style="148" customWidth="1"/>
  </cols>
  <sheetData>
    <row r="1" spans="1:12" ht="19.5" customHeight="1">
      <c r="A1" s="234" t="s">
        <v>407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601" t="s">
        <v>178</v>
      </c>
    </row>
    <row r="2" spans="1:12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610"/>
    </row>
    <row r="3" spans="1:12" ht="12" customHeight="1">
      <c r="A3" s="52"/>
      <c r="B3" s="52"/>
      <c r="C3" s="52"/>
      <c r="D3" s="212"/>
      <c r="E3" s="212"/>
      <c r="F3" s="212"/>
      <c r="G3" s="212"/>
      <c r="H3" s="52"/>
      <c r="I3" s="212"/>
      <c r="J3" s="74" t="s">
        <v>387</v>
      </c>
      <c r="K3" s="212"/>
      <c r="L3" s="610"/>
    </row>
    <row r="4" spans="1:12" ht="6" customHeight="1">
      <c r="A4" s="52"/>
      <c r="B4" s="113"/>
      <c r="C4" s="113"/>
      <c r="D4" s="52"/>
      <c r="E4" s="52"/>
      <c r="F4" s="52"/>
      <c r="G4" s="52"/>
      <c r="H4" s="52"/>
      <c r="I4" s="52"/>
      <c r="J4" s="52"/>
      <c r="K4" s="52"/>
      <c r="L4" s="610"/>
    </row>
    <row r="5" spans="1:12" ht="19.5" customHeight="1">
      <c r="A5" s="596" t="s">
        <v>110</v>
      </c>
      <c r="B5" s="596" t="s">
        <v>382</v>
      </c>
      <c r="C5" s="596" t="s">
        <v>366</v>
      </c>
      <c r="D5" s="598" t="s">
        <v>382</v>
      </c>
      <c r="E5" s="599"/>
      <c r="F5" s="599"/>
      <c r="G5" s="600"/>
      <c r="H5" s="598" t="s">
        <v>366</v>
      </c>
      <c r="I5" s="599"/>
      <c r="J5" s="336"/>
      <c r="K5" s="337"/>
      <c r="L5" s="610"/>
    </row>
    <row r="6" spans="1:12" ht="27" customHeight="1">
      <c r="A6" s="597"/>
      <c r="B6" s="597"/>
      <c r="C6" s="597"/>
      <c r="D6" s="50" t="s">
        <v>0</v>
      </c>
      <c r="E6" s="50" t="s">
        <v>1</v>
      </c>
      <c r="F6" s="61" t="s">
        <v>2</v>
      </c>
      <c r="G6" s="61" t="s">
        <v>3</v>
      </c>
      <c r="H6" s="50" t="s">
        <v>0</v>
      </c>
      <c r="I6" s="50" t="s">
        <v>1</v>
      </c>
      <c r="J6" s="44" t="s">
        <v>2</v>
      </c>
      <c r="K6" s="44" t="s">
        <v>3</v>
      </c>
      <c r="L6" s="610"/>
    </row>
    <row r="7" spans="1:12" ht="39.75" customHeight="1">
      <c r="A7" s="236" t="s">
        <v>120</v>
      </c>
      <c r="B7" s="178">
        <v>112</v>
      </c>
      <c r="C7" s="178">
        <v>111</v>
      </c>
      <c r="D7" s="178">
        <v>16</v>
      </c>
      <c r="E7" s="178">
        <v>16</v>
      </c>
      <c r="F7" s="178">
        <v>33</v>
      </c>
      <c r="G7" s="178">
        <v>47</v>
      </c>
      <c r="H7" s="178">
        <v>24</v>
      </c>
      <c r="I7" s="177">
        <v>28</v>
      </c>
      <c r="J7" s="177">
        <v>28</v>
      </c>
      <c r="K7" s="177">
        <v>31</v>
      </c>
      <c r="L7" s="610"/>
    </row>
    <row r="8" spans="1:12" ht="41.25" customHeight="1">
      <c r="A8" s="91" t="s">
        <v>35</v>
      </c>
      <c r="B8" s="178">
        <v>24819</v>
      </c>
      <c r="C8" s="178">
        <v>27085</v>
      </c>
      <c r="D8" s="178">
        <v>5484</v>
      </c>
      <c r="E8" s="178">
        <v>6800</v>
      </c>
      <c r="F8" s="178">
        <v>6088</v>
      </c>
      <c r="G8" s="178">
        <v>6447</v>
      </c>
      <c r="H8" s="178">
        <v>5795</v>
      </c>
      <c r="I8" s="178">
        <v>6895</v>
      </c>
      <c r="J8" s="178">
        <v>6926</v>
      </c>
      <c r="K8" s="178">
        <v>7469</v>
      </c>
      <c r="L8" s="610"/>
    </row>
    <row r="9" spans="1:12" ht="13.5" customHeight="1">
      <c r="A9" s="92" t="s">
        <v>195</v>
      </c>
      <c r="B9" s="69"/>
      <c r="C9" s="178"/>
      <c r="D9" s="69"/>
      <c r="E9" s="69"/>
      <c r="F9" s="69"/>
      <c r="G9" s="69"/>
      <c r="H9" s="69"/>
      <c r="I9" s="69"/>
      <c r="J9" s="69"/>
      <c r="K9" s="69"/>
      <c r="L9" s="610"/>
    </row>
    <row r="10" spans="1:12" ht="33" customHeight="1">
      <c r="A10" s="237" t="s">
        <v>345</v>
      </c>
      <c r="B10" s="226">
        <v>21739</v>
      </c>
      <c r="C10" s="226">
        <v>23004</v>
      </c>
      <c r="D10" s="226">
        <v>4872</v>
      </c>
      <c r="E10" s="226">
        <v>6102</v>
      </c>
      <c r="F10" s="226">
        <v>5238</v>
      </c>
      <c r="G10" s="226">
        <v>5527</v>
      </c>
      <c r="H10" s="226">
        <v>4867</v>
      </c>
      <c r="I10" s="226">
        <v>5737</v>
      </c>
      <c r="J10" s="226">
        <v>5971</v>
      </c>
      <c r="K10" s="226">
        <v>6429</v>
      </c>
      <c r="L10" s="610"/>
    </row>
    <row r="11" spans="1:12" ht="32.25" customHeight="1">
      <c r="A11" s="114" t="s">
        <v>346</v>
      </c>
      <c r="B11" s="226">
        <v>186</v>
      </c>
      <c r="C11" s="226">
        <v>202</v>
      </c>
      <c r="D11" s="226">
        <v>57</v>
      </c>
      <c r="E11" s="226">
        <v>60</v>
      </c>
      <c r="F11" s="226">
        <v>45</v>
      </c>
      <c r="G11" s="226">
        <v>24</v>
      </c>
      <c r="H11" s="226">
        <v>52</v>
      </c>
      <c r="I11" s="226">
        <v>64</v>
      </c>
      <c r="J11" s="226">
        <v>46</v>
      </c>
      <c r="K11" s="226">
        <v>40</v>
      </c>
      <c r="L11" s="610"/>
    </row>
    <row r="12" spans="1:12" ht="30" customHeight="1">
      <c r="A12" s="237" t="s">
        <v>347</v>
      </c>
      <c r="B12" s="226">
        <v>301</v>
      </c>
      <c r="C12" s="226">
        <v>293</v>
      </c>
      <c r="D12" s="226">
        <v>83</v>
      </c>
      <c r="E12" s="226">
        <v>75</v>
      </c>
      <c r="F12" s="226">
        <v>74</v>
      </c>
      <c r="G12" s="226">
        <v>69</v>
      </c>
      <c r="H12" s="226">
        <v>55</v>
      </c>
      <c r="I12" s="226">
        <v>76</v>
      </c>
      <c r="J12" s="226">
        <v>81</v>
      </c>
      <c r="K12" s="226">
        <v>81</v>
      </c>
      <c r="L12" s="610"/>
    </row>
    <row r="13" spans="1:12" ht="33" customHeight="1">
      <c r="A13" s="114" t="s">
        <v>348</v>
      </c>
      <c r="B13" s="226">
        <v>264</v>
      </c>
      <c r="C13" s="226">
        <v>420</v>
      </c>
      <c r="D13" s="226">
        <v>77</v>
      </c>
      <c r="E13" s="226">
        <v>78</v>
      </c>
      <c r="F13" s="226">
        <v>48</v>
      </c>
      <c r="G13" s="226">
        <v>61</v>
      </c>
      <c r="H13" s="226">
        <v>84</v>
      </c>
      <c r="I13" s="226">
        <v>106</v>
      </c>
      <c r="J13" s="226">
        <v>118</v>
      </c>
      <c r="K13" s="226">
        <v>112</v>
      </c>
      <c r="L13" s="610"/>
    </row>
    <row r="14" spans="1:12" ht="33" customHeight="1">
      <c r="A14" s="114" t="s">
        <v>349</v>
      </c>
      <c r="B14" s="226">
        <v>154</v>
      </c>
      <c r="C14" s="226">
        <v>189</v>
      </c>
      <c r="D14" s="226">
        <v>26</v>
      </c>
      <c r="E14" s="226">
        <v>38</v>
      </c>
      <c r="F14" s="226">
        <v>36</v>
      </c>
      <c r="G14" s="226">
        <v>54</v>
      </c>
      <c r="H14" s="226">
        <v>49</v>
      </c>
      <c r="I14" s="226">
        <v>46</v>
      </c>
      <c r="J14" s="226">
        <v>55</v>
      </c>
      <c r="K14" s="226">
        <v>39</v>
      </c>
      <c r="L14" s="610"/>
    </row>
    <row r="15" spans="1:12" ht="33" customHeight="1">
      <c r="A15" s="237" t="s">
        <v>341</v>
      </c>
      <c r="B15" s="226">
        <v>1092</v>
      </c>
      <c r="C15" s="226">
        <v>1789</v>
      </c>
      <c r="D15" s="226">
        <v>121</v>
      </c>
      <c r="E15" s="226">
        <v>142</v>
      </c>
      <c r="F15" s="226">
        <v>381</v>
      </c>
      <c r="G15" s="226">
        <v>448</v>
      </c>
      <c r="H15" s="226">
        <v>457</v>
      </c>
      <c r="I15" s="226">
        <v>477</v>
      </c>
      <c r="J15" s="226">
        <v>401</v>
      </c>
      <c r="K15" s="226">
        <v>454</v>
      </c>
      <c r="L15" s="610"/>
    </row>
    <row r="16" spans="1:12" ht="33.75" customHeight="1">
      <c r="A16" s="237" t="s">
        <v>342</v>
      </c>
      <c r="B16" s="226">
        <v>229</v>
      </c>
      <c r="C16" s="226">
        <v>322</v>
      </c>
      <c r="D16" s="226">
        <v>59</v>
      </c>
      <c r="E16" s="226">
        <v>51</v>
      </c>
      <c r="F16" s="226">
        <v>62</v>
      </c>
      <c r="G16" s="226">
        <v>57</v>
      </c>
      <c r="H16" s="226">
        <v>63</v>
      </c>
      <c r="I16" s="226">
        <v>76</v>
      </c>
      <c r="J16" s="226">
        <v>90</v>
      </c>
      <c r="K16" s="226">
        <v>93</v>
      </c>
      <c r="L16" s="610"/>
    </row>
    <row r="17" spans="1:12" ht="8.25" customHeight="1">
      <c r="A17" s="237"/>
      <c r="C17" s="178"/>
      <c r="D17" s="355"/>
      <c r="F17" s="355"/>
      <c r="G17" s="69"/>
      <c r="H17" s="69"/>
      <c r="I17" s="69"/>
      <c r="J17" s="69"/>
      <c r="K17" s="69"/>
      <c r="L17" s="610"/>
    </row>
    <row r="18" spans="1:12" ht="28.5" customHeight="1">
      <c r="A18" s="238" t="s">
        <v>188</v>
      </c>
      <c r="B18" s="178">
        <v>6</v>
      </c>
      <c r="C18" s="178">
        <v>10</v>
      </c>
      <c r="D18" s="178">
        <v>2</v>
      </c>
      <c r="E18" s="178">
        <v>3</v>
      </c>
      <c r="F18" s="178">
        <v>1</v>
      </c>
      <c r="G18" s="178">
        <v>0</v>
      </c>
      <c r="H18" s="178">
        <v>2</v>
      </c>
      <c r="I18" s="178">
        <v>2</v>
      </c>
      <c r="J18" s="178">
        <v>4</v>
      </c>
      <c r="K18" s="178">
        <v>2</v>
      </c>
      <c r="L18" s="610"/>
    </row>
    <row r="19" spans="1:12" ht="15" customHeight="1">
      <c r="A19" s="239"/>
      <c r="B19" s="240"/>
      <c r="C19" s="240"/>
      <c r="D19" s="239"/>
      <c r="E19" s="239"/>
      <c r="F19" s="239"/>
      <c r="G19" s="239"/>
      <c r="H19" s="239"/>
      <c r="I19" s="239"/>
      <c r="J19" s="239"/>
      <c r="K19" s="239"/>
      <c r="L19" s="610"/>
    </row>
    <row r="20" spans="1:12" ht="4.5" customHeight="1" hidden="1">
      <c r="A20" s="239"/>
      <c r="B20" s="249"/>
      <c r="C20" s="249"/>
      <c r="D20" s="252"/>
      <c r="E20" s="252"/>
      <c r="F20" s="252"/>
      <c r="G20" s="252"/>
      <c r="H20" s="252"/>
      <c r="I20" s="252"/>
      <c r="J20" s="252"/>
      <c r="K20" s="252"/>
      <c r="L20" s="610"/>
    </row>
    <row r="21" spans="1:12" ht="21.75" customHeight="1">
      <c r="A21" s="71" t="s">
        <v>200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210"/>
    </row>
    <row r="22" spans="1:12" ht="21.75" customHeight="1">
      <c r="A22" s="71" t="s">
        <v>201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210"/>
    </row>
  </sheetData>
  <sheetProtection/>
  <mergeCells count="6">
    <mergeCell ref="A5:A6"/>
    <mergeCell ref="L1:L20"/>
    <mergeCell ref="B5:B6"/>
    <mergeCell ref="H5:I5"/>
    <mergeCell ref="D5:G5"/>
    <mergeCell ref="C5:C6"/>
  </mergeCells>
  <printOptions/>
  <pageMargins left="0.54" right="0.25" top="0.88" bottom="0.5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2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43.140625" style="0" customWidth="1"/>
    <col min="2" max="3" width="9.00390625" style="0" customWidth="1"/>
    <col min="4" max="7" width="9.00390625" style="105" customWidth="1"/>
    <col min="8" max="10" width="9.00390625" style="1" customWidth="1"/>
    <col min="11" max="11" width="9.57421875" style="1" customWidth="1"/>
    <col min="12" max="12" width="10.421875" style="0" customWidth="1"/>
  </cols>
  <sheetData>
    <row r="1" spans="1:12" ht="15" customHeight="1">
      <c r="A1" s="211" t="s">
        <v>408</v>
      </c>
      <c r="B1" s="52"/>
      <c r="C1" s="52"/>
      <c r="D1" s="52"/>
      <c r="E1" s="52"/>
      <c r="F1" s="52"/>
      <c r="G1" s="52"/>
      <c r="H1" s="58"/>
      <c r="I1" s="58"/>
      <c r="J1" s="58"/>
      <c r="K1" s="58"/>
      <c r="L1" s="601" t="s">
        <v>179</v>
      </c>
    </row>
    <row r="2" spans="1:12" ht="15" customHeight="1">
      <c r="A2" s="211"/>
      <c r="B2" s="52"/>
      <c r="C2" s="52"/>
      <c r="D2" s="52"/>
      <c r="E2" s="52"/>
      <c r="F2" s="52"/>
      <c r="G2" s="52"/>
      <c r="H2" s="58"/>
      <c r="I2" s="58"/>
      <c r="J2" s="58"/>
      <c r="K2" s="58"/>
      <c r="L2" s="601"/>
    </row>
    <row r="3" spans="1:12" ht="12" customHeight="1">
      <c r="A3" s="52"/>
      <c r="B3" s="52"/>
      <c r="C3" s="52"/>
      <c r="D3" s="212"/>
      <c r="E3" s="253"/>
      <c r="F3" s="253"/>
      <c r="G3" s="253"/>
      <c r="H3" s="58"/>
      <c r="I3" s="212"/>
      <c r="J3" s="74" t="s">
        <v>387</v>
      </c>
      <c r="K3" s="253"/>
      <c r="L3" s="611"/>
    </row>
    <row r="4" spans="1:12" ht="5.25" customHeight="1">
      <c r="A4" s="52"/>
      <c r="B4" s="113"/>
      <c r="C4" s="113"/>
      <c r="D4" s="254"/>
      <c r="E4" s="254"/>
      <c r="F4" s="254"/>
      <c r="G4" s="254"/>
      <c r="H4" s="255"/>
      <c r="I4" s="255"/>
      <c r="J4" s="255"/>
      <c r="K4" s="255"/>
      <c r="L4" s="611"/>
    </row>
    <row r="5" spans="1:12" ht="19.5" customHeight="1">
      <c r="A5" s="596" t="s">
        <v>110</v>
      </c>
      <c r="B5" s="596" t="s">
        <v>382</v>
      </c>
      <c r="C5" s="596" t="s">
        <v>366</v>
      </c>
      <c r="D5" s="612" t="s">
        <v>382</v>
      </c>
      <c r="E5" s="613"/>
      <c r="F5" s="613"/>
      <c r="G5" s="613"/>
      <c r="H5" s="598" t="s">
        <v>366</v>
      </c>
      <c r="I5" s="599"/>
      <c r="J5" s="599"/>
      <c r="K5" s="600"/>
      <c r="L5" s="611"/>
    </row>
    <row r="6" spans="1:15" ht="15" customHeight="1">
      <c r="A6" s="597"/>
      <c r="B6" s="597"/>
      <c r="C6" s="597"/>
      <c r="D6" s="50" t="s">
        <v>0</v>
      </c>
      <c r="E6" s="50" t="s">
        <v>1</v>
      </c>
      <c r="F6" s="61" t="s">
        <v>2</v>
      </c>
      <c r="G6" s="61" t="s">
        <v>3</v>
      </c>
      <c r="H6" s="256" t="s">
        <v>0</v>
      </c>
      <c r="I6" s="256" t="s">
        <v>1</v>
      </c>
      <c r="J6" s="44" t="s">
        <v>2</v>
      </c>
      <c r="K6" s="44" t="s">
        <v>3</v>
      </c>
      <c r="L6" s="611"/>
      <c r="M6" s="210"/>
      <c r="N6" s="210"/>
      <c r="O6" s="210"/>
    </row>
    <row r="7" spans="1:12" ht="30" customHeight="1">
      <c r="A7" s="208" t="s">
        <v>371</v>
      </c>
      <c r="B7" s="242">
        <v>10396</v>
      </c>
      <c r="C7" s="242">
        <v>11057</v>
      </c>
      <c r="D7" s="242">
        <v>2266</v>
      </c>
      <c r="E7" s="242">
        <v>2560</v>
      </c>
      <c r="F7" s="242">
        <v>2678</v>
      </c>
      <c r="G7" s="242">
        <v>2892</v>
      </c>
      <c r="H7" s="242">
        <v>2671</v>
      </c>
      <c r="I7" s="242">
        <v>2559</v>
      </c>
      <c r="J7" s="242">
        <v>2694</v>
      </c>
      <c r="K7" s="342">
        <v>3133</v>
      </c>
      <c r="L7" s="611"/>
    </row>
    <row r="8" spans="1:12" ht="30" customHeight="1">
      <c r="A8" s="91" t="s">
        <v>36</v>
      </c>
      <c r="B8" s="257">
        <v>2523</v>
      </c>
      <c r="C8" s="257">
        <v>2907</v>
      </c>
      <c r="D8" s="258">
        <v>623</v>
      </c>
      <c r="E8" s="258">
        <v>608</v>
      </c>
      <c r="F8" s="258">
        <v>663</v>
      </c>
      <c r="G8" s="258">
        <v>629</v>
      </c>
      <c r="H8" s="258">
        <v>759</v>
      </c>
      <c r="I8" s="258">
        <v>479</v>
      </c>
      <c r="J8" s="258">
        <v>692</v>
      </c>
      <c r="K8" s="258">
        <v>977</v>
      </c>
      <c r="L8" s="611"/>
    </row>
    <row r="9" spans="1:12" s="29" customFormat="1" ht="18" customHeight="1">
      <c r="A9" s="92" t="s">
        <v>111</v>
      </c>
      <c r="B9" s="260"/>
      <c r="C9" s="260"/>
      <c r="D9" s="221"/>
      <c r="E9" s="221"/>
      <c r="F9" s="221"/>
      <c r="G9" s="221"/>
      <c r="H9" s="221"/>
      <c r="I9" s="221"/>
      <c r="J9" s="221"/>
      <c r="K9" s="389"/>
      <c r="L9" s="611"/>
    </row>
    <row r="10" spans="1:12" s="29" customFormat="1" ht="26.25" customHeight="1">
      <c r="A10" s="114" t="s">
        <v>350</v>
      </c>
      <c r="B10" s="261">
        <v>2162</v>
      </c>
      <c r="C10" s="261">
        <v>2336</v>
      </c>
      <c r="D10" s="262">
        <v>562</v>
      </c>
      <c r="E10" s="262">
        <v>486</v>
      </c>
      <c r="F10" s="262">
        <v>572</v>
      </c>
      <c r="G10" s="262">
        <v>542</v>
      </c>
      <c r="H10" s="262">
        <v>639</v>
      </c>
      <c r="I10" s="262">
        <v>354</v>
      </c>
      <c r="J10" s="262">
        <v>537</v>
      </c>
      <c r="K10" s="390">
        <v>806</v>
      </c>
      <c r="L10" s="611"/>
    </row>
    <row r="11" spans="1:12" ht="30" customHeight="1">
      <c r="A11" s="94" t="s">
        <v>40</v>
      </c>
      <c r="B11" s="263">
        <v>317</v>
      </c>
      <c r="C11" s="263">
        <v>275</v>
      </c>
      <c r="D11" s="263">
        <v>72</v>
      </c>
      <c r="E11" s="263">
        <v>116</v>
      </c>
      <c r="F11" s="263">
        <v>38</v>
      </c>
      <c r="G11" s="263">
        <v>91</v>
      </c>
      <c r="H11" s="263">
        <v>53</v>
      </c>
      <c r="I11" s="263">
        <v>80</v>
      </c>
      <c r="J11" s="263">
        <v>60</v>
      </c>
      <c r="K11" s="263">
        <v>82</v>
      </c>
      <c r="L11" s="611"/>
    </row>
    <row r="12" spans="1:12" ht="30" customHeight="1">
      <c r="A12" s="94" t="s">
        <v>115</v>
      </c>
      <c r="B12" s="263">
        <v>482</v>
      </c>
      <c r="C12" s="263">
        <v>629</v>
      </c>
      <c r="D12" s="263">
        <v>88</v>
      </c>
      <c r="E12" s="263">
        <v>127</v>
      </c>
      <c r="F12" s="263">
        <v>128</v>
      </c>
      <c r="G12" s="263">
        <v>139</v>
      </c>
      <c r="H12" s="263">
        <v>132</v>
      </c>
      <c r="I12" s="263">
        <v>173</v>
      </c>
      <c r="J12" s="263">
        <v>168</v>
      </c>
      <c r="K12" s="263">
        <v>156</v>
      </c>
      <c r="L12" s="611"/>
    </row>
    <row r="13" spans="1:12" ht="30" customHeight="1">
      <c r="A13" s="94" t="s">
        <v>116</v>
      </c>
      <c r="B13" s="263">
        <v>14</v>
      </c>
      <c r="C13" s="263">
        <v>213</v>
      </c>
      <c r="D13" s="263">
        <v>3</v>
      </c>
      <c r="E13" s="263">
        <v>4</v>
      </c>
      <c r="F13" s="263">
        <v>3</v>
      </c>
      <c r="G13" s="263">
        <v>4</v>
      </c>
      <c r="H13" s="263">
        <v>8</v>
      </c>
      <c r="I13" s="263">
        <v>71</v>
      </c>
      <c r="J13" s="263">
        <v>129</v>
      </c>
      <c r="K13" s="263">
        <v>5</v>
      </c>
      <c r="L13" s="611"/>
    </row>
    <row r="14" spans="1:12" ht="30" customHeight="1">
      <c r="A14" s="94" t="s">
        <v>117</v>
      </c>
      <c r="B14" s="263">
        <v>70</v>
      </c>
      <c r="C14" s="263">
        <v>34</v>
      </c>
      <c r="D14" s="263">
        <v>19</v>
      </c>
      <c r="E14" s="263">
        <v>33</v>
      </c>
      <c r="F14" s="263">
        <v>8</v>
      </c>
      <c r="G14" s="263">
        <v>10</v>
      </c>
      <c r="H14" s="263">
        <v>9</v>
      </c>
      <c r="I14" s="263">
        <v>15</v>
      </c>
      <c r="J14" s="263">
        <v>1</v>
      </c>
      <c r="K14" s="263">
        <v>9</v>
      </c>
      <c r="L14" s="611"/>
    </row>
    <row r="15" spans="1:12" ht="30" customHeight="1">
      <c r="A15" s="94" t="s">
        <v>118</v>
      </c>
      <c r="B15" s="263">
        <v>1537</v>
      </c>
      <c r="C15" s="263">
        <v>1759</v>
      </c>
      <c r="D15" s="263">
        <v>244</v>
      </c>
      <c r="E15" s="263">
        <v>315</v>
      </c>
      <c r="F15" s="263">
        <v>469</v>
      </c>
      <c r="G15" s="263">
        <v>509</v>
      </c>
      <c r="H15" s="263">
        <v>350</v>
      </c>
      <c r="I15" s="263">
        <v>397</v>
      </c>
      <c r="J15" s="263">
        <v>446</v>
      </c>
      <c r="K15" s="263">
        <v>566</v>
      </c>
      <c r="L15" s="611"/>
    </row>
    <row r="16" spans="1:12" ht="30" customHeight="1">
      <c r="A16" s="264" t="s">
        <v>119</v>
      </c>
      <c r="B16" s="263">
        <v>1341</v>
      </c>
      <c r="C16" s="263">
        <v>1192</v>
      </c>
      <c r="D16" s="263">
        <v>303</v>
      </c>
      <c r="E16" s="263">
        <v>354</v>
      </c>
      <c r="F16" s="263">
        <v>319</v>
      </c>
      <c r="G16" s="263">
        <v>365</v>
      </c>
      <c r="H16" s="263">
        <v>282</v>
      </c>
      <c r="I16" s="263">
        <v>310</v>
      </c>
      <c r="J16" s="263">
        <v>289</v>
      </c>
      <c r="K16" s="263">
        <v>311</v>
      </c>
      <c r="L16" s="611"/>
    </row>
    <row r="17" spans="1:12" ht="18" customHeight="1">
      <c r="A17" s="92" t="s">
        <v>111</v>
      </c>
      <c r="B17" s="265"/>
      <c r="C17" s="265"/>
      <c r="D17" s="266"/>
      <c r="E17" s="266"/>
      <c r="F17" s="266"/>
      <c r="G17" s="266"/>
      <c r="H17" s="266"/>
      <c r="I17" s="266"/>
      <c r="J17" s="266"/>
      <c r="K17" s="265"/>
      <c r="L17" s="611"/>
    </row>
    <row r="18" spans="1:12" ht="25.5" customHeight="1">
      <c r="A18" s="114" t="s">
        <v>351</v>
      </c>
      <c r="B18" s="261">
        <v>598</v>
      </c>
      <c r="C18" s="261">
        <v>538</v>
      </c>
      <c r="D18" s="261">
        <v>129</v>
      </c>
      <c r="E18" s="261">
        <v>148</v>
      </c>
      <c r="F18" s="261">
        <v>161</v>
      </c>
      <c r="G18" s="261">
        <v>160</v>
      </c>
      <c r="H18" s="261">
        <v>124</v>
      </c>
      <c r="I18" s="261">
        <v>143</v>
      </c>
      <c r="J18" s="261">
        <v>127</v>
      </c>
      <c r="K18" s="261">
        <v>144</v>
      </c>
      <c r="L18" s="611"/>
    </row>
    <row r="19" spans="1:12" ht="30" customHeight="1">
      <c r="A19" s="114" t="s">
        <v>352</v>
      </c>
      <c r="B19" s="261">
        <v>16</v>
      </c>
      <c r="C19" s="261">
        <v>58</v>
      </c>
      <c r="D19" s="261">
        <v>11</v>
      </c>
      <c r="E19" s="261">
        <v>3</v>
      </c>
      <c r="F19" s="261">
        <v>1</v>
      </c>
      <c r="G19" s="261">
        <v>1</v>
      </c>
      <c r="H19" s="261">
        <v>31</v>
      </c>
      <c r="I19" s="261">
        <v>23</v>
      </c>
      <c r="J19" s="261">
        <v>1</v>
      </c>
      <c r="K19" s="261">
        <v>3</v>
      </c>
      <c r="L19" s="611"/>
    </row>
    <row r="20" spans="1:12" ht="30" customHeight="1">
      <c r="A20" s="114" t="s">
        <v>353</v>
      </c>
      <c r="B20" s="261">
        <v>11</v>
      </c>
      <c r="C20" s="261">
        <v>7</v>
      </c>
      <c r="D20" s="261">
        <v>2</v>
      </c>
      <c r="E20" s="261">
        <v>2</v>
      </c>
      <c r="F20" s="261">
        <v>3</v>
      </c>
      <c r="G20" s="261">
        <v>4</v>
      </c>
      <c r="H20" s="261">
        <v>1</v>
      </c>
      <c r="I20" s="261">
        <v>1</v>
      </c>
      <c r="J20" s="261">
        <v>1</v>
      </c>
      <c r="K20" s="261">
        <v>4</v>
      </c>
      <c r="L20" s="611"/>
    </row>
    <row r="21" spans="1:12" ht="9" customHeight="1">
      <c r="A21" s="170"/>
      <c r="B21" s="267"/>
      <c r="C21" s="267"/>
      <c r="D21" s="268"/>
      <c r="E21" s="268"/>
      <c r="F21" s="268"/>
      <c r="G21" s="268"/>
      <c r="H21" s="268"/>
      <c r="I21" s="268"/>
      <c r="J21" s="268"/>
      <c r="K21" s="343"/>
      <c r="L21" s="611"/>
    </row>
    <row r="22" spans="1:12" ht="0.75" customHeight="1" hidden="1">
      <c r="A22" s="168"/>
      <c r="B22" s="249"/>
      <c r="C22" s="249"/>
      <c r="D22" s="269"/>
      <c r="E22" s="269"/>
      <c r="F22" s="269"/>
      <c r="G22" s="269"/>
      <c r="H22" s="270"/>
      <c r="I22" s="270"/>
      <c r="J22" s="270"/>
      <c r="K22" s="270"/>
      <c r="L22" s="611"/>
    </row>
    <row r="23" spans="1:12" ht="6.75" customHeight="1" hidden="1">
      <c r="A23" s="52"/>
      <c r="B23" s="52"/>
      <c r="C23" s="52"/>
      <c r="D23" s="52"/>
      <c r="E23" s="52"/>
      <c r="F23" s="52"/>
      <c r="G23" s="52"/>
      <c r="H23" s="58"/>
      <c r="I23" s="58"/>
      <c r="J23" s="58"/>
      <c r="K23" s="58"/>
      <c r="L23" s="611"/>
    </row>
    <row r="24" spans="1:12" ht="21.75" customHeight="1">
      <c r="A24" s="71" t="s">
        <v>200</v>
      </c>
      <c r="B24" s="52"/>
      <c r="C24" s="52"/>
      <c r="D24" s="52"/>
      <c r="E24" s="52"/>
      <c r="F24" s="52"/>
      <c r="G24" s="52"/>
      <c r="H24" s="58"/>
      <c r="I24" s="58"/>
      <c r="J24" s="58"/>
      <c r="K24" s="58"/>
      <c r="L24" s="611"/>
    </row>
    <row r="25" spans="1:12" ht="21" customHeight="1">
      <c r="A25" s="71" t="s">
        <v>202</v>
      </c>
      <c r="B25" s="271"/>
      <c r="C25" s="271"/>
      <c r="D25" s="52"/>
      <c r="E25" s="52"/>
      <c r="F25" s="52"/>
      <c r="G25" s="52"/>
      <c r="H25" s="58"/>
      <c r="I25" s="58"/>
      <c r="J25" s="58"/>
      <c r="K25" s="58"/>
      <c r="L25" s="209"/>
    </row>
    <row r="27" spans="2:3" ht="12.75">
      <c r="B27" s="136"/>
      <c r="C27" s="136"/>
    </row>
  </sheetData>
  <sheetProtection/>
  <mergeCells count="6">
    <mergeCell ref="L1:L24"/>
    <mergeCell ref="A5:A6"/>
    <mergeCell ref="B5:B6"/>
    <mergeCell ref="D5:G5"/>
    <mergeCell ref="H5:K5"/>
    <mergeCell ref="C5:C6"/>
  </mergeCells>
  <printOptions/>
  <pageMargins left="0.61" right="0.22" top="0.77" bottom="0.3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22"/>
  <sheetViews>
    <sheetView zoomScalePageLayoutView="0" workbookViewId="0" topLeftCell="A13">
      <selection activeCell="I4" sqref="I4"/>
    </sheetView>
  </sheetViews>
  <sheetFormatPr defaultColWidth="9.140625" defaultRowHeight="12.75"/>
  <cols>
    <col min="1" max="1" width="40.140625" style="0" customWidth="1"/>
    <col min="2" max="3" width="9.140625" style="0" customWidth="1"/>
    <col min="4" max="11" width="9.140625" style="1" customWidth="1"/>
    <col min="12" max="12" width="8.140625" style="148" customWidth="1"/>
  </cols>
  <sheetData>
    <row r="1" spans="1:12" ht="28.5" customHeight="1">
      <c r="A1" s="234" t="s">
        <v>409</v>
      </c>
      <c r="B1" s="52"/>
      <c r="C1" s="52"/>
      <c r="D1" s="58"/>
      <c r="E1" s="58"/>
      <c r="F1" s="58"/>
      <c r="G1" s="58"/>
      <c r="H1" s="58"/>
      <c r="I1" s="58"/>
      <c r="J1" s="58"/>
      <c r="K1" s="58"/>
      <c r="L1" s="601" t="s">
        <v>180</v>
      </c>
    </row>
    <row r="2" spans="1:12" ht="3.75" customHeight="1">
      <c r="A2" s="52"/>
      <c r="B2" s="52"/>
      <c r="C2" s="52"/>
      <c r="D2" s="58"/>
      <c r="E2" s="58"/>
      <c r="F2" s="58"/>
      <c r="G2" s="58"/>
      <c r="H2" s="58"/>
      <c r="I2" s="58"/>
      <c r="J2" s="58"/>
      <c r="K2" s="58"/>
      <c r="L2" s="610"/>
    </row>
    <row r="3" spans="1:12" ht="31.5" customHeight="1">
      <c r="A3" s="52"/>
      <c r="B3" s="52"/>
      <c r="C3" s="52"/>
      <c r="D3" s="212"/>
      <c r="E3" s="212"/>
      <c r="F3" s="212"/>
      <c r="G3" s="212"/>
      <c r="J3" s="74" t="s">
        <v>387</v>
      </c>
      <c r="K3" s="253"/>
      <c r="L3" s="610"/>
    </row>
    <row r="4" spans="1:12" ht="5.25" customHeight="1">
      <c r="A4" s="52"/>
      <c r="B4" s="113"/>
      <c r="C4" s="113"/>
      <c r="D4" s="58"/>
      <c r="E4" s="58"/>
      <c r="F4" s="58"/>
      <c r="G4" s="58"/>
      <c r="H4" s="58"/>
      <c r="I4" s="58"/>
      <c r="J4" s="58"/>
      <c r="K4" s="58"/>
      <c r="L4" s="610"/>
    </row>
    <row r="5" spans="1:12" ht="25.5" customHeight="1">
      <c r="A5" s="596" t="s">
        <v>110</v>
      </c>
      <c r="B5" s="596" t="s">
        <v>382</v>
      </c>
      <c r="C5" s="596" t="s">
        <v>366</v>
      </c>
      <c r="D5" s="598" t="s">
        <v>382</v>
      </c>
      <c r="E5" s="599"/>
      <c r="F5" s="599"/>
      <c r="G5" s="600"/>
      <c r="H5" s="598" t="s">
        <v>366</v>
      </c>
      <c r="I5" s="599"/>
      <c r="J5" s="336"/>
      <c r="K5" s="337"/>
      <c r="L5" s="610"/>
    </row>
    <row r="6" spans="1:15" ht="24" customHeight="1">
      <c r="A6" s="597"/>
      <c r="B6" s="597"/>
      <c r="C6" s="597"/>
      <c r="D6" s="50" t="s">
        <v>0</v>
      </c>
      <c r="E6" s="50" t="s">
        <v>1</v>
      </c>
      <c r="F6" s="61" t="s">
        <v>2</v>
      </c>
      <c r="G6" s="61" t="s">
        <v>3</v>
      </c>
      <c r="H6" s="256" t="s">
        <v>0</v>
      </c>
      <c r="I6" s="256" t="s">
        <v>1</v>
      </c>
      <c r="J6" s="44" t="s">
        <v>2</v>
      </c>
      <c r="K6" s="44" t="s">
        <v>3</v>
      </c>
      <c r="L6" s="610"/>
      <c r="M6" s="210"/>
      <c r="N6" s="210"/>
      <c r="O6" s="210"/>
    </row>
    <row r="7" spans="1:12" ht="39.75" customHeight="1">
      <c r="A7" s="236" t="s">
        <v>120</v>
      </c>
      <c r="B7" s="394">
        <v>1173</v>
      </c>
      <c r="C7" s="394">
        <v>1567</v>
      </c>
      <c r="D7" s="272">
        <v>214</v>
      </c>
      <c r="E7" s="272">
        <v>258</v>
      </c>
      <c r="F7" s="272">
        <v>301</v>
      </c>
      <c r="G7" s="272">
        <v>400</v>
      </c>
      <c r="H7" s="272">
        <v>409</v>
      </c>
      <c r="I7" s="272">
        <v>348</v>
      </c>
      <c r="J7" s="272">
        <v>329</v>
      </c>
      <c r="K7" s="393">
        <v>481</v>
      </c>
      <c r="L7" s="610"/>
    </row>
    <row r="8" spans="1:12" ht="35.25" customHeight="1">
      <c r="A8" s="91" t="s">
        <v>35</v>
      </c>
      <c r="B8" s="394">
        <v>2890</v>
      </c>
      <c r="C8" s="394">
        <v>2389</v>
      </c>
      <c r="D8" s="272">
        <v>685</v>
      </c>
      <c r="E8" s="272">
        <v>736</v>
      </c>
      <c r="F8" s="272">
        <v>738</v>
      </c>
      <c r="G8" s="272">
        <v>731</v>
      </c>
      <c r="H8" s="272">
        <v>659</v>
      </c>
      <c r="I8" s="272">
        <v>665</v>
      </c>
      <c r="J8" s="272">
        <v>555</v>
      </c>
      <c r="K8" s="392">
        <v>510</v>
      </c>
      <c r="L8" s="610"/>
    </row>
    <row r="9" spans="1:12" ht="18" customHeight="1">
      <c r="A9" s="92" t="s">
        <v>111</v>
      </c>
      <c r="B9" s="273"/>
      <c r="C9" s="273"/>
      <c r="D9" s="273"/>
      <c r="E9" s="273"/>
      <c r="F9" s="273"/>
      <c r="G9" s="273"/>
      <c r="H9" s="69"/>
      <c r="I9" s="69"/>
      <c r="J9" s="69"/>
      <c r="K9" s="69"/>
      <c r="L9" s="610"/>
    </row>
    <row r="10" spans="1:12" ht="35.25" customHeight="1">
      <c r="A10" s="237" t="s">
        <v>354</v>
      </c>
      <c r="B10" s="391">
        <v>1621</v>
      </c>
      <c r="C10" s="391">
        <v>988</v>
      </c>
      <c r="D10" s="274">
        <v>464</v>
      </c>
      <c r="E10" s="274">
        <v>407</v>
      </c>
      <c r="F10" s="274">
        <v>401</v>
      </c>
      <c r="G10" s="391">
        <v>349</v>
      </c>
      <c r="H10" s="391">
        <v>346</v>
      </c>
      <c r="I10" s="391">
        <v>257</v>
      </c>
      <c r="J10" s="391">
        <v>229</v>
      </c>
      <c r="K10" s="391">
        <v>156</v>
      </c>
      <c r="L10" s="610"/>
    </row>
    <row r="11" spans="1:12" ht="35.25" customHeight="1">
      <c r="A11" s="114" t="s">
        <v>346</v>
      </c>
      <c r="B11" s="274">
        <v>1</v>
      </c>
      <c r="C11" s="274">
        <v>0</v>
      </c>
      <c r="D11" s="275">
        <v>0</v>
      </c>
      <c r="E11" s="275">
        <v>0</v>
      </c>
      <c r="F11" s="275">
        <v>0</v>
      </c>
      <c r="G11" s="274">
        <v>1</v>
      </c>
      <c r="H11" s="275">
        <v>0</v>
      </c>
      <c r="I11" s="275">
        <v>0</v>
      </c>
      <c r="J11" s="275">
        <v>0</v>
      </c>
      <c r="K11" s="391">
        <v>0</v>
      </c>
      <c r="L11" s="610"/>
    </row>
    <row r="12" spans="1:12" ht="35.25" customHeight="1">
      <c r="A12" s="237" t="s">
        <v>355</v>
      </c>
      <c r="B12" s="274">
        <v>14</v>
      </c>
      <c r="C12" s="274">
        <v>8</v>
      </c>
      <c r="D12" s="274">
        <v>3</v>
      </c>
      <c r="E12" s="274">
        <v>1</v>
      </c>
      <c r="F12" s="274">
        <v>5</v>
      </c>
      <c r="G12" s="274">
        <v>5</v>
      </c>
      <c r="H12" s="274">
        <v>2</v>
      </c>
      <c r="I12" s="274">
        <v>1</v>
      </c>
      <c r="J12" s="274">
        <v>1</v>
      </c>
      <c r="K12" s="391">
        <v>4</v>
      </c>
      <c r="L12" s="610"/>
    </row>
    <row r="13" spans="1:12" ht="35.25" customHeight="1">
      <c r="A13" s="114" t="s">
        <v>356</v>
      </c>
      <c r="B13" s="274">
        <v>72</v>
      </c>
      <c r="C13" s="274">
        <v>102</v>
      </c>
      <c r="D13" s="274">
        <v>25</v>
      </c>
      <c r="E13" s="274">
        <v>25</v>
      </c>
      <c r="F13" s="274">
        <v>12</v>
      </c>
      <c r="G13" s="274">
        <v>10</v>
      </c>
      <c r="H13" s="274">
        <v>22</v>
      </c>
      <c r="I13" s="274">
        <v>21</v>
      </c>
      <c r="J13" s="274">
        <v>22</v>
      </c>
      <c r="K13" s="391">
        <v>37</v>
      </c>
      <c r="L13" s="610"/>
    </row>
    <row r="14" spans="1:12" ht="35.25" customHeight="1">
      <c r="A14" s="114" t="s">
        <v>357</v>
      </c>
      <c r="B14" s="274">
        <v>67</v>
      </c>
      <c r="C14" s="274">
        <v>54</v>
      </c>
      <c r="D14" s="274">
        <v>11</v>
      </c>
      <c r="E14" s="274">
        <v>14</v>
      </c>
      <c r="F14" s="274">
        <v>14</v>
      </c>
      <c r="G14" s="274">
        <v>28</v>
      </c>
      <c r="H14" s="274">
        <v>14</v>
      </c>
      <c r="I14" s="274">
        <v>8</v>
      </c>
      <c r="J14" s="274">
        <v>13</v>
      </c>
      <c r="K14" s="391">
        <v>19</v>
      </c>
      <c r="L14" s="610"/>
    </row>
    <row r="15" spans="1:12" ht="35.25" customHeight="1">
      <c r="A15" s="237" t="s">
        <v>358</v>
      </c>
      <c r="B15" s="274">
        <v>167</v>
      </c>
      <c r="C15" s="274">
        <v>286</v>
      </c>
      <c r="D15" s="274">
        <v>25</v>
      </c>
      <c r="E15" s="274">
        <v>40</v>
      </c>
      <c r="F15" s="274">
        <v>15</v>
      </c>
      <c r="G15" s="274">
        <v>87</v>
      </c>
      <c r="H15" s="274">
        <v>88</v>
      </c>
      <c r="I15" s="274">
        <v>113</v>
      </c>
      <c r="J15" s="274">
        <v>47</v>
      </c>
      <c r="K15" s="391">
        <v>38</v>
      </c>
      <c r="L15" s="610"/>
    </row>
    <row r="16" spans="1:12" ht="35.25" customHeight="1">
      <c r="A16" s="237" t="s">
        <v>359</v>
      </c>
      <c r="B16" s="274">
        <v>136</v>
      </c>
      <c r="C16" s="274">
        <v>76</v>
      </c>
      <c r="D16" s="274">
        <v>10</v>
      </c>
      <c r="E16" s="274">
        <v>33</v>
      </c>
      <c r="F16" s="274">
        <v>50</v>
      </c>
      <c r="G16" s="274">
        <v>43</v>
      </c>
      <c r="H16" s="274">
        <v>17</v>
      </c>
      <c r="I16" s="274">
        <v>19</v>
      </c>
      <c r="J16" s="274">
        <v>22</v>
      </c>
      <c r="K16" s="391">
        <v>18</v>
      </c>
      <c r="L16" s="610"/>
    </row>
    <row r="17" spans="1:12" ht="13.5" customHeight="1">
      <c r="A17" s="237"/>
      <c r="B17" s="251"/>
      <c r="C17" s="276"/>
      <c r="D17" s="276"/>
      <c r="E17" s="276"/>
      <c r="F17" s="276"/>
      <c r="G17" s="276"/>
      <c r="H17" s="251"/>
      <c r="I17" s="251"/>
      <c r="J17" s="251"/>
      <c r="K17" s="251"/>
      <c r="L17" s="610"/>
    </row>
    <row r="18" spans="1:12" ht="26.25" customHeight="1">
      <c r="A18" s="277" t="s">
        <v>189</v>
      </c>
      <c r="B18" s="279">
        <v>50</v>
      </c>
      <c r="C18" s="279">
        <v>92</v>
      </c>
      <c r="D18" s="279">
        <v>15</v>
      </c>
      <c r="E18" s="279">
        <v>9</v>
      </c>
      <c r="F18" s="279">
        <v>11</v>
      </c>
      <c r="G18" s="279">
        <v>14</v>
      </c>
      <c r="H18" s="279">
        <v>10</v>
      </c>
      <c r="I18" s="279">
        <v>21</v>
      </c>
      <c r="J18" s="279">
        <v>25</v>
      </c>
      <c r="K18" s="278">
        <v>36</v>
      </c>
      <c r="L18" s="610"/>
    </row>
    <row r="19" spans="1:12" ht="0.75" customHeight="1" hidden="1">
      <c r="A19" s="95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610"/>
    </row>
    <row r="20" spans="1:12" ht="2.25" customHeight="1" hidden="1">
      <c r="A20" s="239"/>
      <c r="B20" s="249"/>
      <c r="C20" s="249"/>
      <c r="D20" s="281"/>
      <c r="E20" s="281"/>
      <c r="F20" s="281"/>
      <c r="G20" s="281"/>
      <c r="H20" s="281"/>
      <c r="I20" s="281"/>
      <c r="J20" s="281"/>
      <c r="K20" s="281"/>
      <c r="L20" s="610"/>
    </row>
    <row r="21" spans="1:12" ht="20.25" customHeight="1">
      <c r="A21" s="71" t="s">
        <v>200</v>
      </c>
      <c r="B21" s="52"/>
      <c r="C21" s="52"/>
      <c r="D21" s="58"/>
      <c r="E21" s="58"/>
      <c r="F21" s="58"/>
      <c r="G21" s="58"/>
      <c r="H21" s="58"/>
      <c r="I21" s="58"/>
      <c r="J21" s="58"/>
      <c r="K21" s="58"/>
      <c r="L21" s="210"/>
    </row>
    <row r="22" spans="1:12" ht="20.25" customHeight="1">
      <c r="A22" s="71" t="s">
        <v>202</v>
      </c>
      <c r="B22" s="52"/>
      <c r="C22" s="52"/>
      <c r="D22" s="58"/>
      <c r="E22" s="58"/>
      <c r="F22" s="58"/>
      <c r="G22" s="58"/>
      <c r="H22" s="58"/>
      <c r="I22" s="58"/>
      <c r="J22" s="58"/>
      <c r="K22" s="58"/>
      <c r="L22" s="210"/>
    </row>
  </sheetData>
  <sheetProtection/>
  <mergeCells count="6">
    <mergeCell ref="L1:L20"/>
    <mergeCell ref="A5:A6"/>
    <mergeCell ref="B5:B6"/>
    <mergeCell ref="H5:I5"/>
    <mergeCell ref="D5:G5"/>
    <mergeCell ref="C5:C6"/>
  </mergeCells>
  <printOptions/>
  <pageMargins left="0.75" right="0.35" top="0.64" bottom="0.49" header="0.5" footer="0.5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zoomScalePageLayoutView="0" workbookViewId="0" topLeftCell="B7">
      <selection activeCell="I4" sqref="I4"/>
    </sheetView>
  </sheetViews>
  <sheetFormatPr defaultColWidth="9.140625" defaultRowHeight="12.75"/>
  <cols>
    <col min="1" max="1" width="42.8515625" style="79" customWidth="1"/>
    <col min="2" max="2" width="9.57421875" style="79" customWidth="1"/>
    <col min="3" max="3" width="10.00390625" style="79" bestFit="1" customWidth="1"/>
    <col min="4" max="4" width="9.57421875" style="79" customWidth="1"/>
    <col min="5" max="5" width="9.8515625" style="79" customWidth="1"/>
    <col min="6" max="7" width="10.140625" style="79" customWidth="1"/>
    <col min="8" max="10" width="9.57421875" style="79" customWidth="1"/>
    <col min="11" max="11" width="10.140625" style="81" customWidth="1"/>
    <col min="12" max="12" width="8.8515625" style="79" customWidth="1"/>
    <col min="13" max="16384" width="9.140625" style="79" customWidth="1"/>
  </cols>
  <sheetData>
    <row r="1" spans="1:12" ht="18.75">
      <c r="A1" s="78" t="s">
        <v>410</v>
      </c>
      <c r="L1" s="614" t="s">
        <v>216</v>
      </c>
    </row>
    <row r="2" spans="1:12" ht="15">
      <c r="A2" s="79" t="s">
        <v>9</v>
      </c>
      <c r="L2" s="611"/>
    </row>
    <row r="3" spans="1:12" ht="15">
      <c r="A3" s="81"/>
      <c r="D3" s="212"/>
      <c r="E3" s="212"/>
      <c r="F3" s="212"/>
      <c r="G3" s="212"/>
      <c r="I3" s="212"/>
      <c r="J3" s="74" t="s">
        <v>387</v>
      </c>
      <c r="K3" s="253"/>
      <c r="L3" s="611"/>
    </row>
    <row r="4" ht="6" customHeight="1">
      <c r="L4" s="611"/>
    </row>
    <row r="5" spans="1:12" ht="16.5">
      <c r="A5" s="596" t="s">
        <v>110</v>
      </c>
      <c r="B5" s="596" t="s">
        <v>382</v>
      </c>
      <c r="C5" s="596" t="s">
        <v>366</v>
      </c>
      <c r="D5" s="615" t="s">
        <v>383</v>
      </c>
      <c r="E5" s="616"/>
      <c r="F5" s="616"/>
      <c r="G5" s="617"/>
      <c r="H5" s="598" t="s">
        <v>366</v>
      </c>
      <c r="I5" s="599"/>
      <c r="J5" s="599"/>
      <c r="K5" s="600"/>
      <c r="L5" s="611"/>
    </row>
    <row r="6" spans="1:12" ht="15">
      <c r="A6" s="597"/>
      <c r="B6" s="597"/>
      <c r="C6" s="597"/>
      <c r="D6" s="50" t="s">
        <v>0</v>
      </c>
      <c r="E6" s="50" t="s">
        <v>1</v>
      </c>
      <c r="F6" s="61" t="s">
        <v>2</v>
      </c>
      <c r="G6" s="61" t="s">
        <v>3</v>
      </c>
      <c r="H6" s="256" t="s">
        <v>0</v>
      </c>
      <c r="I6" s="256" t="s">
        <v>1</v>
      </c>
      <c r="J6" s="44" t="s">
        <v>2</v>
      </c>
      <c r="K6" s="44" t="s">
        <v>3</v>
      </c>
      <c r="L6" s="611"/>
    </row>
    <row r="7" spans="1:12" s="81" customFormat="1" ht="14.25">
      <c r="A7" s="80" t="s">
        <v>214</v>
      </c>
      <c r="B7" s="214">
        <v>7325</v>
      </c>
      <c r="C7" s="214">
        <v>7557</v>
      </c>
      <c r="D7" s="214">
        <v>1628</v>
      </c>
      <c r="E7" s="214">
        <v>1742</v>
      </c>
      <c r="F7" s="214">
        <v>1911</v>
      </c>
      <c r="G7" s="214">
        <v>2044</v>
      </c>
      <c r="H7" s="214">
        <v>1898</v>
      </c>
      <c r="I7" s="214">
        <v>1660</v>
      </c>
      <c r="J7" s="214">
        <v>1833</v>
      </c>
      <c r="K7" s="214">
        <v>2166</v>
      </c>
      <c r="L7" s="611"/>
    </row>
    <row r="8" spans="1:12" ht="19.5" customHeight="1">
      <c r="A8" s="91" t="s">
        <v>36</v>
      </c>
      <c r="B8" s="395">
        <v>2400</v>
      </c>
      <c r="C8" s="395">
        <v>2700</v>
      </c>
      <c r="D8" s="395">
        <v>604</v>
      </c>
      <c r="E8" s="395">
        <v>570</v>
      </c>
      <c r="F8" s="395">
        <v>633</v>
      </c>
      <c r="G8" s="395">
        <v>593</v>
      </c>
      <c r="H8" s="395">
        <v>738</v>
      </c>
      <c r="I8" s="184">
        <v>448</v>
      </c>
      <c r="J8" s="184">
        <v>646</v>
      </c>
      <c r="K8" s="395">
        <v>868</v>
      </c>
      <c r="L8" s="611"/>
    </row>
    <row r="9" spans="1:12" ht="19.5" customHeight="1">
      <c r="A9" s="92" t="s">
        <v>111</v>
      </c>
      <c r="B9" s="100"/>
      <c r="C9" s="395"/>
      <c r="D9" s="100"/>
      <c r="E9" s="100"/>
      <c r="F9" s="100"/>
      <c r="G9" s="100"/>
      <c r="H9" s="100"/>
      <c r="I9" s="100"/>
      <c r="J9" s="100"/>
      <c r="K9" s="395"/>
      <c r="L9" s="611"/>
    </row>
    <row r="10" spans="1:12" ht="19.5" customHeight="1">
      <c r="A10" s="93" t="s">
        <v>335</v>
      </c>
      <c r="B10" s="100"/>
      <c r="C10" s="395"/>
      <c r="D10" s="100"/>
      <c r="E10" s="100"/>
      <c r="F10" s="100"/>
      <c r="G10" s="100"/>
      <c r="H10" s="100"/>
      <c r="I10" s="100"/>
      <c r="J10" s="100"/>
      <c r="K10" s="395"/>
      <c r="L10" s="611"/>
    </row>
    <row r="11" spans="1:12" ht="19.5" customHeight="1">
      <c r="A11" s="93" t="s">
        <v>114</v>
      </c>
      <c r="B11" s="396">
        <v>37132</v>
      </c>
      <c r="C11" s="396">
        <v>42483</v>
      </c>
      <c r="D11" s="396">
        <v>8538</v>
      </c>
      <c r="E11" s="396">
        <v>7536</v>
      </c>
      <c r="F11" s="396">
        <v>10971</v>
      </c>
      <c r="G11" s="396">
        <v>10087</v>
      </c>
      <c r="H11" s="396">
        <v>10502</v>
      </c>
      <c r="I11" s="396">
        <v>6521</v>
      </c>
      <c r="J11" s="396">
        <v>11826</v>
      </c>
      <c r="K11" s="396">
        <v>13634</v>
      </c>
      <c r="L11" s="611"/>
    </row>
    <row r="12" spans="1:12" ht="19.5" customHeight="1">
      <c r="A12" s="93" t="s">
        <v>113</v>
      </c>
      <c r="B12" s="396">
        <v>2144</v>
      </c>
      <c r="C12" s="396">
        <v>2265</v>
      </c>
      <c r="D12" s="396">
        <v>558</v>
      </c>
      <c r="E12" s="396">
        <v>480</v>
      </c>
      <c r="F12" s="396">
        <v>568</v>
      </c>
      <c r="G12" s="396">
        <v>538</v>
      </c>
      <c r="H12" s="396">
        <v>636</v>
      </c>
      <c r="I12" s="396">
        <v>350</v>
      </c>
      <c r="J12" s="396">
        <v>527</v>
      </c>
      <c r="K12" s="396">
        <v>752</v>
      </c>
      <c r="L12" s="611"/>
    </row>
    <row r="13" spans="1:12" ht="19.5" customHeight="1">
      <c r="A13" s="94" t="s">
        <v>40</v>
      </c>
      <c r="B13" s="184">
        <v>299</v>
      </c>
      <c r="C13" s="395">
        <v>268</v>
      </c>
      <c r="D13" s="184">
        <v>69</v>
      </c>
      <c r="E13" s="184">
        <v>111</v>
      </c>
      <c r="F13" s="184">
        <v>31</v>
      </c>
      <c r="G13" s="184">
        <v>88</v>
      </c>
      <c r="H13" s="184">
        <v>51</v>
      </c>
      <c r="I13" s="184">
        <v>79</v>
      </c>
      <c r="J13" s="184">
        <v>57</v>
      </c>
      <c r="K13" s="395">
        <v>81</v>
      </c>
      <c r="L13" s="611"/>
    </row>
    <row r="14" spans="1:12" ht="19.5" customHeight="1">
      <c r="A14" s="94" t="s">
        <v>115</v>
      </c>
      <c r="B14" s="184">
        <v>308</v>
      </c>
      <c r="C14" s="395">
        <v>358</v>
      </c>
      <c r="D14" s="184">
        <v>50</v>
      </c>
      <c r="E14" s="184">
        <v>83</v>
      </c>
      <c r="F14" s="184">
        <v>82</v>
      </c>
      <c r="G14" s="184">
        <v>93</v>
      </c>
      <c r="H14" s="184">
        <v>91</v>
      </c>
      <c r="I14" s="184">
        <v>97</v>
      </c>
      <c r="J14" s="184">
        <v>85</v>
      </c>
      <c r="K14" s="395">
        <v>85</v>
      </c>
      <c r="L14" s="611"/>
    </row>
    <row r="15" spans="1:12" ht="19.5" customHeight="1">
      <c r="A15" s="95" t="s">
        <v>116</v>
      </c>
      <c r="B15" s="184">
        <v>7</v>
      </c>
      <c r="C15" s="395">
        <v>17</v>
      </c>
      <c r="D15" s="184">
        <v>2</v>
      </c>
      <c r="E15" s="184">
        <v>1</v>
      </c>
      <c r="F15" s="184">
        <v>1</v>
      </c>
      <c r="G15" s="184">
        <v>3</v>
      </c>
      <c r="H15" s="184">
        <v>3</v>
      </c>
      <c r="I15" s="184">
        <v>9</v>
      </c>
      <c r="J15" s="184">
        <v>4</v>
      </c>
      <c r="K15" s="395">
        <v>1</v>
      </c>
      <c r="L15" s="611"/>
    </row>
    <row r="16" spans="1:12" ht="19.5" customHeight="1">
      <c r="A16" s="94" t="s">
        <v>117</v>
      </c>
      <c r="B16" s="184">
        <v>8</v>
      </c>
      <c r="C16" s="395">
        <v>3</v>
      </c>
      <c r="D16" s="184">
        <v>4</v>
      </c>
      <c r="E16" s="184">
        <v>4</v>
      </c>
      <c r="F16" s="202">
        <v>0</v>
      </c>
      <c r="G16" s="202">
        <v>0</v>
      </c>
      <c r="H16" s="184">
        <v>1</v>
      </c>
      <c r="I16" s="184">
        <v>1</v>
      </c>
      <c r="J16" s="202">
        <v>0</v>
      </c>
      <c r="K16" s="395">
        <v>1</v>
      </c>
      <c r="L16" s="611"/>
    </row>
    <row r="17" spans="1:12" ht="19.5" customHeight="1">
      <c r="A17" s="94" t="s">
        <v>118</v>
      </c>
      <c r="B17" s="184">
        <v>1327</v>
      </c>
      <c r="C17" s="395">
        <v>1313</v>
      </c>
      <c r="D17" s="184">
        <v>201</v>
      </c>
      <c r="E17" s="184">
        <v>265</v>
      </c>
      <c r="F17" s="184">
        <v>401</v>
      </c>
      <c r="G17" s="184">
        <v>460</v>
      </c>
      <c r="H17" s="184">
        <v>295</v>
      </c>
      <c r="I17" s="184">
        <v>271</v>
      </c>
      <c r="J17" s="184">
        <v>326</v>
      </c>
      <c r="K17" s="395">
        <v>421</v>
      </c>
      <c r="L17" s="611"/>
    </row>
    <row r="18" spans="1:12" ht="30.75" customHeight="1">
      <c r="A18" s="96" t="s">
        <v>119</v>
      </c>
      <c r="B18" s="184">
        <v>507</v>
      </c>
      <c r="C18" s="395">
        <v>540</v>
      </c>
      <c r="D18" s="184">
        <v>91</v>
      </c>
      <c r="E18" s="184">
        <v>136</v>
      </c>
      <c r="F18" s="184">
        <v>136</v>
      </c>
      <c r="G18" s="184">
        <v>144</v>
      </c>
      <c r="H18" s="184">
        <v>114</v>
      </c>
      <c r="I18" s="184">
        <v>135</v>
      </c>
      <c r="J18" s="184">
        <v>141</v>
      </c>
      <c r="K18" s="395">
        <v>150</v>
      </c>
      <c r="L18" s="611"/>
    </row>
    <row r="19" spans="1:12" ht="19.5" customHeight="1">
      <c r="A19" s="91" t="s">
        <v>120</v>
      </c>
      <c r="B19" s="184">
        <v>324</v>
      </c>
      <c r="C19" s="395">
        <v>672</v>
      </c>
      <c r="D19" s="184">
        <v>62</v>
      </c>
      <c r="E19" s="184">
        <v>70</v>
      </c>
      <c r="F19" s="184">
        <v>93</v>
      </c>
      <c r="G19" s="184">
        <v>99</v>
      </c>
      <c r="H19" s="184">
        <v>80</v>
      </c>
      <c r="I19" s="184">
        <v>172</v>
      </c>
      <c r="J19" s="184">
        <v>176</v>
      </c>
      <c r="K19" s="395">
        <v>244</v>
      </c>
      <c r="L19" s="611"/>
    </row>
    <row r="20" spans="1:12" ht="19.5" customHeight="1">
      <c r="A20" s="92" t="s">
        <v>111</v>
      </c>
      <c r="B20" s="100"/>
      <c r="C20" s="395"/>
      <c r="D20" s="100"/>
      <c r="E20" s="100"/>
      <c r="F20" s="100"/>
      <c r="G20" s="100"/>
      <c r="H20" s="100"/>
      <c r="I20" s="100"/>
      <c r="J20" s="100"/>
      <c r="K20" s="395"/>
      <c r="L20" s="611"/>
    </row>
    <row r="21" spans="1:12" ht="37.5" customHeight="1">
      <c r="A21" s="97" t="s">
        <v>360</v>
      </c>
      <c r="B21" s="396">
        <v>118</v>
      </c>
      <c r="C21" s="396">
        <v>395</v>
      </c>
      <c r="D21" s="396">
        <v>9</v>
      </c>
      <c r="E21" s="396">
        <v>28</v>
      </c>
      <c r="F21" s="396">
        <v>39</v>
      </c>
      <c r="G21" s="396">
        <v>42</v>
      </c>
      <c r="H21" s="396">
        <v>23</v>
      </c>
      <c r="I21" s="396">
        <v>89</v>
      </c>
      <c r="J21" s="396">
        <v>116</v>
      </c>
      <c r="K21" s="396">
        <v>167</v>
      </c>
      <c r="L21" s="611"/>
    </row>
    <row r="22" spans="1:12" ht="19.5" customHeight="1">
      <c r="A22" s="91" t="s">
        <v>35</v>
      </c>
      <c r="B22" s="184">
        <v>2145</v>
      </c>
      <c r="C22" s="395">
        <v>1686</v>
      </c>
      <c r="D22" s="184">
        <v>545</v>
      </c>
      <c r="E22" s="184">
        <v>502</v>
      </c>
      <c r="F22" s="184">
        <v>534</v>
      </c>
      <c r="G22" s="184">
        <v>564</v>
      </c>
      <c r="H22" s="184">
        <v>525</v>
      </c>
      <c r="I22" s="184">
        <v>448</v>
      </c>
      <c r="J22" s="184">
        <v>398</v>
      </c>
      <c r="K22" s="395">
        <v>315</v>
      </c>
      <c r="L22" s="611"/>
    </row>
    <row r="23" spans="1:12" ht="19.5" customHeight="1">
      <c r="A23" s="92" t="s">
        <v>111</v>
      </c>
      <c r="B23" s="100"/>
      <c r="C23" s="395"/>
      <c r="D23" s="100"/>
      <c r="E23" s="100"/>
      <c r="F23" s="100"/>
      <c r="G23" s="100"/>
      <c r="H23" s="100"/>
      <c r="I23" s="100"/>
      <c r="J23" s="100"/>
      <c r="K23" s="395"/>
      <c r="L23" s="611"/>
    </row>
    <row r="24" spans="1:12" ht="19.5" customHeight="1">
      <c r="A24" s="98" t="s">
        <v>361</v>
      </c>
      <c r="B24" s="396">
        <v>1567</v>
      </c>
      <c r="C24" s="396">
        <v>916</v>
      </c>
      <c r="D24" s="396">
        <v>454</v>
      </c>
      <c r="E24" s="396">
        <v>390</v>
      </c>
      <c r="F24" s="396">
        <v>385</v>
      </c>
      <c r="G24" s="396">
        <v>338</v>
      </c>
      <c r="H24" s="396">
        <v>337</v>
      </c>
      <c r="I24" s="396">
        <v>245</v>
      </c>
      <c r="J24" s="396">
        <v>219</v>
      </c>
      <c r="K24" s="396">
        <v>115</v>
      </c>
      <c r="L24" s="611"/>
    </row>
    <row r="25" spans="1:12" ht="19.5" customHeight="1">
      <c r="A25" s="99" t="s">
        <v>142</v>
      </c>
      <c r="B25" s="186">
        <v>0</v>
      </c>
      <c r="C25" s="186">
        <v>0</v>
      </c>
      <c r="D25" s="186">
        <v>0</v>
      </c>
      <c r="E25" s="186">
        <v>0</v>
      </c>
      <c r="F25" s="186">
        <v>0</v>
      </c>
      <c r="G25" s="186">
        <v>0</v>
      </c>
      <c r="H25" s="186">
        <v>0</v>
      </c>
      <c r="I25" s="186">
        <v>0</v>
      </c>
      <c r="J25" s="186">
        <v>0</v>
      </c>
      <c r="K25" s="186">
        <v>0</v>
      </c>
      <c r="L25" s="611"/>
    </row>
    <row r="26" spans="1:12" ht="16.5">
      <c r="A26" s="71" t="s">
        <v>198</v>
      </c>
      <c r="L26" s="611"/>
    </row>
    <row r="27" spans="1:12" ht="16.5">
      <c r="A27" s="71" t="s">
        <v>199</v>
      </c>
      <c r="L27" s="611"/>
    </row>
  </sheetData>
  <sheetProtection/>
  <mergeCells count="6">
    <mergeCell ref="L1:L27"/>
    <mergeCell ref="A5:A6"/>
    <mergeCell ref="B5:B6"/>
    <mergeCell ref="D5:G5"/>
    <mergeCell ref="H5:K5"/>
    <mergeCell ref="C5:C6"/>
  </mergeCells>
  <printOptions/>
  <pageMargins left="0.25" right="0.2" top="0.75" bottom="0.44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ACER</cp:lastModifiedBy>
  <cp:lastPrinted>2011-03-01T06:30:47Z</cp:lastPrinted>
  <dcterms:created xsi:type="dcterms:W3CDTF">1998-09-29T05:43:58Z</dcterms:created>
  <dcterms:modified xsi:type="dcterms:W3CDTF">2011-03-01T06:31:23Z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5d52dd20-2137-4cb9-9db5-8933247dd922</vt:lpwstr>
  </property>
  <property fmtid="{D5CDD505-2E9C-101B-9397-08002B2CF9AE}" pid="5" name="PublishingVariationRelationshipLinkField">
    <vt:lpwstr>http://statsmauritius.gov.mu/Relationships List/4523_.000, /Relationships List/4523_.000</vt:lpwstr>
  </property>
</Properties>
</file>