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4"/>
  </bookViews>
  <sheets>
    <sheet name="lorenzo" sheetId="1" r:id="rId1"/>
    <sheet name="tab4" sheetId="2" r:id="rId2"/>
    <sheet name="tab6" sheetId="3" r:id="rId3"/>
    <sheet name="weighting" sheetId="4" r:id="rId4"/>
    <sheet name="annex2" sheetId="5" r:id="rId5"/>
  </sheets>
  <externalReferences>
    <externalReference r:id="rId8"/>
  </externalReferences>
  <definedNames/>
  <calcPr fullCalcOnLoad="1"/>
</workbook>
</file>

<file path=xl/sharedStrings.xml><?xml version="1.0" encoding="utf-8"?>
<sst xmlns="http://schemas.openxmlformats.org/spreadsheetml/2006/main" count="445" uniqueCount="386">
  <si>
    <t>Table 4: Distribution (%) of households by income class - 1996/97 -2006/07 HBS</t>
  </si>
  <si>
    <t>Monthly Household Disposable Income (Rs)</t>
  </si>
  <si>
    <t>1991/92 HBS</t>
  </si>
  <si>
    <t>1996/97 HBS</t>
  </si>
  <si>
    <t>2001/02 HBS</t>
  </si>
  <si>
    <t>2006/07 HBS</t>
  </si>
  <si>
    <t>Households (%)</t>
  </si>
  <si>
    <t>Total Income (%)</t>
  </si>
  <si>
    <t>Under 3000</t>
  </si>
  <si>
    <t>to</t>
  </si>
  <si>
    <t>&lt;</t>
  </si>
  <si>
    <t>40000 &amp; over</t>
  </si>
  <si>
    <t>Total</t>
  </si>
  <si>
    <t>Table 6: Adjusted average monthly household consumption expenditure by COICOP division - 2001/02 &amp; 2006/07 HBS</t>
  </si>
  <si>
    <t>Division</t>
  </si>
  <si>
    <r>
      <t xml:space="preserve">2001/02 HBS </t>
    </r>
    <r>
      <rPr>
        <b/>
        <vertAlign val="superscript"/>
        <sz val="12"/>
        <rFont val="Times New Roman"/>
        <family val="1"/>
      </rPr>
      <t>1/</t>
    </r>
  </si>
  <si>
    <r>
      <t xml:space="preserve">2006/07 HBS </t>
    </r>
    <r>
      <rPr>
        <b/>
        <vertAlign val="superscript"/>
        <sz val="12"/>
        <rFont val="Times New Roman"/>
        <family val="1"/>
      </rPr>
      <t>2/</t>
    </r>
  </si>
  <si>
    <t>% change</t>
  </si>
  <si>
    <t>Rs</t>
  </si>
  <si>
    <t>%</t>
  </si>
  <si>
    <t xml:space="preserve">Food &amp; non alcoholic beverages </t>
  </si>
  <si>
    <t>Alcoholic beverages &amp; tobacco</t>
  </si>
  <si>
    <t>Clothing &amp; footwear</t>
  </si>
  <si>
    <t>Housing , water,electricity,gas &amp; other fuels</t>
  </si>
  <si>
    <t>Furnishing,household equipment &amp; routine household maintenance</t>
  </si>
  <si>
    <t>Health</t>
  </si>
  <si>
    <t>Transport</t>
  </si>
  <si>
    <t>Communication</t>
  </si>
  <si>
    <t xml:space="preserve">Recreation &amp; culture </t>
  </si>
  <si>
    <t>Education</t>
  </si>
  <si>
    <t>Restaurants &amp; hotels</t>
  </si>
  <si>
    <t>Miscellaneous goods &amp; services</t>
  </si>
  <si>
    <t xml:space="preserve">1/ </t>
  </si>
  <si>
    <t>The expenditure figures for 2001/02 have been revised for infrequently purchased items such as air tickets, household appliances etc. ; the data are now based on a recall period of one year instead of the usual reference month in order to obtain more reliable estimates comparable with HBS 2006/07</t>
  </si>
  <si>
    <t xml:space="preserve">2/ </t>
  </si>
  <si>
    <t>Excluding interests on housing loans</t>
  </si>
  <si>
    <t>Weighting system -  2001/02 and 2006/07 Consumer Price Index</t>
  </si>
  <si>
    <t>2001/02</t>
  </si>
  <si>
    <t>2006/07</t>
  </si>
  <si>
    <t>TOTAL ALL DIVISIONS</t>
  </si>
  <si>
    <t>DIVISION 01 - FOOD AND NON ALCOHOLIC BEVERAGES</t>
  </si>
  <si>
    <t>Group 1 - Food</t>
  </si>
  <si>
    <t>Class 1 - Bread and cereals</t>
  </si>
  <si>
    <t>Bread</t>
  </si>
  <si>
    <t>Rice (Govt. imported)</t>
  </si>
  <si>
    <t>Rice (trader's)</t>
  </si>
  <si>
    <t>Flour (Govt. imported)</t>
  </si>
  <si>
    <t>Other flour</t>
  </si>
  <si>
    <t>Flour preparations</t>
  </si>
  <si>
    <t>Biscuits</t>
  </si>
  <si>
    <t>Other cereals</t>
  </si>
  <si>
    <t>Frozen semi prepared food</t>
  </si>
  <si>
    <t>Other prepared food</t>
  </si>
  <si>
    <t>Class 2 - Meat</t>
  </si>
  <si>
    <t>Fresh beef</t>
  </si>
  <si>
    <t>Frozen beef</t>
  </si>
  <si>
    <t>Frozen mutton</t>
  </si>
  <si>
    <t>Fresh goat</t>
  </si>
  <si>
    <t>Pork &amp; sausages</t>
  </si>
  <si>
    <t>Fresh chicken</t>
  </si>
  <si>
    <t>Frozen chicken</t>
  </si>
  <si>
    <t>Canned meat</t>
  </si>
  <si>
    <t>Class 3 - Fish and other seafood</t>
  </si>
  <si>
    <t>Fresh fish</t>
  </si>
  <si>
    <t>Fresh octopus</t>
  </si>
  <si>
    <t>Frozen fish</t>
  </si>
  <si>
    <t>Other frozen sea products</t>
  </si>
  <si>
    <t>Salted and dried fish</t>
  </si>
  <si>
    <t>Canned fish and other processed sea food</t>
  </si>
  <si>
    <t>Class 4 - Milk, cheese and eggs</t>
  </si>
  <si>
    <t>Powdered milk - full cream</t>
  </si>
  <si>
    <t>Powdered milk - skimmed</t>
  </si>
  <si>
    <t>Baby milk powder</t>
  </si>
  <si>
    <t>Other milk</t>
  </si>
  <si>
    <t>Milk preparations</t>
  </si>
  <si>
    <t>Cheese</t>
  </si>
  <si>
    <t>Fresh eggs</t>
  </si>
  <si>
    <t>Class 5 - Oils and fats</t>
  </si>
  <si>
    <t>Butter</t>
  </si>
  <si>
    <t>Cooking oil</t>
  </si>
  <si>
    <t>Margarine and ghee</t>
  </si>
  <si>
    <t>Class 6 - Fruits</t>
  </si>
  <si>
    <t>Fresh fruits - imported</t>
  </si>
  <si>
    <t>Fresh fruits - local</t>
  </si>
  <si>
    <t>Canned fruits</t>
  </si>
  <si>
    <t>Dried fruits</t>
  </si>
  <si>
    <t>Class 7 - Vegetables</t>
  </si>
  <si>
    <t>Tomatoes</t>
  </si>
  <si>
    <t>Potatoes</t>
  </si>
  <si>
    <t>Onions</t>
  </si>
  <si>
    <t>Garlic</t>
  </si>
  <si>
    <t>Other fresh vegetables</t>
  </si>
  <si>
    <t>Preserved vegetables</t>
  </si>
  <si>
    <t>Pulses</t>
  </si>
  <si>
    <t>Class 8 - Sugar, jam, honey, chocolate and confectionery</t>
  </si>
  <si>
    <t>Sugar</t>
  </si>
  <si>
    <t>Chocolate</t>
  </si>
  <si>
    <t>Jam</t>
  </si>
  <si>
    <t>Ice cream</t>
  </si>
  <si>
    <t>Sweets</t>
  </si>
  <si>
    <t>-</t>
  </si>
  <si>
    <t>Class 9 - Food products not elsewhere classified</t>
  </si>
  <si>
    <t>Ginger</t>
  </si>
  <si>
    <t>Other food products n.e.c</t>
  </si>
  <si>
    <t/>
  </si>
  <si>
    <t>Group 2 - Non-alcoholic beverages</t>
  </si>
  <si>
    <t>Class 1 - Coffeee, tea and cocoa</t>
  </si>
  <si>
    <t>Coffee</t>
  </si>
  <si>
    <t>Tea</t>
  </si>
  <si>
    <t>Food drinks</t>
  </si>
  <si>
    <t>Class 2 - Mineral waters, soft drinks, fruit and vegetable juices</t>
  </si>
  <si>
    <t>Soft drinks</t>
  </si>
  <si>
    <t>Fruit juice and syrup</t>
  </si>
  <si>
    <t>Other</t>
  </si>
  <si>
    <t>DIVISION 02 - ALCOHOLIC BEVERAGES AND TOBACCO</t>
  </si>
  <si>
    <t>Group 1 - Alcoholic beverages</t>
  </si>
  <si>
    <t>Class 1 - Spirits</t>
  </si>
  <si>
    <t>Whisky</t>
  </si>
  <si>
    <t>Rum</t>
  </si>
  <si>
    <t>Other cane spirits</t>
  </si>
  <si>
    <t>Class 2 - Wine</t>
  </si>
  <si>
    <t>Wine</t>
  </si>
  <si>
    <t>Class 3 - Beer</t>
  </si>
  <si>
    <t>Beer</t>
  </si>
  <si>
    <t>Stout</t>
  </si>
  <si>
    <t>Group 2 - Tobacco</t>
  </si>
  <si>
    <t>Class 0 - Tobacco</t>
  </si>
  <si>
    <t>Cigarettes</t>
  </si>
  <si>
    <t>DIVISION 03 - CLOTHING AND FOOTWEAR</t>
  </si>
  <si>
    <t>Group 1 - Clothing</t>
  </si>
  <si>
    <t>Class 1 - Clothing materials</t>
  </si>
  <si>
    <t>Clothing materials - women</t>
  </si>
  <si>
    <t>Clothing materials - men</t>
  </si>
  <si>
    <t>Class 2 - Garments</t>
  </si>
  <si>
    <t>Ready made clothing - women</t>
  </si>
  <si>
    <t>Ready made clothing - men</t>
  </si>
  <si>
    <t>Ready made clothing - children</t>
  </si>
  <si>
    <t>Other ready made clothing</t>
  </si>
  <si>
    <t>Class 5 - Tailoring charges</t>
  </si>
  <si>
    <t>Tailoring charges</t>
  </si>
  <si>
    <t>Group 2 - Footwear</t>
  </si>
  <si>
    <t>Class 1 - Shoes and other footwear</t>
  </si>
  <si>
    <t>Ladies' shoes</t>
  </si>
  <si>
    <t>Men's shoes</t>
  </si>
  <si>
    <t>Children's shoes</t>
  </si>
  <si>
    <t>DIVISION 04 - HOUSING, WATER, ELECTRICITY, GAS AND
                           OTHER FUELS</t>
  </si>
  <si>
    <t>Group 1 - Actual rentals for housing</t>
  </si>
  <si>
    <t>Class 1 - Actual rent paid by tenants</t>
  </si>
  <si>
    <t>Rent</t>
  </si>
  <si>
    <t>Group 2 - Mortgage Interest Payment for housing</t>
  </si>
  <si>
    <t>Class 1 - Mortgage interest payment for housing</t>
  </si>
  <si>
    <t>Mortgage Interest Payment For Housing</t>
  </si>
  <si>
    <t>Group 3 - Maintenance and repair of the dwelling</t>
  </si>
  <si>
    <t>Class 1 - Materials for the maintenance and repair of the dwelling</t>
  </si>
  <si>
    <t>Cement</t>
  </si>
  <si>
    <t>Paints</t>
  </si>
  <si>
    <t>Planks</t>
  </si>
  <si>
    <t>Ceramic tiles</t>
  </si>
  <si>
    <t>Other construction materials</t>
  </si>
  <si>
    <t>Class 2 - Services for the maintenance and repair of the dwelling</t>
  </si>
  <si>
    <t>Workmen's wages</t>
  </si>
  <si>
    <t>Group 4 - Water supply and miscellaneous services relating to the dwelling</t>
  </si>
  <si>
    <t>Class 1 - Water supply</t>
  </si>
  <si>
    <t>Water charges</t>
  </si>
  <si>
    <t>Class 3 - Sewage collection</t>
  </si>
  <si>
    <t>Waste water tax</t>
  </si>
  <si>
    <t>Class 4 - Other Services Relating to the Dwelling not elsewhere classified</t>
  </si>
  <si>
    <t>Municipal tax</t>
  </si>
  <si>
    <t>Group 5 - Electricity, gas and other fuels</t>
  </si>
  <si>
    <t>Class 1 - Electricity</t>
  </si>
  <si>
    <t>Electricity</t>
  </si>
  <si>
    <t>Class 2 - Gas</t>
  </si>
  <si>
    <t>Cooking gas (LPG)</t>
  </si>
  <si>
    <t>Class 3 - Liquid fuels</t>
  </si>
  <si>
    <t>Kerosene</t>
  </si>
  <si>
    <t>DIVISION 05 - FURNISHINGS, HOUSEHOLD EQUIPMENT AND
                           ROUTINE HOSEHOLD MAINTENANCE</t>
  </si>
  <si>
    <t>Group 1 - Furniture and furnishings, carpets and other floor coverings</t>
  </si>
  <si>
    <t>Class 1 - Furniture and furnishings</t>
  </si>
  <si>
    <t>Furniture</t>
  </si>
  <si>
    <t>Class 2 - Carpets and other floor coverings</t>
  </si>
  <si>
    <t>Vinyl, carpets, etc.</t>
  </si>
  <si>
    <t>Group 2 - Household textiles</t>
  </si>
  <si>
    <t>Class 0 - Household textiles</t>
  </si>
  <si>
    <t>Bedding</t>
  </si>
  <si>
    <t>Curtain material</t>
  </si>
  <si>
    <t>Group 3 - Household appliances</t>
  </si>
  <si>
    <t>Class 1 - Major household appliances whether electric or not</t>
  </si>
  <si>
    <t>Gas stove</t>
  </si>
  <si>
    <t>Microwave oven</t>
  </si>
  <si>
    <t>Refrigerator</t>
  </si>
  <si>
    <t>Washing machine</t>
  </si>
  <si>
    <t>Class 2 - Small electric household appliances</t>
  </si>
  <si>
    <t>Small electric household appliances</t>
  </si>
  <si>
    <t>Class 3 - Repair of household appliances</t>
  </si>
  <si>
    <t>Repair of household appliances</t>
  </si>
  <si>
    <t>Group 4 - Glassware, tableware and household utensils</t>
  </si>
  <si>
    <t>Class 0 - Glassware, tableware and household utensils</t>
  </si>
  <si>
    <t>Glassware</t>
  </si>
  <si>
    <t>Tableware</t>
  </si>
  <si>
    <t>Plastic utensils</t>
  </si>
  <si>
    <t>Other utensils</t>
  </si>
  <si>
    <t>Group 5 - Tools and equipment for house and garden</t>
  </si>
  <si>
    <t>Class 1 - Major tools and equipment</t>
  </si>
  <si>
    <t>Major tools and equipment</t>
  </si>
  <si>
    <t>Class 2 - Small tools and miscellaneous accessories</t>
  </si>
  <si>
    <t>Small tools and miscellaneous accessories</t>
  </si>
  <si>
    <t>Group 6 - Goods and services for routine household maintenance</t>
  </si>
  <si>
    <t>Class 1 - Non-durable household goods</t>
  </si>
  <si>
    <t>Laundry soap</t>
  </si>
  <si>
    <t>Other washing materials</t>
  </si>
  <si>
    <t>Floor polish</t>
  </si>
  <si>
    <t>Detergents</t>
  </si>
  <si>
    <t>Class 2 - Domestic services and household services</t>
  </si>
  <si>
    <t>Maid</t>
  </si>
  <si>
    <t>Gardener</t>
  </si>
  <si>
    <t>DIVISION 06 - HEALTH</t>
  </si>
  <si>
    <t>Group 1 - Medical products, appliances and equipment</t>
  </si>
  <si>
    <t>Class 1 - Pharmaceutical products</t>
  </si>
  <si>
    <t>Analgesics and antalgics</t>
  </si>
  <si>
    <t>Tonics and vitamins</t>
  </si>
  <si>
    <t>Antibiotics</t>
  </si>
  <si>
    <t>Medicine for diabetes</t>
  </si>
  <si>
    <t>Medicine for cholesterol and cardiovascular therapy</t>
  </si>
  <si>
    <t>Other medicinal products</t>
  </si>
  <si>
    <t>Eye care products</t>
  </si>
  <si>
    <t>Class 3 - Therapeutic appliances and equipment</t>
  </si>
  <si>
    <t>Spectacles</t>
  </si>
  <si>
    <t>Group 2 - Outpatient services</t>
  </si>
  <si>
    <t>Class 1 - Medical services</t>
  </si>
  <si>
    <t>Doctors' fees</t>
  </si>
  <si>
    <t>Class 2 - Dental services</t>
  </si>
  <si>
    <t>Dentists' fees</t>
  </si>
  <si>
    <t>Group 3 - Hospital services</t>
  </si>
  <si>
    <t>Class 0 - Hospital services</t>
  </si>
  <si>
    <t>Clinic fees</t>
  </si>
  <si>
    <t>DIVISION 07 - TRANSPORT</t>
  </si>
  <si>
    <t>Group 1 - Purchase of vehicles</t>
  </si>
  <si>
    <t>Class 1 - Personal Transport</t>
  </si>
  <si>
    <t>Personal transport</t>
  </si>
  <si>
    <t>Group 2 - Operation of personal transport equipment</t>
  </si>
  <si>
    <t>Class 1 - Spare parts and accessories for personal transport equipment</t>
  </si>
  <si>
    <t>Tyres and tubes</t>
  </si>
  <si>
    <t>Parts and accessories</t>
  </si>
  <si>
    <t>Class 2 - Fuels and lubricants for personal transport equipment</t>
  </si>
  <si>
    <t>Gasoline</t>
  </si>
  <si>
    <t>Autogas</t>
  </si>
  <si>
    <t>Diesel oil</t>
  </si>
  <si>
    <t>Motor oil</t>
  </si>
  <si>
    <t>Class 3 - Maintenance and repair of personal transport equipment</t>
  </si>
  <si>
    <t>Maintenance and repair charges</t>
  </si>
  <si>
    <t>Class 4 - Other services in respect of personal transport equipment</t>
  </si>
  <si>
    <t>Road tax</t>
  </si>
  <si>
    <t>Group 3 - Transport services</t>
  </si>
  <si>
    <t>Class 2 - Passenger transport by road</t>
  </si>
  <si>
    <t>Bus fare</t>
  </si>
  <si>
    <t>Taxi fare</t>
  </si>
  <si>
    <t>Class 3 - Passenger transport by air</t>
  </si>
  <si>
    <t>Passenger transport by air</t>
  </si>
  <si>
    <t>Class 4 - Passenger transport by sea and inland waterway</t>
  </si>
  <si>
    <t>Passenger transport by sea</t>
  </si>
  <si>
    <t>DIVISION 08 - COMMUNICATION</t>
  </si>
  <si>
    <t>Group 1 - Postal services</t>
  </si>
  <si>
    <t>Class 0 - Postal services</t>
  </si>
  <si>
    <t>Postal services</t>
  </si>
  <si>
    <t>Group 2 - Telephone and telefax equipment</t>
  </si>
  <si>
    <t>Class 0 - Telephone and telefax equipment</t>
  </si>
  <si>
    <t>Telephone and telefax equipment</t>
  </si>
  <si>
    <t>Group 3 - Telephone and telefax services</t>
  </si>
  <si>
    <t>Class 0 - Telephone and telefax services</t>
  </si>
  <si>
    <t>Fixed telephone rental</t>
  </si>
  <si>
    <t>Fixed telephone calls</t>
  </si>
  <si>
    <t>International calls</t>
  </si>
  <si>
    <t>Mobile telephone calls</t>
  </si>
  <si>
    <t>Internet connection</t>
  </si>
  <si>
    <t>DIVISION 09 - RECREATION AND CULTURE</t>
  </si>
  <si>
    <t>Group 1 - Audio-visual, photographic and information processing equipment</t>
  </si>
  <si>
    <t>Class 1 - Equipment for the reception, recording and reproduction of
               sound and pictures</t>
  </si>
  <si>
    <t>Television set</t>
  </si>
  <si>
    <t>Other audio and video set</t>
  </si>
  <si>
    <t>Class 3 - Information processing equipment</t>
  </si>
  <si>
    <t>Computer</t>
  </si>
  <si>
    <t>Class 4 - Recording media</t>
  </si>
  <si>
    <t>Tapes, photographic films, etc.</t>
  </si>
  <si>
    <t>Class 5 - Repair of audio-visual, photographic and information
               processing equipment</t>
  </si>
  <si>
    <t>Repair services</t>
  </si>
  <si>
    <t>Group 3 - Other recreational items and equipment, gardens and pets</t>
  </si>
  <si>
    <t>Class 1 - Games, toys and hobbies</t>
  </si>
  <si>
    <t>Toy and games</t>
  </si>
  <si>
    <t>Class 2 - Equipment for sport, camping and open-air recreations</t>
  </si>
  <si>
    <t>Balls, rackets, shuttlecocks, etc.</t>
  </si>
  <si>
    <t>Class 3 - Gardens, plants and flowers</t>
  </si>
  <si>
    <t>Decorative plants / flowers, etc.</t>
  </si>
  <si>
    <t>Class 4 - Pets and related products</t>
  </si>
  <si>
    <t>Foodstuff for pets</t>
  </si>
  <si>
    <t>Group 4 - Recreational and cultural services</t>
  </si>
  <si>
    <t>Class 1 - Recreational and sporting services</t>
  </si>
  <si>
    <t>Admission tickets</t>
  </si>
  <si>
    <t>Class 2 - Cultural services</t>
  </si>
  <si>
    <t>Cinema admission</t>
  </si>
  <si>
    <t>Hire of video cassettes and CD's</t>
  </si>
  <si>
    <t>Television licence</t>
  </si>
  <si>
    <t>Group 5 - Newspapers, books and stationery</t>
  </si>
  <si>
    <t>Class 1 - Books</t>
  </si>
  <si>
    <t>School textbooks - Primary</t>
  </si>
  <si>
    <t>School textbooks - Secondary</t>
  </si>
  <si>
    <t>Class 2 - Newspapers and periodicals</t>
  </si>
  <si>
    <t>Newspapers - Daily</t>
  </si>
  <si>
    <t>Newspapers - Weekly</t>
  </si>
  <si>
    <t>Class 4 - Stationery and drawing materials</t>
  </si>
  <si>
    <t>Stationery</t>
  </si>
  <si>
    <t>DIVISION 10 - EDUCATION</t>
  </si>
  <si>
    <t>Group 1 - Pre-primary and secondary education</t>
  </si>
  <si>
    <t>Class 0 - Pre-primary and primary education</t>
  </si>
  <si>
    <t>Pre-primary education</t>
  </si>
  <si>
    <t>Primary education</t>
  </si>
  <si>
    <t>Private tuition fees - Primary</t>
  </si>
  <si>
    <t>Group 2 - Secondary education</t>
  </si>
  <si>
    <t>Class 0 - Secondary education</t>
  </si>
  <si>
    <t>Secondary education</t>
  </si>
  <si>
    <t>Private tuition fees - Secondary</t>
  </si>
  <si>
    <t>Group 3 - Post-secondary and non-tertiary education</t>
  </si>
  <si>
    <t>Class 0 - Post-secondary and non-tertiary education</t>
  </si>
  <si>
    <t>Post secondary and non-tertiary education</t>
  </si>
  <si>
    <t>Group 4 - Tertiary education</t>
  </si>
  <si>
    <t>Class 0 - Tertiary education</t>
  </si>
  <si>
    <t>University fees</t>
  </si>
  <si>
    <t>Group 5 - Education not definable by level</t>
  </si>
  <si>
    <t>Class 0 - Education not definable by level</t>
  </si>
  <si>
    <t>Vocational / Technical courses</t>
  </si>
  <si>
    <t>DIVISION 11 - RESTAURANTS AND HOTELS</t>
  </si>
  <si>
    <t>Group 1 - Catering services</t>
  </si>
  <si>
    <t>Class 1 - Restaurants, cafés and the like</t>
  </si>
  <si>
    <t>Prepared foods</t>
  </si>
  <si>
    <t>Cakes and snacks</t>
  </si>
  <si>
    <t>Expenditure in bars and restaurants</t>
  </si>
  <si>
    <t>Group 2 - Accommodation services</t>
  </si>
  <si>
    <t>Class 0 - Accommodation services</t>
  </si>
  <si>
    <t>Rental of bungalows</t>
  </si>
  <si>
    <t>DIVISION 12 - MISCELLANEOUS GOODS AND SERVICES</t>
  </si>
  <si>
    <t>Group 1 - Personal care</t>
  </si>
  <si>
    <t>Class 1 - Hairdressing salons and personal grooming establishments</t>
  </si>
  <si>
    <t>Hairdresser - male</t>
  </si>
  <si>
    <t>Hairdresser - female</t>
  </si>
  <si>
    <t>Class 3 - Other appliances, articles and products for personal care</t>
  </si>
  <si>
    <t>Goods for personal care - female</t>
  </si>
  <si>
    <t>Goods for personal care - male</t>
  </si>
  <si>
    <t>Goods for personal care - babies</t>
  </si>
  <si>
    <t>Goods for personal hygiene</t>
  </si>
  <si>
    <t>Group 3 - Personal effects, not elsewhere classified</t>
  </si>
  <si>
    <t>Class 1 - Jewellery, clocks and watches</t>
  </si>
  <si>
    <t>Jewellery, clocks and watches</t>
  </si>
  <si>
    <t>Class 2 - Other personal goods</t>
  </si>
  <si>
    <t>Other personal effects</t>
  </si>
  <si>
    <t>Group 4 - Social protection</t>
  </si>
  <si>
    <t>Class 0 - Social protection</t>
  </si>
  <si>
    <t>Nursery fees</t>
  </si>
  <si>
    <t>Group 5 - Insurance</t>
  </si>
  <si>
    <t>Class 2 - Insurance connected with the dwelling</t>
  </si>
  <si>
    <t>House insurance</t>
  </si>
  <si>
    <t>Class 4 - Insurance connected with transport</t>
  </si>
  <si>
    <t>Vehicle insurance</t>
  </si>
  <si>
    <t>Group 7 - Other services not elsewhere classified</t>
  </si>
  <si>
    <t>Class 0 - Other services not elsewhere classified</t>
  </si>
  <si>
    <t>Religious and funerary articles &amp; services</t>
  </si>
  <si>
    <t>Other services</t>
  </si>
  <si>
    <t>ANNEX II</t>
  </si>
  <si>
    <t>Methodology of the  Household Budget Survey 2006/07</t>
  </si>
  <si>
    <t>Scope and coverage of collection</t>
  </si>
  <si>
    <t xml:space="preserve">Private Mauritian households in the islands of Mauritius and Rodrigues. </t>
  </si>
  <si>
    <t>Survey period</t>
  </si>
  <si>
    <t>The survey was carried out on a monthly basis from July 2006 to June 2007.</t>
  </si>
  <si>
    <t>Data collection method</t>
  </si>
  <si>
    <t>Face to face interviewing of household members.</t>
  </si>
  <si>
    <t>Sampling method</t>
  </si>
  <si>
    <t>Stratified two-stage  sampling design. Clusters of around 125 households were stratified by geographical district and within each district by region(according to their level of relative development). At the first stage, a sample of clusters was selected within each stratum with probability proportional to size. The household within each selected cluster were stratified according to household size, expenditure class and religion. At the second stage, 8 households were sampled from each selected cluster.</t>
  </si>
  <si>
    <t>Sample size</t>
  </si>
  <si>
    <t xml:space="preserve">The total sample size was 6,720 private households surveyed at the rate of 560 per month. </t>
  </si>
  <si>
    <t>Response rate</t>
  </si>
  <si>
    <t>The initial response rate was 89% before replacing households that were unable or unwilling to participate in the survey. After replacement by households having similar stratification criteria, the response rate was 100%.</t>
  </si>
  <si>
    <t xml:space="preserve">Questionnaires </t>
  </si>
  <si>
    <t>Five different questionnaires were used, namely to collect the necessary information.  These were: -</t>
  </si>
  <si>
    <t xml:space="preserve">HBS 1 - Listing schedule
This schedule was used to make a list (frame) of all households in each selected EA.  A sample of households was selected from this list for follow-up and interview.
</t>
  </si>
  <si>
    <t xml:space="preserve">HBS 2 - Household schedule
This schedule was used to collect information on the characteristics of the selected households and its members.
</t>
  </si>
  <si>
    <t xml:space="preserve">HBS 3 - Daily record of household expenditure
This diary was used for collecting detailed daily household expenditure for the whole survey month.  When consolidated, this provided item-wise expenditure for the whole month for each household.
</t>
  </si>
  <si>
    <t xml:space="preserve">HBS 4 - Income schedule
This schedule was used to collect data on the income of each income earner of the household.
</t>
  </si>
  <si>
    <t xml:space="preserve">HBS 5 - Point of purchase questionnaire
This was used to collect information on the outlets where households usually purchase consumption goods and services.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</si>
</sst>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 \ \ \ \ \ "/>
    <numFmt numFmtId="166" formatCode="0.0\ \ \ \ \ \ \ \ "/>
    <numFmt numFmtId="167" formatCode="0.\ "/>
    <numFmt numFmtId="168" formatCode="_(* #,##0_);_(* \(#,##0\);_(* &quot;-&quot;??_);_(@_)"/>
  </numFmts>
  <fonts count="18">
    <font>
      <sz val="10"/>
      <name val="Arial"/>
      <family val="0"/>
    </font>
    <font>
      <b/>
      <sz val="12"/>
      <color indexed="8"/>
      <name val="Times New Roman"/>
      <family val="1"/>
    </font>
    <font>
      <sz val="12"/>
      <color indexed="8"/>
      <name val="Times New Roman"/>
      <family val="1"/>
    </font>
    <font>
      <sz val="11"/>
      <color indexed="8"/>
      <name val="Times New Roman"/>
      <family val="1"/>
    </font>
    <font>
      <sz val="12"/>
      <name val="Times New Roman"/>
      <family val="1"/>
    </font>
    <font>
      <b/>
      <sz val="12"/>
      <name val="Times New Roman"/>
      <family val="1"/>
    </font>
    <font>
      <b/>
      <u val="single"/>
      <sz val="12"/>
      <name val="Times New Roman"/>
      <family val="1"/>
    </font>
    <font>
      <sz val="10"/>
      <name val="Times New Roman"/>
      <family val="0"/>
    </font>
    <font>
      <b/>
      <vertAlign val="superscript"/>
      <sz val="12"/>
      <name val="Times New Roman"/>
      <family val="1"/>
    </font>
    <font>
      <sz val="11"/>
      <name val="Times New Roman"/>
      <family val="1"/>
    </font>
    <font>
      <sz val="11.5"/>
      <name val="Times New Roman"/>
      <family val="1"/>
    </font>
    <font>
      <b/>
      <u val="single"/>
      <sz val="13"/>
      <name val="Times New Roman"/>
      <family val="1"/>
    </font>
    <font>
      <b/>
      <sz val="11.5"/>
      <name val="Times New Roman"/>
      <family val="1"/>
    </font>
    <font>
      <b/>
      <u val="double"/>
      <sz val="11.5"/>
      <name val="Times New Roman"/>
      <family val="1"/>
    </font>
    <font>
      <b/>
      <u val="single"/>
      <sz val="11.5"/>
      <name val="Times New Roman"/>
      <family val="1"/>
    </font>
    <font>
      <b/>
      <i/>
      <u val="single"/>
      <sz val="11.5"/>
      <name val="Times New Roman"/>
      <family val="1"/>
    </font>
    <font>
      <b/>
      <i/>
      <u val="double"/>
      <sz val="11.5"/>
      <name val="Times New Roman"/>
      <family val="1"/>
    </font>
    <font>
      <b/>
      <sz val="11"/>
      <name val="Times New Roman"/>
      <family val="1"/>
    </font>
  </fonts>
  <fills count="2">
    <fill>
      <patternFill/>
    </fill>
    <fill>
      <patternFill patternType="gray125"/>
    </fill>
  </fills>
  <borders count="34">
    <border>
      <left/>
      <right/>
      <top/>
      <bottom/>
      <diagonal/>
    </border>
    <border>
      <left style="double"/>
      <right style="thin"/>
      <top style="thin"/>
      <bottom style="thin"/>
    </border>
    <border>
      <left style="thin"/>
      <right style="double"/>
      <top style="thin"/>
      <bottom style="thin"/>
    </border>
    <border>
      <left style="thin"/>
      <right>
        <color indexed="63"/>
      </right>
      <top style="thin"/>
      <bottom style="thin"/>
    </border>
    <border>
      <left style="double"/>
      <right>
        <color indexed="63"/>
      </right>
      <top>
        <color indexed="63"/>
      </top>
      <bottom>
        <color indexed="63"/>
      </bottom>
    </border>
    <border>
      <left style="thin"/>
      <right>
        <color indexed="63"/>
      </right>
      <top>
        <color indexed="63"/>
      </top>
      <bottom style="thin"/>
    </border>
    <border>
      <left style="thin"/>
      <right style="double"/>
      <top style="thin"/>
      <bottom>
        <color indexed="63"/>
      </bottom>
    </border>
    <border>
      <left style="thin"/>
      <right>
        <color indexed="63"/>
      </right>
      <top style="thin"/>
      <bottom>
        <color indexed="63"/>
      </bottom>
    </border>
    <border>
      <left style="double"/>
      <right style="thin"/>
      <top style="thin"/>
      <bottom>
        <color indexed="63"/>
      </bottom>
    </border>
    <border>
      <left style="double"/>
      <right style="thin"/>
      <top style="double"/>
      <bottom style="double"/>
    </border>
    <border>
      <left>
        <color indexed="63"/>
      </left>
      <right style="double"/>
      <top style="double"/>
      <bottom style="double"/>
    </border>
    <border>
      <left>
        <color indexed="63"/>
      </left>
      <right>
        <color indexed="63"/>
      </right>
      <top style="double"/>
      <bottom style="double"/>
    </border>
    <border>
      <left>
        <color indexed="63"/>
      </left>
      <right style="thin"/>
      <top style="thin"/>
      <bottom style="thin"/>
    </border>
    <border>
      <left style="double"/>
      <right>
        <color indexed="63"/>
      </right>
      <top>
        <color indexed="63"/>
      </top>
      <bottom style="thin"/>
    </border>
    <border>
      <left>
        <color indexed="63"/>
      </left>
      <right style="double"/>
      <top>
        <color indexed="63"/>
      </top>
      <bottom style="thin"/>
    </border>
    <border>
      <left style="double"/>
      <right>
        <color indexed="63"/>
      </right>
      <top style="thin"/>
      <bottom style="thin"/>
    </border>
    <border>
      <left>
        <color indexed="63"/>
      </left>
      <right style="double"/>
      <top style="thin"/>
      <bottom style="thin"/>
    </border>
    <border>
      <left style="double"/>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thin"/>
      <top style="double"/>
      <bottom style="double"/>
    </border>
    <border>
      <left style="thin"/>
      <right style="double"/>
      <top style="double"/>
      <bottom style="double"/>
    </border>
    <border>
      <left style="double"/>
      <right>
        <color indexed="63"/>
      </right>
      <top style="double"/>
      <bottom style="thin"/>
    </border>
    <border>
      <left>
        <color indexed="63"/>
      </left>
      <right style="double"/>
      <top style="double"/>
      <bottom style="thin"/>
    </border>
    <border>
      <left>
        <color indexed="63"/>
      </left>
      <right>
        <color indexed="63"/>
      </right>
      <top style="thin"/>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thin"/>
    </border>
    <border>
      <left>
        <color indexed="63"/>
      </left>
      <right>
        <color indexed="63"/>
      </right>
      <top style="double"/>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9" fontId="0" fillId="0" borderId="0" applyFont="0" applyFill="0" applyBorder="0" applyAlignment="0" applyProtection="0"/>
  </cellStyleXfs>
  <cellXfs count="147">
    <xf numFmtId="0" fontId="0" fillId="0" borderId="0" xfId="0" applyAlignment="1">
      <alignment/>
    </xf>
    <xf numFmtId="0" fontId="4" fillId="0" borderId="0" xfId="0" applyFont="1" applyAlignment="1">
      <alignment vertic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5" fillId="0" borderId="0" xfId="0" applyFont="1" applyAlignment="1">
      <alignment vertical="center"/>
    </xf>
    <xf numFmtId="164" fontId="5" fillId="0" borderId="1" xfId="0" applyNumberFormat="1" applyFont="1" applyBorder="1" applyAlignment="1">
      <alignment horizontal="center" vertical="center"/>
    </xf>
    <xf numFmtId="164" fontId="5" fillId="0" borderId="2" xfId="0" applyNumberFormat="1" applyFont="1" applyBorder="1" applyAlignment="1">
      <alignment horizontal="center" vertical="center"/>
    </xf>
    <xf numFmtId="164" fontId="4" fillId="0" borderId="1" xfId="0" applyNumberFormat="1" applyFont="1" applyBorder="1" applyAlignment="1">
      <alignment horizontal="center" vertical="center"/>
    </xf>
    <xf numFmtId="164" fontId="4" fillId="0" borderId="2" xfId="0" applyNumberFormat="1" applyFont="1" applyBorder="1" applyAlignment="1">
      <alignment horizontal="center" vertical="center"/>
    </xf>
    <xf numFmtId="164" fontId="4" fillId="0" borderId="3" xfId="0" applyNumberFormat="1" applyFont="1" applyBorder="1" applyAlignment="1">
      <alignment horizontal="center" vertical="center"/>
    </xf>
    <xf numFmtId="0" fontId="4" fillId="0" borderId="4" xfId="0" applyFont="1" applyFill="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Alignment="1">
      <alignment horizontal="center" vertical="center" textRotation="180"/>
    </xf>
    <xf numFmtId="0" fontId="4" fillId="0" borderId="0" xfId="0" applyFont="1" applyFill="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3" fontId="4" fillId="0" borderId="0" xfId="0" applyNumberFormat="1" applyFont="1" applyBorder="1" applyAlignment="1">
      <alignment horizontal="left" vertical="center"/>
    </xf>
    <xf numFmtId="164" fontId="4" fillId="0" borderId="6" xfId="0" applyNumberFormat="1" applyFont="1" applyBorder="1" applyAlignment="1">
      <alignment horizontal="center" vertical="center"/>
    </xf>
    <xf numFmtId="164" fontId="4" fillId="0" borderId="7" xfId="0" applyNumberFormat="1" applyFont="1" applyBorder="1" applyAlignment="1">
      <alignment horizontal="center" vertical="center"/>
    </xf>
    <xf numFmtId="164" fontId="4" fillId="0" borderId="8" xfId="0" applyNumberFormat="1" applyFont="1" applyBorder="1" applyAlignment="1">
      <alignment horizontal="center" vertical="center"/>
    </xf>
    <xf numFmtId="164" fontId="5" fillId="0" borderId="9"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5" fillId="0" borderId="11" xfId="0" applyNumberFormat="1" applyFont="1" applyBorder="1" applyAlignment="1">
      <alignment horizontal="center" vertical="center"/>
    </xf>
    <xf numFmtId="164" fontId="4" fillId="0" borderId="0" xfId="0" applyNumberFormat="1" applyFont="1" applyAlignment="1">
      <alignment vertical="center"/>
    </xf>
    <xf numFmtId="164" fontId="4" fillId="0" borderId="0" xfId="0" applyNumberFormat="1" applyFont="1" applyAlignment="1">
      <alignment horizontal="center" vertical="center"/>
    </xf>
    <xf numFmtId="0" fontId="5" fillId="0" borderId="0" xfId="19" applyFont="1" applyAlignment="1">
      <alignment vertical="center"/>
      <protection/>
    </xf>
    <xf numFmtId="0" fontId="5" fillId="0" borderId="0" xfId="19" applyFont="1" applyBorder="1" applyAlignment="1">
      <alignment vertical="center"/>
      <protection/>
    </xf>
    <xf numFmtId="0" fontId="6" fillId="0" borderId="0" xfId="19" applyFont="1" applyAlignment="1">
      <alignment vertical="center"/>
      <protection/>
    </xf>
    <xf numFmtId="165" fontId="5" fillId="0" borderId="0" xfId="19" applyNumberFormat="1" applyFont="1" applyAlignment="1">
      <alignment vertical="center"/>
      <protection/>
    </xf>
    <xf numFmtId="2" fontId="5" fillId="0" borderId="0" xfId="19" applyNumberFormat="1" applyFont="1" applyAlignment="1">
      <alignment vertical="center"/>
      <protection/>
    </xf>
    <xf numFmtId="0" fontId="4" fillId="0" borderId="0" xfId="19" applyFont="1" applyAlignment="1">
      <alignment vertical="center"/>
      <protection/>
    </xf>
    <xf numFmtId="165" fontId="4" fillId="0" borderId="0" xfId="19" applyNumberFormat="1" applyFont="1" applyAlignment="1">
      <alignment vertical="center"/>
      <protection/>
    </xf>
    <xf numFmtId="166" fontId="4" fillId="0" borderId="0" xfId="19" applyNumberFormat="1" applyFont="1" applyAlignment="1">
      <alignment vertical="center"/>
      <protection/>
    </xf>
    <xf numFmtId="0" fontId="5" fillId="0" borderId="0" xfId="19" applyFont="1" applyAlignment="1">
      <alignment horizontal="center" vertical="center"/>
      <protection/>
    </xf>
    <xf numFmtId="165" fontId="5" fillId="0" borderId="12" xfId="19" applyNumberFormat="1" applyFont="1" applyBorder="1" applyAlignment="1">
      <alignment horizontal="center" vertical="center" wrapText="1"/>
      <protection/>
    </xf>
    <xf numFmtId="166" fontId="5" fillId="0" borderId="2" xfId="19" applyNumberFormat="1" applyFont="1" applyBorder="1" applyAlignment="1">
      <alignment horizontal="center" vertical="center"/>
      <protection/>
    </xf>
    <xf numFmtId="167" fontId="4" fillId="0" borderId="13" xfId="19" applyNumberFormat="1" applyFont="1" applyBorder="1" applyAlignment="1">
      <alignment vertical="center"/>
      <protection/>
    </xf>
    <xf numFmtId="0" fontId="4" fillId="0" borderId="14" xfId="19" applyFont="1" applyBorder="1" applyAlignment="1">
      <alignment horizontal="left" vertical="center"/>
      <protection/>
    </xf>
    <xf numFmtId="165" fontId="4" fillId="0" borderId="12" xfId="15" applyNumberFormat="1" applyFont="1" applyBorder="1" applyAlignment="1">
      <alignment vertical="center"/>
    </xf>
    <xf numFmtId="166" fontId="4" fillId="0" borderId="2" xfId="20" applyNumberFormat="1" applyFont="1" applyBorder="1" applyAlignment="1">
      <alignment vertical="center"/>
    </xf>
    <xf numFmtId="2" fontId="4" fillId="0" borderId="0" xfId="19" applyNumberFormat="1" applyFont="1" applyAlignment="1">
      <alignment vertical="center"/>
      <protection/>
    </xf>
    <xf numFmtId="167" fontId="4" fillId="0" borderId="15" xfId="19" applyNumberFormat="1" applyFont="1" applyBorder="1" applyAlignment="1">
      <alignment vertical="center"/>
      <protection/>
    </xf>
    <xf numFmtId="0" fontId="4" fillId="0" borderId="16" xfId="19" applyFont="1" applyBorder="1" applyAlignment="1">
      <alignment vertical="center"/>
      <protection/>
    </xf>
    <xf numFmtId="165" fontId="4" fillId="0" borderId="12" xfId="15" applyNumberFormat="1" applyFont="1" applyFill="1" applyBorder="1" applyAlignment="1">
      <alignment vertical="center"/>
    </xf>
    <xf numFmtId="0" fontId="4" fillId="0" borderId="16" xfId="19" applyFont="1" applyBorder="1" applyAlignment="1">
      <alignment vertical="center" wrapText="1"/>
      <protection/>
    </xf>
    <xf numFmtId="0" fontId="4" fillId="0" borderId="0" xfId="19" applyFont="1" applyAlignment="1">
      <alignment horizontal="center" vertical="center" textRotation="180"/>
      <protection/>
    </xf>
    <xf numFmtId="167" fontId="4" fillId="0" borderId="17" xfId="19" applyNumberFormat="1" applyFont="1" applyBorder="1" applyAlignment="1">
      <alignment vertical="center"/>
      <protection/>
    </xf>
    <xf numFmtId="0" fontId="4" fillId="0" borderId="18" xfId="19" applyFont="1" applyBorder="1" applyAlignment="1">
      <alignment vertical="center"/>
      <protection/>
    </xf>
    <xf numFmtId="165" fontId="4" fillId="0" borderId="19" xfId="15" applyNumberFormat="1" applyFont="1" applyBorder="1" applyAlignment="1">
      <alignment vertical="center"/>
    </xf>
    <xf numFmtId="166" fontId="4" fillId="0" borderId="6" xfId="20" applyNumberFormat="1" applyFont="1" applyBorder="1" applyAlignment="1">
      <alignment vertical="center"/>
    </xf>
    <xf numFmtId="165" fontId="5" fillId="0" borderId="20" xfId="15" applyNumberFormat="1" applyFont="1" applyBorder="1" applyAlignment="1">
      <alignment vertical="center"/>
    </xf>
    <xf numFmtId="166" fontId="5" fillId="0" borderId="21" xfId="20" applyNumberFormat="1" applyFont="1" applyBorder="1" applyAlignment="1">
      <alignment vertical="center"/>
    </xf>
    <xf numFmtId="0" fontId="7" fillId="0" borderId="0" xfId="19" applyFont="1" applyAlignment="1">
      <alignment vertical="center"/>
      <protection/>
    </xf>
    <xf numFmtId="165" fontId="7" fillId="0" borderId="0" xfId="19" applyNumberFormat="1" applyFont="1" applyAlignment="1">
      <alignment vertical="center"/>
      <protection/>
    </xf>
    <xf numFmtId="2" fontId="7" fillId="0" borderId="0" xfId="19" applyNumberFormat="1" applyFont="1" applyAlignment="1">
      <alignment vertical="center"/>
      <protection/>
    </xf>
    <xf numFmtId="0" fontId="7" fillId="0" borderId="0" xfId="19" applyFont="1" applyAlignment="1">
      <alignment horizontal="center" vertical="center"/>
      <protection/>
    </xf>
    <xf numFmtId="0" fontId="9" fillId="0" borderId="0" xfId="19" applyFont="1" applyAlignment="1">
      <alignment vertical="center"/>
      <protection/>
    </xf>
    <xf numFmtId="165" fontId="9" fillId="0" borderId="0" xfId="19" applyNumberFormat="1" applyFont="1" applyAlignment="1">
      <alignment vertical="center"/>
      <protection/>
    </xf>
    <xf numFmtId="2" fontId="9" fillId="0" borderId="0" xfId="19" applyNumberFormat="1" applyFont="1" applyAlignment="1">
      <alignment vertical="center"/>
      <protection/>
    </xf>
    <xf numFmtId="0" fontId="10" fillId="0" borderId="0" xfId="0" applyFont="1" applyAlignment="1">
      <alignment/>
    </xf>
    <xf numFmtId="0" fontId="11" fillId="0" borderId="0" xfId="0" applyFont="1" applyBorder="1" applyAlignment="1">
      <alignment horizontal="left"/>
    </xf>
    <xf numFmtId="0" fontId="10" fillId="0" borderId="0" xfId="0" applyFont="1" applyBorder="1" applyAlignment="1">
      <alignment/>
    </xf>
    <xf numFmtId="168" fontId="10" fillId="0" borderId="0" xfId="15" applyNumberFormat="1" applyFont="1" applyBorder="1" applyAlignment="1">
      <alignment/>
    </xf>
    <xf numFmtId="0" fontId="12" fillId="0" borderId="0" xfId="0" applyFont="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xf>
    <xf numFmtId="0" fontId="12" fillId="0" borderId="0" xfId="0" applyFont="1" applyFill="1" applyBorder="1" applyAlignment="1">
      <alignment horizontal="center" vertical="center" wrapText="1"/>
    </xf>
    <xf numFmtId="168" fontId="12" fillId="0" borderId="0" xfId="15" applyNumberFormat="1" applyFont="1" applyFill="1" applyBorder="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4" fillId="0" borderId="0" xfId="0" applyFont="1" applyAlignment="1">
      <alignment horizontal="right" vertical="center"/>
    </xf>
    <xf numFmtId="0" fontId="15" fillId="0" borderId="0" xfId="0" applyFont="1" applyFill="1" applyBorder="1" applyAlignment="1">
      <alignment horizontal="left" vertical="center"/>
    </xf>
    <xf numFmtId="0" fontId="15" fillId="0" borderId="0" xfId="0" applyFont="1" applyAlignment="1">
      <alignment horizontal="right" vertical="center"/>
    </xf>
    <xf numFmtId="168" fontId="12" fillId="0" borderId="0" xfId="15" applyNumberFormat="1" applyFont="1" applyFill="1" applyBorder="1" applyAlignment="1">
      <alignment horizontal="right" vertical="center" wrapText="1"/>
    </xf>
    <xf numFmtId="0" fontId="10" fillId="0" borderId="0" xfId="0" applyFont="1" applyBorder="1" applyAlignment="1">
      <alignment horizontal="left" vertical="center"/>
    </xf>
    <xf numFmtId="0" fontId="10" fillId="0" borderId="0" xfId="0" applyFont="1" applyBorder="1" applyAlignment="1">
      <alignment vertical="center"/>
    </xf>
    <xf numFmtId="168" fontId="10" fillId="0" borderId="0" xfId="15" applyNumberFormat="1" applyFont="1" applyBorder="1" applyAlignment="1">
      <alignment horizontal="right" vertical="center"/>
    </xf>
    <xf numFmtId="0" fontId="12" fillId="0" borderId="0" xfId="0" applyFont="1" applyBorder="1" applyAlignment="1">
      <alignment horizontal="left" vertical="center"/>
    </xf>
    <xf numFmtId="168" fontId="12" fillId="0" borderId="0" xfId="15" applyNumberFormat="1" applyFont="1" applyBorder="1" applyAlignment="1">
      <alignment horizontal="right" vertical="center"/>
    </xf>
    <xf numFmtId="0" fontId="15" fillId="0" borderId="0" xfId="0" applyFont="1" applyBorder="1" applyAlignment="1">
      <alignment horizontal="left" vertical="center"/>
    </xf>
    <xf numFmtId="0" fontId="13" fillId="0" borderId="0" xfId="0" applyFont="1" applyAlignment="1">
      <alignment horizontal="right" vertical="center"/>
    </xf>
    <xf numFmtId="0" fontId="12" fillId="0" borderId="0" xfId="0" applyFont="1" applyBorder="1" applyAlignment="1">
      <alignment vertical="center"/>
    </xf>
    <xf numFmtId="0" fontId="10" fillId="0" borderId="0" xfId="0" applyFont="1" applyFill="1" applyBorder="1" applyAlignment="1">
      <alignment vertical="center"/>
    </xf>
    <xf numFmtId="0" fontId="12" fillId="0" borderId="0" xfId="0" applyFont="1" applyBorder="1" applyAlignment="1">
      <alignment horizontal="center" vertical="center"/>
    </xf>
    <xf numFmtId="0" fontId="16" fillId="0" borderId="0" xfId="0" applyFont="1" applyAlignment="1">
      <alignment horizontal="right" vertical="center"/>
    </xf>
    <xf numFmtId="168" fontId="10" fillId="0" borderId="0" xfId="15" applyNumberFormat="1" applyFont="1" applyBorder="1" applyAlignment="1">
      <alignment vertical="center"/>
    </xf>
    <xf numFmtId="168" fontId="12" fillId="0" borderId="0" xfId="15" applyNumberFormat="1" applyFont="1" applyBorder="1" applyAlignment="1">
      <alignment vertical="center"/>
    </xf>
    <xf numFmtId="0" fontId="10" fillId="0" borderId="0" xfId="0" applyFont="1" applyBorder="1" applyAlignment="1">
      <alignment horizontal="left"/>
    </xf>
    <xf numFmtId="0" fontId="12" fillId="0" borderId="0" xfId="0" applyFont="1" applyBorder="1" applyAlignment="1">
      <alignment/>
    </xf>
    <xf numFmtId="168" fontId="12" fillId="0" borderId="0" xfId="15" applyNumberFormat="1" applyFont="1" applyBorder="1" applyAlignment="1">
      <alignment/>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4" fillId="0" borderId="17" xfId="0" applyFont="1" applyBorder="1" applyAlignment="1">
      <alignment horizontal="center" vertical="center" wrapText="1"/>
    </xf>
    <xf numFmtId="0" fontId="0" fillId="0" borderId="24" xfId="0" applyBorder="1" applyAlignment="1">
      <alignment horizontal="center" vertical="center" wrapText="1"/>
    </xf>
    <xf numFmtId="0" fontId="0" fillId="0" borderId="18" xfId="0" applyBorder="1" applyAlignment="1">
      <alignment horizontal="center" vertical="center" wrapText="1"/>
    </xf>
    <xf numFmtId="0" fontId="4" fillId="0" borderId="25"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5" fillId="0" borderId="28"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3" xfId="0" applyFont="1" applyBorder="1" applyAlignment="1">
      <alignment horizontal="center" vertical="center"/>
    </xf>
    <xf numFmtId="0" fontId="9" fillId="0" borderId="0" xfId="19" applyFont="1" applyAlignment="1">
      <alignment horizontal="left" vertical="center" wrapText="1"/>
      <protection/>
    </xf>
    <xf numFmtId="0" fontId="5" fillId="0" borderId="29" xfId="19" applyFont="1" applyBorder="1" applyAlignment="1" applyProtection="1">
      <alignment horizontal="center" vertical="center" wrapText="1"/>
      <protection/>
    </xf>
    <xf numFmtId="0" fontId="5" fillId="0" borderId="31" xfId="19" applyFont="1" applyBorder="1" applyAlignment="1" applyProtection="1">
      <alignment horizontal="center" vertical="center" wrapText="1"/>
      <protection/>
    </xf>
    <xf numFmtId="0" fontId="5" fillId="0" borderId="13" xfId="19" applyFont="1" applyBorder="1" applyAlignment="1" applyProtection="1">
      <alignment horizontal="center" vertical="center" wrapText="1"/>
      <protection/>
    </xf>
    <xf numFmtId="0" fontId="5" fillId="0" borderId="14" xfId="19" applyFont="1" applyBorder="1" applyAlignment="1" applyProtection="1">
      <alignment horizontal="center" vertical="center" wrapText="1"/>
      <protection/>
    </xf>
    <xf numFmtId="165" fontId="5" fillId="0" borderId="33" xfId="19" applyNumberFormat="1" applyFont="1" applyBorder="1" applyAlignment="1">
      <alignment horizontal="center" vertical="center"/>
      <protection/>
    </xf>
    <xf numFmtId="165" fontId="5" fillId="0" borderId="23" xfId="19" applyNumberFormat="1" applyFont="1" applyBorder="1" applyAlignment="1">
      <alignment horizontal="center" vertical="center"/>
      <protection/>
    </xf>
    <xf numFmtId="165" fontId="5" fillId="0" borderId="22" xfId="19" applyNumberFormat="1" applyFont="1" applyBorder="1" applyAlignment="1">
      <alignment horizontal="center" vertical="center" wrapText="1"/>
      <protection/>
    </xf>
    <xf numFmtId="165" fontId="5" fillId="0" borderId="23" xfId="19" applyNumberFormat="1" applyFont="1" applyBorder="1" applyAlignment="1">
      <alignment horizontal="center" vertical="center" wrapText="1"/>
      <protection/>
    </xf>
    <xf numFmtId="0" fontId="5" fillId="0" borderId="28" xfId="19" applyFont="1" applyBorder="1" applyAlignment="1">
      <alignment horizontal="center" vertical="center"/>
      <protection/>
    </xf>
    <xf numFmtId="0" fontId="5" fillId="0" borderId="10" xfId="19" applyFont="1" applyBorder="1" applyAlignment="1">
      <alignment horizontal="center" vertical="center"/>
      <protection/>
    </xf>
    <xf numFmtId="0" fontId="12" fillId="0" borderId="0" xfId="0" applyFont="1" applyBorder="1" applyAlignment="1">
      <alignment horizontal="left" vertical="center" wrapText="1"/>
    </xf>
    <xf numFmtId="0" fontId="0" fillId="0" borderId="0" xfId="0" applyFont="1" applyAlignment="1">
      <alignment vertical="center" wrapText="1"/>
    </xf>
    <xf numFmtId="168" fontId="12" fillId="0" borderId="0" xfId="15" applyNumberFormat="1" applyFont="1" applyFill="1" applyBorder="1" applyAlignment="1">
      <alignment horizontal="center"/>
    </xf>
    <xf numFmtId="0" fontId="12" fillId="0" borderId="0" xfId="0" applyFont="1" applyFill="1" applyBorder="1" applyAlignment="1">
      <alignment horizontal="left" vertical="center" wrapText="1"/>
    </xf>
    <xf numFmtId="0" fontId="17" fillId="0" borderId="0" xfId="0" applyFont="1" applyAlignment="1">
      <alignment horizontal="right" vertical="center"/>
    </xf>
    <xf numFmtId="0" fontId="9" fillId="0" borderId="0" xfId="0" applyFont="1" applyAlignment="1">
      <alignment horizontal="right" vertical="center"/>
    </xf>
    <xf numFmtId="0" fontId="4" fillId="0" borderId="0" xfId="0" applyFont="1" applyAlignment="1">
      <alignment/>
    </xf>
    <xf numFmtId="0" fontId="5" fillId="0" borderId="0" xfId="0" applyFont="1" applyAlignment="1">
      <alignment horizontal="center" vertical="center"/>
    </xf>
    <xf numFmtId="0" fontId="4" fillId="0" borderId="0" xfId="0" applyFont="1" applyAlignment="1">
      <alignment wrapText="1"/>
    </xf>
    <xf numFmtId="0" fontId="4" fillId="0" borderId="0" xfId="0" applyFont="1" applyAlignment="1">
      <alignment vertical="center" wrapText="1"/>
    </xf>
    <xf numFmtId="0" fontId="4" fillId="0" borderId="0" xfId="0" applyFont="1" applyAlignment="1">
      <alignment vertical="justify"/>
    </xf>
    <xf numFmtId="0" fontId="5" fillId="0" borderId="0" xfId="0" applyFont="1" applyAlignment="1">
      <alignment horizontal="center" vertical="center"/>
    </xf>
    <xf numFmtId="0" fontId="4" fillId="0" borderId="0" xfId="0" applyFont="1" applyAlignment="1" quotePrefix="1">
      <alignment horizontal="left" vertical="justify" wrapText="1"/>
    </xf>
    <xf numFmtId="0" fontId="4" fillId="0" borderId="0" xfId="0" applyFont="1" applyAlignment="1">
      <alignment horizontal="justify" vertical="top" wrapText="1"/>
    </xf>
    <xf numFmtId="0" fontId="4" fillId="0" borderId="0" xfId="0" applyNumberFormat="1" applyFont="1" applyAlignment="1">
      <alignment horizontal="left" wrapText="1"/>
    </xf>
    <xf numFmtId="0" fontId="4" fillId="0" borderId="0" xfId="0" applyFont="1" applyAlignment="1">
      <alignment horizontal="left" wrapText="1"/>
    </xf>
    <xf numFmtId="0" fontId="4" fillId="0" borderId="0" xfId="0" applyFont="1" applyAlignment="1">
      <alignment horizontal="left" vertical="justify" wrapText="1"/>
    </xf>
    <xf numFmtId="0" fontId="4" fillId="0" borderId="0" xfId="0" applyNumberFormat="1" applyFont="1" applyAlignment="1">
      <alignment wrapText="1"/>
    </xf>
    <xf numFmtId="0" fontId="4" fillId="0" borderId="0" xfId="0" applyFont="1" applyAlignment="1">
      <alignment horizontal="justify" vertical="justify" wrapText="1"/>
    </xf>
  </cellXfs>
  <cellStyles count="7">
    <cellStyle name="Normal" xfId="0"/>
    <cellStyle name="Comma" xfId="15"/>
    <cellStyle name="Comma [0]" xfId="16"/>
    <cellStyle name="Currency" xfId="17"/>
    <cellStyle name="Currency [0]" xfId="18"/>
    <cellStyle name="Normal_Table 7 - adjusted average consumption expendityur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1 - Lorenz curves, 2001/02 &amp; 2006/07 HBS</a:t>
            </a:r>
          </a:p>
        </c:rich>
      </c:tx>
      <c:layout>
        <c:manualLayout>
          <c:xMode val="factor"/>
          <c:yMode val="factor"/>
          <c:x val="0.00525"/>
          <c:y val="0"/>
        </c:manualLayout>
      </c:layout>
      <c:spPr>
        <a:noFill/>
        <a:ln>
          <a:noFill/>
        </a:ln>
      </c:spPr>
    </c:title>
    <c:plotArea>
      <c:layout>
        <c:manualLayout>
          <c:xMode val="edge"/>
          <c:yMode val="edge"/>
          <c:x val="0.094"/>
          <c:y val="0.10425"/>
          <c:w val="0.88525"/>
          <c:h val="0.83775"/>
        </c:manualLayout>
      </c:layout>
      <c:scatterChart>
        <c:scatterStyle val="smoothMarker"/>
        <c:varyColors val="0"/>
        <c:ser>
          <c:idx val="0"/>
          <c:order val="0"/>
          <c:tx>
            <c:v>Equality line</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'[1]Sheet1 (2)'!$J$3:$J$19</c:f>
              <c:numCache>
                <c:ptCount val="17"/>
                <c:pt idx="0">
                  <c:v>0</c:v>
                </c:pt>
                <c:pt idx="1">
                  <c:v>5</c:v>
                </c:pt>
                <c:pt idx="2">
                  <c:v>10</c:v>
                </c:pt>
                <c:pt idx="3">
                  <c:v>20</c:v>
                </c:pt>
                <c:pt idx="4">
                  <c:v>25</c:v>
                </c:pt>
                <c:pt idx="5">
                  <c:v>35</c:v>
                </c:pt>
                <c:pt idx="6">
                  <c:v>40</c:v>
                </c:pt>
                <c:pt idx="7">
                  <c:v>50</c:v>
                </c:pt>
                <c:pt idx="8">
                  <c:v>55</c:v>
                </c:pt>
                <c:pt idx="9">
                  <c:v>60</c:v>
                </c:pt>
                <c:pt idx="10">
                  <c:v>65</c:v>
                </c:pt>
                <c:pt idx="11">
                  <c:v>70</c:v>
                </c:pt>
                <c:pt idx="12">
                  <c:v>75</c:v>
                </c:pt>
                <c:pt idx="13">
                  <c:v>80</c:v>
                </c:pt>
                <c:pt idx="14">
                  <c:v>90</c:v>
                </c:pt>
                <c:pt idx="15">
                  <c:v>95</c:v>
                </c:pt>
                <c:pt idx="16">
                  <c:v>100</c:v>
                </c:pt>
              </c:numCache>
            </c:numRef>
          </c:xVal>
          <c:yVal>
            <c:numRef>
              <c:f>'[1]Sheet1 (2)'!$K$3:$K$19</c:f>
              <c:numCache>
                <c:ptCount val="17"/>
                <c:pt idx="0">
                  <c:v>0</c:v>
                </c:pt>
                <c:pt idx="1">
                  <c:v>5</c:v>
                </c:pt>
                <c:pt idx="2">
                  <c:v>10</c:v>
                </c:pt>
                <c:pt idx="3">
                  <c:v>20</c:v>
                </c:pt>
                <c:pt idx="4">
                  <c:v>25</c:v>
                </c:pt>
                <c:pt idx="5">
                  <c:v>35</c:v>
                </c:pt>
                <c:pt idx="6">
                  <c:v>40</c:v>
                </c:pt>
                <c:pt idx="7">
                  <c:v>50</c:v>
                </c:pt>
                <c:pt idx="8">
                  <c:v>55</c:v>
                </c:pt>
                <c:pt idx="9">
                  <c:v>60</c:v>
                </c:pt>
                <c:pt idx="10">
                  <c:v>65</c:v>
                </c:pt>
                <c:pt idx="11">
                  <c:v>70</c:v>
                </c:pt>
                <c:pt idx="12">
                  <c:v>75</c:v>
                </c:pt>
                <c:pt idx="13">
                  <c:v>80</c:v>
                </c:pt>
                <c:pt idx="14">
                  <c:v>90</c:v>
                </c:pt>
                <c:pt idx="15">
                  <c:v>95</c:v>
                </c:pt>
                <c:pt idx="16">
                  <c:v>100</c:v>
                </c:pt>
              </c:numCache>
            </c:numRef>
          </c:yVal>
          <c:smooth val="1"/>
        </c:ser>
        <c:ser>
          <c:idx val="1"/>
          <c:order val="1"/>
          <c:tx>
            <c:v>2001/02</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'[1]Sheet1 (2)'!$L$3:$L$19</c:f>
              <c:numCache>
                <c:ptCount val="17"/>
                <c:pt idx="0">
                  <c:v>3.5</c:v>
                </c:pt>
                <c:pt idx="1">
                  <c:v>6.7</c:v>
                </c:pt>
                <c:pt idx="2">
                  <c:v>10.2</c:v>
                </c:pt>
                <c:pt idx="3">
                  <c:v>15.2</c:v>
                </c:pt>
                <c:pt idx="4">
                  <c:v>21.8</c:v>
                </c:pt>
                <c:pt idx="5">
                  <c:v>28.6</c:v>
                </c:pt>
                <c:pt idx="6">
                  <c:v>35.9</c:v>
                </c:pt>
                <c:pt idx="7">
                  <c:v>42.6</c:v>
                </c:pt>
                <c:pt idx="8">
                  <c:v>54.4</c:v>
                </c:pt>
                <c:pt idx="9">
                  <c:v>63.6</c:v>
                </c:pt>
                <c:pt idx="10">
                  <c:v>70.9</c:v>
                </c:pt>
                <c:pt idx="11">
                  <c:v>80.7</c:v>
                </c:pt>
                <c:pt idx="12">
                  <c:v>88.3</c:v>
                </c:pt>
                <c:pt idx="13">
                  <c:v>92.72546769827771</c:v>
                </c:pt>
                <c:pt idx="14">
                  <c:v>95.24660694181617</c:v>
                </c:pt>
                <c:pt idx="15">
                  <c:v>96.7257551440822</c:v>
                </c:pt>
                <c:pt idx="16">
                  <c:v>100.0194049871847</c:v>
                </c:pt>
              </c:numCache>
            </c:numRef>
          </c:xVal>
          <c:yVal>
            <c:numRef>
              <c:f>'[1]Sheet1 (2)'!$M$3:$M$19</c:f>
              <c:numCache>
                <c:ptCount val="17"/>
                <c:pt idx="0">
                  <c:v>0.47693640372466445</c:v>
                </c:pt>
                <c:pt idx="1">
                  <c:v>1.2769364037246644</c:v>
                </c:pt>
                <c:pt idx="2">
                  <c:v>2.3769364037246645</c:v>
                </c:pt>
                <c:pt idx="3">
                  <c:v>4.276936403724664</c:v>
                </c:pt>
                <c:pt idx="4">
                  <c:v>7.276936403724664</c:v>
                </c:pt>
                <c:pt idx="5">
                  <c:v>10.776936403724665</c:v>
                </c:pt>
                <c:pt idx="6">
                  <c:v>15.176936403724666</c:v>
                </c:pt>
                <c:pt idx="7">
                  <c:v>19.676936403724667</c:v>
                </c:pt>
                <c:pt idx="8">
                  <c:v>28.676936403724667</c:v>
                </c:pt>
                <c:pt idx="9">
                  <c:v>37.076936403724666</c:v>
                </c:pt>
                <c:pt idx="10">
                  <c:v>44.67693640372467</c:v>
                </c:pt>
                <c:pt idx="11">
                  <c:v>56.87693640372467</c:v>
                </c:pt>
                <c:pt idx="12">
                  <c:v>68.67693640372467</c:v>
                </c:pt>
                <c:pt idx="13">
                  <c:v>77.15619168714005</c:v>
                </c:pt>
                <c:pt idx="14">
                  <c:v>82.90386008812973</c:v>
                </c:pt>
                <c:pt idx="15">
                  <c:v>86.78706282509981</c:v>
                </c:pt>
                <c:pt idx="16">
                  <c:v>99.95234949720167</c:v>
                </c:pt>
              </c:numCache>
            </c:numRef>
          </c:yVal>
          <c:smooth val="1"/>
        </c:ser>
        <c:ser>
          <c:idx val="2"/>
          <c:order val="2"/>
          <c:tx>
            <c:v>2006/07</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'[1]Sheet1 (2)'!$N$3:$N$19</c:f>
              <c:numCache>
                <c:ptCount val="17"/>
                <c:pt idx="0">
                  <c:v>2.14</c:v>
                </c:pt>
                <c:pt idx="1">
                  <c:v>3.79</c:v>
                </c:pt>
                <c:pt idx="2">
                  <c:v>6.47</c:v>
                </c:pt>
                <c:pt idx="3">
                  <c:v>9.27</c:v>
                </c:pt>
                <c:pt idx="4">
                  <c:v>13.18</c:v>
                </c:pt>
                <c:pt idx="5">
                  <c:v>17.1</c:v>
                </c:pt>
                <c:pt idx="6">
                  <c:v>21.75</c:v>
                </c:pt>
                <c:pt idx="7">
                  <c:v>26.85</c:v>
                </c:pt>
                <c:pt idx="8">
                  <c:v>37.54</c:v>
                </c:pt>
                <c:pt idx="9">
                  <c:v>47.28</c:v>
                </c:pt>
                <c:pt idx="10">
                  <c:v>56.39</c:v>
                </c:pt>
                <c:pt idx="11">
                  <c:v>68.5</c:v>
                </c:pt>
                <c:pt idx="12">
                  <c:v>78.98</c:v>
                </c:pt>
                <c:pt idx="13">
                  <c:v>85.52</c:v>
                </c:pt>
                <c:pt idx="14">
                  <c:v>89.28</c:v>
                </c:pt>
                <c:pt idx="15">
                  <c:v>92.26</c:v>
                </c:pt>
                <c:pt idx="16">
                  <c:v>99.97</c:v>
                </c:pt>
              </c:numCache>
            </c:numRef>
          </c:xVal>
          <c:yVal>
            <c:numRef>
              <c:f>'[1]Sheet1 (2)'!$O$3:$O$19</c:f>
              <c:numCache>
                <c:ptCount val="17"/>
                <c:pt idx="0">
                  <c:v>0.24264396993730575</c:v>
                </c:pt>
                <c:pt idx="1">
                  <c:v>0.545617522265146</c:v>
                </c:pt>
                <c:pt idx="2">
                  <c:v>1.1892183585047404</c:v>
                </c:pt>
                <c:pt idx="3">
                  <c:v>1.993463236283323</c:v>
                </c:pt>
                <c:pt idx="4">
                  <c:v>3.324500315490656</c:v>
                </c:pt>
                <c:pt idx="5">
                  <c:v>4.8618677853780365</c:v>
                </c:pt>
                <c:pt idx="6">
                  <c:v>6.927563735447799</c:v>
                </c:pt>
                <c:pt idx="7">
                  <c:v>9.462428827060172</c:v>
                </c:pt>
                <c:pt idx="8">
                  <c:v>15.582293539574556</c:v>
                </c:pt>
                <c:pt idx="9">
                  <c:v>22.17334079938803</c:v>
                </c:pt>
                <c:pt idx="10">
                  <c:v>29.344001732542438</c:v>
                </c:pt>
                <c:pt idx="11">
                  <c:v>40.690832957012745</c:v>
                </c:pt>
                <c:pt idx="12">
                  <c:v>52.977360465066276</c:v>
                </c:pt>
                <c:pt idx="13">
                  <c:v>62.335583616650325</c:v>
                </c:pt>
                <c:pt idx="14">
                  <c:v>68.6877633426442</c:v>
                </c:pt>
                <c:pt idx="15">
                  <c:v>74.5157920509189</c:v>
                </c:pt>
                <c:pt idx="16">
                  <c:v>99.99999999999756</c:v>
                </c:pt>
              </c:numCache>
            </c:numRef>
          </c:yVal>
          <c:smooth val="1"/>
        </c:ser>
        <c:axId val="43644545"/>
        <c:axId val="57256586"/>
      </c:scatterChart>
      <c:valAx>
        <c:axId val="43644545"/>
        <c:scaling>
          <c:orientation val="minMax"/>
          <c:max val="100"/>
        </c:scaling>
        <c:axPos val="b"/>
        <c:title>
          <c:tx>
            <c:rich>
              <a:bodyPr vert="horz" rot="0" anchor="ctr"/>
              <a:lstStyle/>
              <a:p>
                <a:pPr algn="ctr">
                  <a:defRPr/>
                </a:pPr>
                <a:r>
                  <a:rPr lang="en-US" cap="none" sz="1200" b="0" i="0" u="none" baseline="0">
                    <a:solidFill>
                      <a:srgbClr val="000000"/>
                    </a:solidFill>
                  </a:rPr>
                  <a:t>Cumulative % of households</a:t>
                </a:r>
              </a:p>
            </c:rich>
          </c:tx>
          <c:layout>
            <c:manualLayout>
              <c:xMode val="factor"/>
              <c:yMode val="factor"/>
              <c:x val="-0.00875"/>
              <c:y val="0.005"/>
            </c:manualLayout>
          </c:layout>
          <c:overlay val="0"/>
          <c:spPr>
            <a:noFill/>
            <a:ln>
              <a:noFill/>
            </a:ln>
          </c:spPr>
        </c:title>
        <c:delete val="0"/>
        <c:numFmt formatCode="0" sourceLinked="0"/>
        <c:majorTickMark val="out"/>
        <c:minorTickMark val="none"/>
        <c:tickLblPos val="nextTo"/>
        <c:spPr>
          <a:ln w="3175">
            <a:solidFill>
              <a:srgbClr val="000000"/>
            </a:solidFill>
          </a:ln>
        </c:spPr>
        <c:crossAx val="57256586"/>
        <c:crosses val="autoZero"/>
        <c:crossBetween val="midCat"/>
        <c:dispUnits/>
        <c:majorUnit val="20"/>
      </c:valAx>
      <c:valAx>
        <c:axId val="57256586"/>
        <c:scaling>
          <c:orientation val="minMax"/>
          <c:max val="100"/>
        </c:scaling>
        <c:axPos val="l"/>
        <c:title>
          <c:tx>
            <c:rich>
              <a:bodyPr vert="horz" rot="-5400000" anchor="ctr"/>
              <a:lstStyle/>
              <a:p>
                <a:pPr algn="ctr">
                  <a:defRPr/>
                </a:pPr>
                <a:r>
                  <a:rPr lang="en-US" cap="none" sz="1200" b="0" i="0" u="none" baseline="0">
                    <a:solidFill>
                      <a:srgbClr val="000000"/>
                    </a:solidFill>
                  </a:rPr>
                  <a:t>Cumulative % of income</a:t>
                </a:r>
              </a:p>
            </c:rich>
          </c:tx>
          <c:layout>
            <c:manualLayout>
              <c:xMode val="factor"/>
              <c:yMode val="factor"/>
              <c:x val="-0.01075"/>
              <c:y val="-0.00525"/>
            </c:manualLayout>
          </c:layout>
          <c:overlay val="0"/>
          <c:spPr>
            <a:noFill/>
            <a:ln>
              <a:noFill/>
            </a:ln>
          </c:spPr>
        </c:title>
        <c:delete val="0"/>
        <c:numFmt formatCode="0" sourceLinked="0"/>
        <c:majorTickMark val="out"/>
        <c:minorTickMark val="none"/>
        <c:tickLblPos val="nextTo"/>
        <c:spPr>
          <a:ln w="3175">
            <a:solidFill>
              <a:srgbClr val="000000"/>
            </a:solidFill>
          </a:ln>
        </c:spPr>
        <c:crossAx val="43644545"/>
        <c:crosses val="autoZero"/>
        <c:crossBetween val="midCat"/>
        <c:dispUnits/>
        <c:majorUnit val="20"/>
      </c:valAx>
      <c:spPr>
        <a:noFill/>
        <a:ln w="12700">
          <a:solidFill>
            <a:srgbClr val="000000"/>
          </a:solidFill>
        </a:ln>
      </c:spPr>
    </c:plotArea>
    <c:legend>
      <c:legendPos val="r"/>
      <c:layout>
        <c:manualLayout>
          <c:xMode val="edge"/>
          <c:yMode val="edge"/>
          <c:x val="0.34675"/>
          <c:y val="0.248"/>
          <c:w val="0.20475"/>
          <c:h val="0.116"/>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504825</xdr:colOff>
      <xdr:row>37</xdr:row>
      <xdr:rowOff>85725</xdr:rowOff>
    </xdr:to>
    <xdr:graphicFrame>
      <xdr:nvGraphicFramePr>
        <xdr:cNvPr id="1" name="Chart 1"/>
        <xdr:cNvGraphicFramePr/>
      </xdr:nvGraphicFramePr>
      <xdr:xfrm>
        <a:off x="0" y="0"/>
        <a:ext cx="5991225" cy="6076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gure%201-%20Lorenz%20curves%20ver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2"/>
      <sheetName val="Sheet1 (2)"/>
      <sheetName val="table6(1)"/>
      <sheetName val="table (fin)"/>
    </sheetNames>
    <sheetDataSet>
      <sheetData sheetId="1">
        <row r="3">
          <cell r="J3">
            <v>0</v>
          </cell>
          <cell r="K3">
            <v>0</v>
          </cell>
          <cell r="L3">
            <v>3.5</v>
          </cell>
          <cell r="M3">
            <v>0.47693640372466445</v>
          </cell>
          <cell r="N3">
            <v>2.14</v>
          </cell>
          <cell r="O3">
            <v>0.24264396993730575</v>
          </cell>
        </row>
        <row r="4">
          <cell r="J4">
            <v>5</v>
          </cell>
          <cell r="K4">
            <v>5</v>
          </cell>
          <cell r="L4">
            <v>6.7</v>
          </cell>
          <cell r="M4">
            <v>1.2769364037246644</v>
          </cell>
          <cell r="N4">
            <v>3.79</v>
          </cell>
          <cell r="O4">
            <v>0.545617522265146</v>
          </cell>
        </row>
        <row r="5">
          <cell r="J5">
            <v>10</v>
          </cell>
          <cell r="K5">
            <v>10</v>
          </cell>
          <cell r="L5">
            <v>10.2</v>
          </cell>
          <cell r="M5">
            <v>2.3769364037246645</v>
          </cell>
          <cell r="N5">
            <v>6.47</v>
          </cell>
          <cell r="O5">
            <v>1.1892183585047404</v>
          </cell>
        </row>
        <row r="6">
          <cell r="J6">
            <v>20</v>
          </cell>
          <cell r="K6">
            <v>20</v>
          </cell>
          <cell r="L6">
            <v>15.2</v>
          </cell>
          <cell r="M6">
            <v>4.276936403724664</v>
          </cell>
          <cell r="N6">
            <v>9.27</v>
          </cell>
          <cell r="O6">
            <v>1.993463236283323</v>
          </cell>
        </row>
        <row r="7">
          <cell r="J7">
            <v>25</v>
          </cell>
          <cell r="K7">
            <v>25</v>
          </cell>
          <cell r="L7">
            <v>21.8</v>
          </cell>
          <cell r="M7">
            <v>7.276936403724664</v>
          </cell>
          <cell r="N7">
            <v>13.18</v>
          </cell>
          <cell r="O7">
            <v>3.324500315490656</v>
          </cell>
        </row>
        <row r="8">
          <cell r="J8">
            <v>35</v>
          </cell>
          <cell r="K8">
            <v>35</v>
          </cell>
          <cell r="L8">
            <v>28.6</v>
          </cell>
          <cell r="M8">
            <v>10.776936403724665</v>
          </cell>
          <cell r="N8">
            <v>17.1</v>
          </cell>
          <cell r="O8">
            <v>4.8618677853780365</v>
          </cell>
        </row>
        <row r="9">
          <cell r="J9">
            <v>40</v>
          </cell>
          <cell r="K9">
            <v>40</v>
          </cell>
          <cell r="L9">
            <v>35.9</v>
          </cell>
          <cell r="M9">
            <v>15.176936403724666</v>
          </cell>
          <cell r="N9">
            <v>21.75</v>
          </cell>
          <cell r="O9">
            <v>6.927563735447799</v>
          </cell>
        </row>
        <row r="10">
          <cell r="J10">
            <v>50</v>
          </cell>
          <cell r="K10">
            <v>50</v>
          </cell>
          <cell r="L10">
            <v>42.6</v>
          </cell>
          <cell r="M10">
            <v>19.676936403724667</v>
          </cell>
          <cell r="N10">
            <v>26.85</v>
          </cell>
          <cell r="O10">
            <v>9.462428827060172</v>
          </cell>
        </row>
        <row r="11">
          <cell r="J11">
            <v>55</v>
          </cell>
          <cell r="K11">
            <v>55</v>
          </cell>
          <cell r="L11">
            <v>54.4</v>
          </cell>
          <cell r="M11">
            <v>28.676936403724667</v>
          </cell>
          <cell r="N11">
            <v>37.54</v>
          </cell>
          <cell r="O11">
            <v>15.582293539574556</v>
          </cell>
        </row>
        <row r="12">
          <cell r="J12">
            <v>60</v>
          </cell>
          <cell r="K12">
            <v>60</v>
          </cell>
          <cell r="L12">
            <v>63.6</v>
          </cell>
          <cell r="M12">
            <v>37.076936403724666</v>
          </cell>
          <cell r="N12">
            <v>47.28</v>
          </cell>
          <cell r="O12">
            <v>22.17334079938803</v>
          </cell>
        </row>
        <row r="13">
          <cell r="J13">
            <v>65</v>
          </cell>
          <cell r="K13">
            <v>65</v>
          </cell>
          <cell r="L13">
            <v>70.9</v>
          </cell>
          <cell r="M13">
            <v>44.67693640372467</v>
          </cell>
          <cell r="N13">
            <v>56.39</v>
          </cell>
          <cell r="O13">
            <v>29.344001732542438</v>
          </cell>
        </row>
        <row r="14">
          <cell r="J14">
            <v>70</v>
          </cell>
          <cell r="K14">
            <v>70</v>
          </cell>
          <cell r="L14">
            <v>80.7</v>
          </cell>
          <cell r="M14">
            <v>56.87693640372467</v>
          </cell>
          <cell r="N14">
            <v>68.5</v>
          </cell>
          <cell r="O14">
            <v>40.690832957012745</v>
          </cell>
        </row>
        <row r="15">
          <cell r="J15">
            <v>75</v>
          </cell>
          <cell r="K15">
            <v>75</v>
          </cell>
          <cell r="L15">
            <v>88.3</v>
          </cell>
          <cell r="M15">
            <v>68.67693640372467</v>
          </cell>
          <cell r="N15">
            <v>78.98</v>
          </cell>
          <cell r="O15">
            <v>52.977360465066276</v>
          </cell>
        </row>
        <row r="16">
          <cell r="J16">
            <v>80</v>
          </cell>
          <cell r="K16">
            <v>80</v>
          </cell>
          <cell r="L16">
            <v>92.72546769827771</v>
          </cell>
          <cell r="M16">
            <v>77.15619168714005</v>
          </cell>
          <cell r="N16">
            <v>85.52</v>
          </cell>
          <cell r="O16">
            <v>62.335583616650325</v>
          </cell>
        </row>
        <row r="17">
          <cell r="J17">
            <v>90</v>
          </cell>
          <cell r="K17">
            <v>90</v>
          </cell>
          <cell r="L17">
            <v>95.24660694181617</v>
          </cell>
          <cell r="M17">
            <v>82.90386008812973</v>
          </cell>
          <cell r="N17">
            <v>89.28</v>
          </cell>
          <cell r="O17">
            <v>68.6877633426442</v>
          </cell>
        </row>
        <row r="18">
          <cell r="J18">
            <v>95</v>
          </cell>
          <cell r="K18">
            <v>95</v>
          </cell>
          <cell r="L18">
            <v>96.7257551440822</v>
          </cell>
          <cell r="M18">
            <v>86.78706282509981</v>
          </cell>
          <cell r="N18">
            <v>92.26</v>
          </cell>
          <cell r="O18">
            <v>74.5157920509189</v>
          </cell>
        </row>
        <row r="19">
          <cell r="J19">
            <v>100</v>
          </cell>
          <cell r="K19">
            <v>100</v>
          </cell>
          <cell r="L19">
            <v>100.0194049871847</v>
          </cell>
          <cell r="M19">
            <v>99.95234949720167</v>
          </cell>
          <cell r="N19">
            <v>99.97</v>
          </cell>
          <cell r="O19">
            <v>99.99999999999756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M20" sqref="M20"/>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M48"/>
  <sheetViews>
    <sheetView workbookViewId="0" topLeftCell="A1">
      <selection activeCell="A1" sqref="A1:IV16384"/>
    </sheetView>
  </sheetViews>
  <sheetFormatPr defaultColWidth="11.7109375" defaultRowHeight="20.25" customHeight="1"/>
  <cols>
    <col min="1" max="1" width="8.8515625" style="1" customWidth="1"/>
    <col min="2" max="2" width="8.28125" style="1" customWidth="1"/>
    <col min="3" max="3" width="2.57421875" style="1" bestFit="1" customWidth="1"/>
    <col min="4" max="4" width="2.00390625" style="1" bestFit="1" customWidth="1"/>
    <col min="5" max="5" width="8.28125" style="1" customWidth="1"/>
    <col min="6" max="7" width="16.140625" style="31" hidden="1" customWidth="1"/>
    <col min="8" max="8" width="16.140625" style="31" customWidth="1"/>
    <col min="9" max="9" width="18.140625" style="30" bestFit="1" customWidth="1"/>
    <col min="10" max="10" width="16.7109375" style="30" bestFit="1" customWidth="1"/>
    <col min="11" max="11" width="18.140625" style="30" bestFit="1" customWidth="1"/>
    <col min="12" max="12" width="16.7109375" style="30" bestFit="1" customWidth="1"/>
    <col min="13" max="13" width="18.140625" style="30" bestFit="1" customWidth="1"/>
    <col min="14" max="16384" width="11.7109375" style="1" customWidth="1"/>
  </cols>
  <sheetData>
    <row r="1" spans="2:13" ht="20.25" customHeight="1">
      <c r="B1" s="2" t="s">
        <v>0</v>
      </c>
      <c r="C1" s="3"/>
      <c r="D1" s="3"/>
      <c r="E1" s="3"/>
      <c r="F1" s="3"/>
      <c r="G1" s="3"/>
      <c r="H1" s="3"/>
      <c r="I1" s="3"/>
      <c r="J1" s="3"/>
      <c r="K1" s="3"/>
      <c r="L1" s="3"/>
      <c r="M1" s="3"/>
    </row>
    <row r="2" spans="2:13" s="4" customFormat="1" ht="9" customHeight="1" thickBot="1">
      <c r="B2" s="5"/>
      <c r="C2" s="6"/>
      <c r="D2" s="6"/>
      <c r="E2" s="6"/>
      <c r="F2" s="6"/>
      <c r="G2" s="6"/>
      <c r="H2" s="6"/>
      <c r="I2" s="6"/>
      <c r="J2" s="6"/>
      <c r="K2" s="6"/>
      <c r="L2" s="6"/>
      <c r="M2" s="6"/>
    </row>
    <row r="3" spans="2:13" s="7" customFormat="1" ht="23.25" customHeight="1" thickTop="1">
      <c r="B3" s="110" t="s">
        <v>1</v>
      </c>
      <c r="C3" s="111"/>
      <c r="D3" s="111"/>
      <c r="E3" s="112"/>
      <c r="F3" s="99" t="s">
        <v>2</v>
      </c>
      <c r="G3" s="100"/>
      <c r="H3" s="99" t="s">
        <v>3</v>
      </c>
      <c r="I3" s="116"/>
      <c r="J3" s="99" t="s">
        <v>4</v>
      </c>
      <c r="K3" s="100"/>
      <c r="L3" s="99" t="s">
        <v>5</v>
      </c>
      <c r="M3" s="100"/>
    </row>
    <row r="4" spans="2:13" s="7" customFormat="1" ht="26.25" customHeight="1">
      <c r="B4" s="113"/>
      <c r="C4" s="114"/>
      <c r="D4" s="114"/>
      <c r="E4" s="115"/>
      <c r="F4" s="8" t="s">
        <v>6</v>
      </c>
      <c r="G4" s="9" t="s">
        <v>7</v>
      </c>
      <c r="H4" s="8" t="s">
        <v>6</v>
      </c>
      <c r="I4" s="9" t="s">
        <v>7</v>
      </c>
      <c r="J4" s="8" t="s">
        <v>6</v>
      </c>
      <c r="K4" s="9" t="s">
        <v>7</v>
      </c>
      <c r="L4" s="8" t="s">
        <v>6</v>
      </c>
      <c r="M4" s="9" t="s">
        <v>7</v>
      </c>
    </row>
    <row r="5" spans="2:13" ht="20.25" customHeight="1">
      <c r="B5" s="101" t="s">
        <v>8</v>
      </c>
      <c r="C5" s="102"/>
      <c r="D5" s="102"/>
      <c r="E5" s="103"/>
      <c r="F5" s="10">
        <v>7.148530579825259</v>
      </c>
      <c r="G5" s="11">
        <v>1.4</v>
      </c>
      <c r="H5" s="10">
        <v>8.405518126403592</v>
      </c>
      <c r="I5" s="12">
        <v>1.5</v>
      </c>
      <c r="J5" s="10">
        <v>3.5</v>
      </c>
      <c r="K5" s="11">
        <v>0.47693640372466445</v>
      </c>
      <c r="L5" s="10">
        <v>2.14</v>
      </c>
      <c r="M5" s="11">
        <v>0.24264396993730575</v>
      </c>
    </row>
    <row r="6" spans="2:13" ht="20.25" customHeight="1">
      <c r="B6" s="13">
        <v>3000</v>
      </c>
      <c r="C6" s="14" t="s">
        <v>9</v>
      </c>
      <c r="D6" s="15" t="s">
        <v>10</v>
      </c>
      <c r="E6" s="15">
        <v>4000</v>
      </c>
      <c r="F6" s="10">
        <v>14.436060365369341</v>
      </c>
      <c r="G6" s="11">
        <v>7.6</v>
      </c>
      <c r="H6" s="10">
        <v>6.1758100737889</v>
      </c>
      <c r="I6" s="12">
        <v>2.1</v>
      </c>
      <c r="J6" s="10">
        <v>3.2</v>
      </c>
      <c r="K6" s="11">
        <v>0.8</v>
      </c>
      <c r="L6" s="10">
        <v>1.65</v>
      </c>
      <c r="M6" s="11">
        <v>0.3029735523278403</v>
      </c>
    </row>
    <row r="7" spans="2:13" ht="20.25" customHeight="1">
      <c r="B7" s="13">
        <v>4000</v>
      </c>
      <c r="C7" s="14" t="s">
        <v>9</v>
      </c>
      <c r="D7" s="15" t="s">
        <v>10</v>
      </c>
      <c r="E7" s="15">
        <v>5000</v>
      </c>
      <c r="F7" s="10">
        <v>14.078633836378076</v>
      </c>
      <c r="G7" s="11">
        <v>9.4</v>
      </c>
      <c r="H7" s="10">
        <v>9.127366057106192</v>
      </c>
      <c r="I7" s="12">
        <v>4</v>
      </c>
      <c r="J7" s="10">
        <v>3.5</v>
      </c>
      <c r="K7" s="11">
        <v>1.1</v>
      </c>
      <c r="L7" s="10">
        <v>2.68</v>
      </c>
      <c r="M7" s="11">
        <v>0.6436008362395944</v>
      </c>
    </row>
    <row r="8" spans="2:13" ht="20.25" customHeight="1">
      <c r="B8" s="13">
        <v>5000</v>
      </c>
      <c r="C8" s="14" t="s">
        <v>9</v>
      </c>
      <c r="D8" s="15" t="s">
        <v>10</v>
      </c>
      <c r="E8" s="15">
        <v>6000</v>
      </c>
      <c r="F8" s="10">
        <v>11.99364575059571</v>
      </c>
      <c r="G8" s="11">
        <v>9.9</v>
      </c>
      <c r="H8" s="10">
        <v>9.255694578119988</v>
      </c>
      <c r="I8" s="12">
        <v>5</v>
      </c>
      <c r="J8" s="10">
        <v>5</v>
      </c>
      <c r="K8" s="11">
        <v>1.9</v>
      </c>
      <c r="L8" s="10">
        <v>2.8</v>
      </c>
      <c r="M8" s="11">
        <v>0.8042448777785824</v>
      </c>
    </row>
    <row r="9" spans="2:13" ht="20.25" customHeight="1">
      <c r="B9" s="13">
        <v>6000</v>
      </c>
      <c r="C9" s="14" t="s">
        <v>9</v>
      </c>
      <c r="D9" s="15" t="s">
        <v>10</v>
      </c>
      <c r="E9" s="15">
        <v>7000</v>
      </c>
      <c r="F9" s="10">
        <v>8.002382843526608</v>
      </c>
      <c r="G9" s="11">
        <v>7.7</v>
      </c>
      <c r="H9" s="10">
        <v>9.833172922682067</v>
      </c>
      <c r="I9" s="12">
        <v>6.2</v>
      </c>
      <c r="J9" s="10">
        <v>6.6</v>
      </c>
      <c r="K9" s="11">
        <v>3</v>
      </c>
      <c r="L9" s="10">
        <v>3.91</v>
      </c>
      <c r="M9" s="11">
        <v>1.331037079207333</v>
      </c>
    </row>
    <row r="10" spans="2:13" ht="20.25" customHeight="1">
      <c r="B10" s="13">
        <v>7000</v>
      </c>
      <c r="C10" s="14" t="s">
        <v>9</v>
      </c>
      <c r="D10" s="15" t="s">
        <v>10</v>
      </c>
      <c r="E10" s="15">
        <v>8000</v>
      </c>
      <c r="F10" s="10">
        <v>7.287529785544082</v>
      </c>
      <c r="G10" s="11">
        <v>8.2</v>
      </c>
      <c r="H10" s="10">
        <v>8.164902149502726</v>
      </c>
      <c r="I10" s="12">
        <v>6</v>
      </c>
      <c r="J10" s="10">
        <v>6.8</v>
      </c>
      <c r="K10" s="11">
        <v>3.5</v>
      </c>
      <c r="L10" s="10">
        <v>3.92</v>
      </c>
      <c r="M10" s="11">
        <v>1.5373674698873805</v>
      </c>
    </row>
    <row r="11" spans="2:13" ht="20.25" customHeight="1">
      <c r="B11" s="13">
        <v>8000</v>
      </c>
      <c r="C11" s="14" t="s">
        <v>9</v>
      </c>
      <c r="D11" s="15" t="s">
        <v>10</v>
      </c>
      <c r="E11" s="15">
        <v>9000</v>
      </c>
      <c r="F11" s="10">
        <v>5.798252581413821</v>
      </c>
      <c r="G11" s="11">
        <v>7.4</v>
      </c>
      <c r="H11" s="10">
        <v>8.870709015078601</v>
      </c>
      <c r="I11" s="12">
        <v>7.4</v>
      </c>
      <c r="J11" s="10">
        <v>7.3</v>
      </c>
      <c r="K11" s="11">
        <v>4.4</v>
      </c>
      <c r="L11" s="10">
        <v>4.65</v>
      </c>
      <c r="M11" s="11">
        <v>2.0656959500697623</v>
      </c>
    </row>
    <row r="12" spans="1:13" ht="20.25" customHeight="1">
      <c r="A12" s="16">
        <v>9</v>
      </c>
      <c r="B12" s="13">
        <v>9000</v>
      </c>
      <c r="C12" s="14" t="s">
        <v>9</v>
      </c>
      <c r="D12" s="15" t="s">
        <v>10</v>
      </c>
      <c r="E12" s="15">
        <v>10000</v>
      </c>
      <c r="F12" s="10">
        <v>4.011119936457506</v>
      </c>
      <c r="G12" s="11">
        <v>5.7</v>
      </c>
      <c r="H12" s="10">
        <v>5.88707090150786</v>
      </c>
      <c r="I12" s="12">
        <v>5.5</v>
      </c>
      <c r="J12" s="10">
        <v>6.7</v>
      </c>
      <c r="K12" s="11">
        <v>4.5</v>
      </c>
      <c r="L12" s="10">
        <v>5.1</v>
      </c>
      <c r="M12" s="11">
        <v>2.5348650916123727</v>
      </c>
    </row>
    <row r="13" spans="2:13" ht="20.25" customHeight="1">
      <c r="B13" s="13">
        <v>10000</v>
      </c>
      <c r="C13" s="14" t="s">
        <v>9</v>
      </c>
      <c r="D13" s="15" t="s">
        <v>10</v>
      </c>
      <c r="E13" s="15">
        <v>12000</v>
      </c>
      <c r="F13" s="10">
        <v>6.155679110405083</v>
      </c>
      <c r="G13" s="11">
        <v>10.1</v>
      </c>
      <c r="H13" s="10">
        <v>9.33589990375361</v>
      </c>
      <c r="I13" s="12">
        <v>10</v>
      </c>
      <c r="J13" s="10">
        <v>11.8</v>
      </c>
      <c r="K13" s="11">
        <v>9</v>
      </c>
      <c r="L13" s="10">
        <v>10.69</v>
      </c>
      <c r="M13" s="11">
        <v>6.119864712514383</v>
      </c>
    </row>
    <row r="14" spans="2:13" ht="20.25" customHeight="1">
      <c r="B14" s="13">
        <v>12000</v>
      </c>
      <c r="C14" s="14" t="s">
        <v>9</v>
      </c>
      <c r="D14" s="15" t="s">
        <v>10</v>
      </c>
      <c r="E14" s="15">
        <v>14000</v>
      </c>
      <c r="F14" s="10">
        <v>3.2565528196981735</v>
      </c>
      <c r="G14" s="11">
        <v>6.3</v>
      </c>
      <c r="H14" s="10">
        <v>6.239974334295797</v>
      </c>
      <c r="I14" s="12">
        <v>7.9</v>
      </c>
      <c r="J14" s="10">
        <v>9.2</v>
      </c>
      <c r="K14" s="11">
        <v>8.4</v>
      </c>
      <c r="L14" s="10">
        <v>9.74</v>
      </c>
      <c r="M14" s="11">
        <v>6.591047259813474</v>
      </c>
    </row>
    <row r="15" spans="2:13" ht="20.25" customHeight="1">
      <c r="B15" s="13">
        <v>14000</v>
      </c>
      <c r="C15" s="14" t="s">
        <v>9</v>
      </c>
      <c r="D15" s="15" t="s">
        <v>10</v>
      </c>
      <c r="E15" s="15">
        <v>16000</v>
      </c>
      <c r="F15" s="10">
        <v>2.1048451151707703</v>
      </c>
      <c r="G15" s="11">
        <v>4.7</v>
      </c>
      <c r="H15" s="10">
        <v>4.716073147256978</v>
      </c>
      <c r="I15" s="12">
        <v>6.9</v>
      </c>
      <c r="J15" s="10">
        <v>7.3</v>
      </c>
      <c r="K15" s="11">
        <v>7.6</v>
      </c>
      <c r="L15" s="10">
        <v>9.11</v>
      </c>
      <c r="M15" s="11">
        <v>7.170660933154409</v>
      </c>
    </row>
    <row r="16" spans="2:13" s="17" customFormat="1" ht="20.25" customHeight="1">
      <c r="B16" s="13">
        <v>16000</v>
      </c>
      <c r="C16" s="18" t="s">
        <v>9</v>
      </c>
      <c r="D16" s="19" t="s">
        <v>10</v>
      </c>
      <c r="E16" s="19">
        <v>20000</v>
      </c>
      <c r="F16" s="20">
        <v>2.7402700555996824</v>
      </c>
      <c r="G16" s="21">
        <v>7.3</v>
      </c>
      <c r="H16" s="10">
        <v>5.2775104266923325</v>
      </c>
      <c r="I16" s="22">
        <v>9.2</v>
      </c>
      <c r="J16" s="20">
        <v>9.8</v>
      </c>
      <c r="K16" s="21">
        <v>12.2</v>
      </c>
      <c r="L16" s="20">
        <v>12.11</v>
      </c>
      <c r="M16" s="21">
        <v>11.34683122447031</v>
      </c>
    </row>
    <row r="17" spans="2:13" ht="20.25" customHeight="1">
      <c r="B17" s="13">
        <v>20000</v>
      </c>
      <c r="C17" s="14" t="s">
        <v>9</v>
      </c>
      <c r="D17" s="15" t="s">
        <v>10</v>
      </c>
      <c r="E17" s="23">
        <v>25000</v>
      </c>
      <c r="F17" s="10">
        <v>0.8737092930897538</v>
      </c>
      <c r="G17" s="11">
        <v>2.9</v>
      </c>
      <c r="H17" s="10">
        <v>3.2</v>
      </c>
      <c r="I17" s="12">
        <v>7</v>
      </c>
      <c r="J17" s="10">
        <v>7.6</v>
      </c>
      <c r="K17" s="11">
        <v>11.8</v>
      </c>
      <c r="L17" s="10">
        <v>10.48</v>
      </c>
      <c r="M17" s="11">
        <v>12.286527508053533</v>
      </c>
    </row>
    <row r="18" spans="2:13" ht="20.25" customHeight="1">
      <c r="B18" s="13">
        <v>25000</v>
      </c>
      <c r="C18" s="14" t="s">
        <v>9</v>
      </c>
      <c r="D18" s="15" t="s">
        <v>10</v>
      </c>
      <c r="E18" s="23">
        <v>30000</v>
      </c>
      <c r="F18" s="10"/>
      <c r="G18" s="24"/>
      <c r="H18" s="10">
        <v>2.1</v>
      </c>
      <c r="I18" s="25">
        <v>5.5</v>
      </c>
      <c r="J18" s="26">
        <v>4.42546769827772</v>
      </c>
      <c r="K18" s="24">
        <v>8.479255283415382</v>
      </c>
      <c r="L18" s="26">
        <v>6.54</v>
      </c>
      <c r="M18" s="24">
        <v>9.35822315158405</v>
      </c>
    </row>
    <row r="19" spans="2:13" ht="20.25" customHeight="1">
      <c r="B19" s="13">
        <v>30000</v>
      </c>
      <c r="C19" s="14" t="s">
        <v>9</v>
      </c>
      <c r="D19" s="15" t="s">
        <v>10</v>
      </c>
      <c r="E19" s="23">
        <v>35000</v>
      </c>
      <c r="F19" s="10"/>
      <c r="G19" s="24"/>
      <c r="H19" s="10">
        <v>1.2</v>
      </c>
      <c r="I19" s="25">
        <v>3.8</v>
      </c>
      <c r="J19" s="26">
        <v>2.5211392435384576</v>
      </c>
      <c r="K19" s="24">
        <v>5.747668400989683</v>
      </c>
      <c r="L19" s="26">
        <v>3.76</v>
      </c>
      <c r="M19" s="24">
        <v>6.352179725993874</v>
      </c>
    </row>
    <row r="20" spans="2:13" ht="20.25" customHeight="1">
      <c r="B20" s="13">
        <v>35000</v>
      </c>
      <c r="C20" s="14" t="s">
        <v>9</v>
      </c>
      <c r="D20" s="15" t="s">
        <v>10</v>
      </c>
      <c r="E20" s="23">
        <v>40000</v>
      </c>
      <c r="F20" s="10"/>
      <c r="G20" s="24"/>
      <c r="H20" s="10">
        <v>0.6</v>
      </c>
      <c r="I20" s="25">
        <v>2.2</v>
      </c>
      <c r="J20" s="26">
        <v>1.4791482022660312</v>
      </c>
      <c r="K20" s="24">
        <v>3.8832027369700715</v>
      </c>
      <c r="L20" s="26">
        <v>2.98</v>
      </c>
      <c r="M20" s="24">
        <v>5.828028708274695</v>
      </c>
    </row>
    <row r="21" spans="2:13" ht="20.25" customHeight="1" thickBot="1">
      <c r="B21" s="104" t="s">
        <v>11</v>
      </c>
      <c r="C21" s="105"/>
      <c r="D21" s="105"/>
      <c r="E21" s="106"/>
      <c r="F21" s="10"/>
      <c r="G21" s="24"/>
      <c r="H21" s="10">
        <v>1.6</v>
      </c>
      <c r="I21" s="25">
        <v>9.8</v>
      </c>
      <c r="J21" s="26">
        <v>3.2936498431024983</v>
      </c>
      <c r="K21" s="24">
        <v>13.165286672101853</v>
      </c>
      <c r="L21" s="26">
        <v>7.71</v>
      </c>
      <c r="M21" s="24">
        <v>25.48420794907865</v>
      </c>
    </row>
    <row r="22" spans="2:13" s="7" customFormat="1" ht="24.75" customHeight="1" thickBot="1" thickTop="1">
      <c r="B22" s="107" t="s">
        <v>12</v>
      </c>
      <c r="C22" s="108"/>
      <c r="D22" s="108"/>
      <c r="E22" s="109"/>
      <c r="F22" s="27">
        <f aca="true" t="shared" si="0" ref="F22:M22">SUM(F5:F21)</f>
        <v>87.88721207307387</v>
      </c>
      <c r="G22" s="28">
        <f t="shared" si="0"/>
        <v>88.60000000000001</v>
      </c>
      <c r="H22" s="27">
        <f t="shared" si="0"/>
        <v>99.98970163618863</v>
      </c>
      <c r="I22" s="29">
        <f t="shared" si="0"/>
        <v>100</v>
      </c>
      <c r="J22" s="27">
        <f t="shared" si="0"/>
        <v>100.0194049871847</v>
      </c>
      <c r="K22" s="28">
        <f t="shared" si="0"/>
        <v>99.95234949720167</v>
      </c>
      <c r="L22" s="27">
        <f t="shared" si="0"/>
        <v>99.97000000000001</v>
      </c>
      <c r="M22" s="28">
        <f t="shared" si="0"/>
        <v>99.99999999999756</v>
      </c>
    </row>
    <row r="23" spans="6:8" ht="20.25" customHeight="1" thickTop="1">
      <c r="F23" s="30"/>
      <c r="G23" s="30"/>
      <c r="H23" s="30"/>
    </row>
    <row r="24" spans="6:8" ht="20.25" customHeight="1">
      <c r="F24" s="30"/>
      <c r="G24" s="30"/>
      <c r="H24" s="30"/>
    </row>
    <row r="25" spans="6:8" ht="20.25" customHeight="1">
      <c r="F25" s="30"/>
      <c r="G25" s="30"/>
      <c r="H25" s="30"/>
    </row>
    <row r="26" spans="6:8" ht="20.25" customHeight="1">
      <c r="F26" s="30"/>
      <c r="G26" s="30"/>
      <c r="H26" s="30"/>
    </row>
    <row r="27" spans="6:8" ht="20.25" customHeight="1">
      <c r="F27" s="30"/>
      <c r="G27" s="30"/>
      <c r="H27" s="30"/>
    </row>
    <row r="28" spans="6:8" ht="20.25" customHeight="1">
      <c r="F28" s="30"/>
      <c r="G28" s="30"/>
      <c r="H28" s="30"/>
    </row>
    <row r="29" spans="6:8" ht="20.25" customHeight="1">
      <c r="F29" s="30"/>
      <c r="G29" s="30"/>
      <c r="H29" s="30"/>
    </row>
    <row r="30" spans="6:8" ht="20.25" customHeight="1">
      <c r="F30" s="30"/>
      <c r="G30" s="30"/>
      <c r="H30" s="30"/>
    </row>
    <row r="31" spans="6:8" ht="20.25" customHeight="1">
      <c r="F31" s="30"/>
      <c r="G31" s="30"/>
      <c r="H31" s="30"/>
    </row>
    <row r="32" spans="6:8" ht="20.25" customHeight="1">
      <c r="F32" s="30"/>
      <c r="G32" s="30"/>
      <c r="H32" s="30"/>
    </row>
    <row r="33" spans="6:8" ht="20.25" customHeight="1">
      <c r="F33" s="30"/>
      <c r="G33" s="30"/>
      <c r="H33" s="30"/>
    </row>
    <row r="34" spans="6:8" ht="20.25" customHeight="1">
      <c r="F34" s="30"/>
      <c r="G34" s="30"/>
      <c r="H34" s="30"/>
    </row>
    <row r="35" spans="6:8" ht="20.25" customHeight="1">
      <c r="F35" s="30"/>
      <c r="G35" s="30"/>
      <c r="H35" s="30"/>
    </row>
    <row r="36" spans="6:8" ht="20.25" customHeight="1">
      <c r="F36" s="30"/>
      <c r="G36" s="30"/>
      <c r="H36" s="30"/>
    </row>
    <row r="37" spans="6:8" ht="20.25" customHeight="1">
      <c r="F37" s="30"/>
      <c r="G37" s="30"/>
      <c r="H37" s="30"/>
    </row>
    <row r="38" spans="6:8" ht="20.25" customHeight="1">
      <c r="F38" s="30"/>
      <c r="G38" s="30"/>
      <c r="H38" s="30"/>
    </row>
    <row r="39" spans="6:8" ht="20.25" customHeight="1">
      <c r="F39" s="30"/>
      <c r="G39" s="30"/>
      <c r="H39" s="30"/>
    </row>
    <row r="40" spans="6:8" ht="20.25" customHeight="1">
      <c r="F40" s="30"/>
      <c r="G40" s="30"/>
      <c r="H40" s="30"/>
    </row>
    <row r="41" spans="6:8" ht="20.25" customHeight="1">
      <c r="F41" s="30"/>
      <c r="G41" s="30"/>
      <c r="H41" s="30"/>
    </row>
    <row r="42" spans="6:8" ht="20.25" customHeight="1">
      <c r="F42" s="30"/>
      <c r="G42" s="30"/>
      <c r="H42" s="30"/>
    </row>
    <row r="43" spans="6:8" ht="20.25" customHeight="1">
      <c r="F43" s="30"/>
      <c r="G43" s="30"/>
      <c r="H43" s="30"/>
    </row>
    <row r="44" spans="6:8" ht="20.25" customHeight="1">
      <c r="F44" s="30"/>
      <c r="G44" s="30"/>
      <c r="H44" s="30"/>
    </row>
    <row r="45" spans="6:8" ht="20.25" customHeight="1">
      <c r="F45" s="30"/>
      <c r="G45" s="30"/>
      <c r="H45" s="30"/>
    </row>
    <row r="46" spans="6:8" ht="20.25" customHeight="1">
      <c r="F46" s="30"/>
      <c r="G46" s="30"/>
      <c r="H46" s="30"/>
    </row>
    <row r="47" spans="6:8" ht="20.25" customHeight="1">
      <c r="F47" s="30"/>
      <c r="G47" s="30"/>
      <c r="H47" s="30"/>
    </row>
    <row r="48" spans="6:8" ht="20.25" customHeight="1">
      <c r="F48" s="30"/>
      <c r="G48" s="30"/>
      <c r="H48" s="30"/>
    </row>
  </sheetData>
  <mergeCells count="8">
    <mergeCell ref="L3:M3"/>
    <mergeCell ref="B5:E5"/>
    <mergeCell ref="B21:E21"/>
    <mergeCell ref="B22:E22"/>
    <mergeCell ref="B3:E4"/>
    <mergeCell ref="F3:G3"/>
    <mergeCell ref="H3:I3"/>
    <mergeCell ref="J3:K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0"/>
  <sheetViews>
    <sheetView workbookViewId="0" topLeftCell="A1">
      <selection activeCell="J10" sqref="J10"/>
    </sheetView>
  </sheetViews>
  <sheetFormatPr defaultColWidth="9.140625" defaultRowHeight="24.75" customHeight="1"/>
  <cols>
    <col min="1" max="1" width="9.140625" style="59" customWidth="1"/>
    <col min="2" max="2" width="5.00390625" style="59" customWidth="1"/>
    <col min="3" max="3" width="48.7109375" style="59" customWidth="1"/>
    <col min="4" max="4" width="18.8515625" style="60" customWidth="1"/>
    <col min="5" max="5" width="13.00390625" style="61" customWidth="1"/>
    <col min="6" max="6" width="18.8515625" style="59" customWidth="1"/>
    <col min="7" max="7" width="13.57421875" style="59" customWidth="1"/>
    <col min="8" max="8" width="10.140625" style="59" hidden="1" customWidth="1"/>
    <col min="9" max="16384" width="9.140625" style="59" customWidth="1"/>
  </cols>
  <sheetData>
    <row r="1" spans="2:5" s="32" customFormat="1" ht="27" customHeight="1">
      <c r="B1" s="33" t="s">
        <v>13</v>
      </c>
      <c r="C1" s="34"/>
      <c r="D1" s="35"/>
      <c r="E1" s="36"/>
    </row>
    <row r="2" spans="4:5" s="37" customFormat="1" ht="9.75" customHeight="1" thickBot="1">
      <c r="D2" s="38"/>
      <c r="E2" s="39"/>
    </row>
    <row r="3" spans="2:8" s="40" customFormat="1" ht="27.75" customHeight="1" thickTop="1">
      <c r="B3" s="118" t="s">
        <v>14</v>
      </c>
      <c r="C3" s="119"/>
      <c r="D3" s="122" t="s">
        <v>15</v>
      </c>
      <c r="E3" s="123"/>
      <c r="F3" s="124" t="s">
        <v>16</v>
      </c>
      <c r="G3" s="125"/>
      <c r="H3" s="40" t="s">
        <v>17</v>
      </c>
    </row>
    <row r="4" spans="2:7" s="40" customFormat="1" ht="19.5" customHeight="1">
      <c r="B4" s="120"/>
      <c r="C4" s="121"/>
      <c r="D4" s="41" t="s">
        <v>18</v>
      </c>
      <c r="E4" s="42" t="s">
        <v>19</v>
      </c>
      <c r="F4" s="41" t="s">
        <v>18</v>
      </c>
      <c r="G4" s="42" t="s">
        <v>19</v>
      </c>
    </row>
    <row r="5" spans="2:8" s="37" customFormat="1" ht="24" customHeight="1">
      <c r="B5" s="43">
        <v>1</v>
      </c>
      <c r="C5" s="44" t="s">
        <v>20</v>
      </c>
      <c r="D5" s="45">
        <v>3401.3391392094986</v>
      </c>
      <c r="E5" s="46">
        <f aca="true" t="shared" si="0" ref="E5:E16">D5/$D$17*100</f>
        <v>29.86345211613046</v>
      </c>
      <c r="F5" s="45">
        <v>4503.682018643064</v>
      </c>
      <c r="G5" s="46">
        <f aca="true" t="shared" si="1" ref="G5:G16">F5/$F$17*100</f>
        <v>29.653110752309487</v>
      </c>
      <c r="H5" s="47">
        <f aca="true" t="shared" si="2" ref="H5:H17">F5/D5*100-100</f>
        <v>32.409084608062926</v>
      </c>
    </row>
    <row r="6" spans="2:8" s="37" customFormat="1" ht="24" customHeight="1">
      <c r="B6" s="48">
        <v>2</v>
      </c>
      <c r="C6" s="49" t="s">
        <v>21</v>
      </c>
      <c r="D6" s="45">
        <v>979.1580881915482</v>
      </c>
      <c r="E6" s="46">
        <f t="shared" si="0"/>
        <v>8.59692006120449</v>
      </c>
      <c r="F6" s="50">
        <v>1447.8279597161022</v>
      </c>
      <c r="G6" s="46">
        <f t="shared" si="1"/>
        <v>9.532778438182726</v>
      </c>
      <c r="H6" s="47">
        <f t="shared" si="2"/>
        <v>47.86457643322558</v>
      </c>
    </row>
    <row r="7" spans="2:8" s="37" customFormat="1" ht="24" customHeight="1">
      <c r="B7" s="48">
        <v>3</v>
      </c>
      <c r="C7" s="49" t="s">
        <v>22</v>
      </c>
      <c r="D7" s="45">
        <v>685.7355510132012</v>
      </c>
      <c r="E7" s="46">
        <f t="shared" si="0"/>
        <v>6.020696541530535</v>
      </c>
      <c r="F7" s="45">
        <v>802.5353248206196</v>
      </c>
      <c r="G7" s="46">
        <f t="shared" si="1"/>
        <v>5.2840473130730965</v>
      </c>
      <c r="H7" s="47">
        <f t="shared" si="2"/>
        <v>17.032772128387123</v>
      </c>
    </row>
    <row r="8" spans="2:8" s="37" customFormat="1" ht="24" customHeight="1">
      <c r="B8" s="48">
        <v>4</v>
      </c>
      <c r="C8" s="49" t="s">
        <v>23</v>
      </c>
      <c r="D8" s="45">
        <v>1094.09095082063</v>
      </c>
      <c r="E8" s="46">
        <f t="shared" si="0"/>
        <v>9.606020271215034</v>
      </c>
      <c r="F8" s="45">
        <v>1491.7563647106572</v>
      </c>
      <c r="G8" s="46">
        <f t="shared" si="1"/>
        <v>9.822011526372268</v>
      </c>
      <c r="H8" s="47">
        <f t="shared" si="2"/>
        <v>36.346650485661684</v>
      </c>
    </row>
    <row r="9" spans="2:8" s="37" customFormat="1" ht="31.5">
      <c r="B9" s="48">
        <v>5</v>
      </c>
      <c r="C9" s="51" t="s">
        <v>24</v>
      </c>
      <c r="D9" s="45">
        <v>909.2211611416927</v>
      </c>
      <c r="E9" s="46">
        <f t="shared" si="0"/>
        <v>7.982880123808518</v>
      </c>
      <c r="F9" s="45">
        <v>1015.2773487696717</v>
      </c>
      <c r="G9" s="46">
        <f t="shared" si="1"/>
        <v>6.6847818169118955</v>
      </c>
      <c r="H9" s="47">
        <f t="shared" si="2"/>
        <v>11.664509380182707</v>
      </c>
    </row>
    <row r="10" spans="1:8" s="37" customFormat="1" ht="24" customHeight="1">
      <c r="A10" s="52">
        <v>13</v>
      </c>
      <c r="B10" s="48">
        <v>6</v>
      </c>
      <c r="C10" s="49" t="s">
        <v>25</v>
      </c>
      <c r="D10" s="45">
        <v>320.8258915148775</v>
      </c>
      <c r="E10" s="46">
        <f t="shared" si="0"/>
        <v>2.8168225092356165</v>
      </c>
      <c r="F10" s="45">
        <v>466.4026968714125</v>
      </c>
      <c r="G10" s="46">
        <f t="shared" si="1"/>
        <v>3.0708852819211288</v>
      </c>
      <c r="H10" s="47">
        <f t="shared" si="2"/>
        <v>45.37564118318181</v>
      </c>
    </row>
    <row r="11" spans="2:8" s="37" customFormat="1" ht="24" customHeight="1">
      <c r="B11" s="48">
        <v>7</v>
      </c>
      <c r="C11" s="49" t="s">
        <v>26</v>
      </c>
      <c r="D11" s="45">
        <v>1583.3162592563049</v>
      </c>
      <c r="E11" s="46">
        <f t="shared" si="0"/>
        <v>13.901374534496</v>
      </c>
      <c r="F11" s="45">
        <v>2312.1518631925546</v>
      </c>
      <c r="G11" s="46">
        <f t="shared" si="1"/>
        <v>15.223653666398294</v>
      </c>
      <c r="H11" s="47">
        <f t="shared" si="2"/>
        <v>46.03221874817285</v>
      </c>
    </row>
    <row r="12" spans="2:8" s="37" customFormat="1" ht="24" customHeight="1">
      <c r="B12" s="48">
        <v>8</v>
      </c>
      <c r="C12" s="49" t="s">
        <v>27</v>
      </c>
      <c r="D12" s="45">
        <v>358.5264965871252</v>
      </c>
      <c r="E12" s="46">
        <f t="shared" si="0"/>
        <v>3.147830435303782</v>
      </c>
      <c r="F12" s="45">
        <v>568.486814997453</v>
      </c>
      <c r="G12" s="46">
        <f t="shared" si="1"/>
        <v>3.7430267981988203</v>
      </c>
      <c r="H12" s="47">
        <f t="shared" si="2"/>
        <v>58.562008780097386</v>
      </c>
    </row>
    <row r="13" spans="2:8" s="37" customFormat="1" ht="24" customHeight="1">
      <c r="B13" s="48">
        <v>9</v>
      </c>
      <c r="C13" s="49" t="s">
        <v>28</v>
      </c>
      <c r="D13" s="45">
        <v>606.9860703533049</v>
      </c>
      <c r="E13" s="46">
        <f t="shared" si="0"/>
        <v>5.329283175028211</v>
      </c>
      <c r="F13" s="45">
        <v>758.632291620509</v>
      </c>
      <c r="G13" s="46">
        <f t="shared" si="1"/>
        <v>4.994981277670036</v>
      </c>
      <c r="H13" s="47">
        <f t="shared" si="2"/>
        <v>24.98347633891109</v>
      </c>
    </row>
    <row r="14" spans="2:8" s="37" customFormat="1" ht="24" customHeight="1">
      <c r="B14" s="48">
        <v>10</v>
      </c>
      <c r="C14" s="49" t="s">
        <v>29</v>
      </c>
      <c r="D14" s="45">
        <v>273.21872453760113</v>
      </c>
      <c r="E14" s="46">
        <f t="shared" si="0"/>
        <v>2.398835859500671</v>
      </c>
      <c r="F14" s="45">
        <v>509.95659542655545</v>
      </c>
      <c r="G14" s="46">
        <f t="shared" si="1"/>
        <v>3.357652547506107</v>
      </c>
      <c r="H14" s="47">
        <f t="shared" si="2"/>
        <v>86.64774762037723</v>
      </c>
    </row>
    <row r="15" spans="2:8" s="37" customFormat="1" ht="24" customHeight="1">
      <c r="B15" s="48">
        <v>11</v>
      </c>
      <c r="C15" s="49" t="s">
        <v>30</v>
      </c>
      <c r="D15" s="45">
        <v>567.4304925483589</v>
      </c>
      <c r="E15" s="46">
        <f t="shared" si="0"/>
        <v>4.981988754990339</v>
      </c>
      <c r="F15" s="45">
        <v>680.4534916947696</v>
      </c>
      <c r="G15" s="46">
        <f t="shared" si="1"/>
        <v>4.480236985536581</v>
      </c>
      <c r="H15" s="47">
        <f t="shared" si="2"/>
        <v>19.918386591953976</v>
      </c>
    </row>
    <row r="16" spans="2:8" s="37" customFormat="1" ht="24" customHeight="1" thickBot="1">
      <c r="B16" s="53">
        <v>12</v>
      </c>
      <c r="C16" s="54" t="s">
        <v>31</v>
      </c>
      <c r="D16" s="55">
        <v>609.7893385005009</v>
      </c>
      <c r="E16" s="56">
        <f t="shared" si="0"/>
        <v>5.353895617556337</v>
      </c>
      <c r="F16" s="55">
        <v>630.7278230801801</v>
      </c>
      <c r="G16" s="46">
        <f t="shared" si="1"/>
        <v>4.152833595919539</v>
      </c>
      <c r="H16" s="47">
        <f t="shared" si="2"/>
        <v>3.4337242811046735</v>
      </c>
    </row>
    <row r="17" spans="2:8" s="32" customFormat="1" ht="24" customHeight="1" thickBot="1" thickTop="1">
      <c r="B17" s="126" t="s">
        <v>12</v>
      </c>
      <c r="C17" s="127"/>
      <c r="D17" s="57">
        <f>SUM(D5:D16)</f>
        <v>11389.638163674645</v>
      </c>
      <c r="E17" s="58">
        <f>SUM(E5:E16)</f>
        <v>99.99999999999999</v>
      </c>
      <c r="F17" s="57">
        <f>SUM(F5:F16)</f>
        <v>15187.890593543552</v>
      </c>
      <c r="G17" s="58">
        <f>SUM(G5:G16)</f>
        <v>99.99999999999997</v>
      </c>
      <c r="H17" s="47">
        <f t="shared" si="2"/>
        <v>33.34831515528563</v>
      </c>
    </row>
    <row r="18" ht="24.75" customHeight="1" thickTop="1"/>
    <row r="19" spans="1:9" ht="57" customHeight="1">
      <c r="A19" s="62" t="s">
        <v>32</v>
      </c>
      <c r="B19" s="117" t="s">
        <v>33</v>
      </c>
      <c r="C19" s="117"/>
      <c r="D19" s="117"/>
      <c r="E19" s="117"/>
      <c r="F19" s="117"/>
      <c r="G19" s="117"/>
      <c r="H19" s="117"/>
      <c r="I19" s="117"/>
    </row>
    <row r="20" spans="1:9" ht="30.75" customHeight="1">
      <c r="A20" s="62" t="s">
        <v>34</v>
      </c>
      <c r="B20" s="63" t="s">
        <v>35</v>
      </c>
      <c r="C20" s="63"/>
      <c r="D20" s="64"/>
      <c r="E20" s="65"/>
      <c r="F20" s="63"/>
      <c r="G20" s="63"/>
      <c r="H20" s="63"/>
      <c r="I20" s="63"/>
    </row>
  </sheetData>
  <mergeCells count="5">
    <mergeCell ref="B19:I19"/>
    <mergeCell ref="B3:C4"/>
    <mergeCell ref="D3:E3"/>
    <mergeCell ref="F3:G3"/>
    <mergeCell ref="B17:C1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398"/>
  <sheetViews>
    <sheetView workbookViewId="0" topLeftCell="B1">
      <selection activeCell="H16" sqref="H16"/>
    </sheetView>
  </sheetViews>
  <sheetFormatPr defaultColWidth="9.140625" defaultRowHeight="12.75"/>
  <cols>
    <col min="1" max="1" width="0" style="66" hidden="1" customWidth="1"/>
    <col min="2" max="2" width="4.00390625" style="96" customWidth="1"/>
    <col min="3" max="3" width="63.7109375" style="68" customWidth="1"/>
    <col min="4" max="4" width="8.140625" style="69" customWidth="1"/>
    <col min="5" max="5" width="9.140625" style="70" customWidth="1"/>
    <col min="6" max="16384" width="9.140625" style="66" customWidth="1"/>
  </cols>
  <sheetData>
    <row r="1" spans="1:2" ht="16.5">
      <c r="A1" s="66">
        <v>1</v>
      </c>
      <c r="B1" s="67" t="s">
        <v>36</v>
      </c>
    </row>
    <row r="2" spans="1:5" ht="15">
      <c r="A2" s="66">
        <v>3</v>
      </c>
      <c r="B2" s="71"/>
      <c r="C2" s="72"/>
      <c r="D2" s="130"/>
      <c r="E2" s="130"/>
    </row>
    <row r="3" spans="1:5" ht="27.75" customHeight="1">
      <c r="A3" s="66">
        <v>4</v>
      </c>
      <c r="B3" s="73"/>
      <c r="C3" s="73"/>
      <c r="D3" s="74" t="s">
        <v>37</v>
      </c>
      <c r="E3" s="70" t="s">
        <v>38</v>
      </c>
    </row>
    <row r="4" spans="1:5" s="75" customFormat="1" ht="20.25" customHeight="1">
      <c r="A4" s="75">
        <v>5</v>
      </c>
      <c r="B4" s="131" t="s">
        <v>39</v>
      </c>
      <c r="C4" s="131"/>
      <c r="D4" s="76">
        <v>1000</v>
      </c>
      <c r="E4" s="76">
        <f>E5+E80+E96+E115+E147+E192+E214+E241+E257+E300+E322+E333</f>
        <v>1000</v>
      </c>
    </row>
    <row r="5" spans="1:5" ht="22.5" customHeight="1">
      <c r="A5" s="66">
        <v>6</v>
      </c>
      <c r="B5" s="77" t="s">
        <v>40</v>
      </c>
      <c r="C5" s="78"/>
      <c r="D5" s="79">
        <v>299</v>
      </c>
      <c r="E5" s="79">
        <f>E6+E69</f>
        <v>286</v>
      </c>
    </row>
    <row r="6" spans="1:5" ht="22.5" customHeight="1">
      <c r="A6" s="66">
        <v>7</v>
      </c>
      <c r="B6" s="80" t="s">
        <v>41</v>
      </c>
      <c r="C6" s="78"/>
      <c r="D6" s="81">
        <v>274</v>
      </c>
      <c r="E6" s="81">
        <f>E7+E18+E27+E34+E42+E46+E51+E59+E65</f>
        <v>265</v>
      </c>
    </row>
    <row r="7" spans="1:5" ht="21.75" customHeight="1">
      <c r="A7" s="66">
        <v>8</v>
      </c>
      <c r="B7" s="77" t="s">
        <v>42</v>
      </c>
      <c r="C7" s="78"/>
      <c r="D7" s="82">
        <v>61</v>
      </c>
      <c r="E7" s="82">
        <f>SUM(E8:E17)</f>
        <v>71</v>
      </c>
    </row>
    <row r="8" spans="1:5" ht="21.75" customHeight="1">
      <c r="A8" s="66">
        <v>9</v>
      </c>
      <c r="B8" s="83"/>
      <c r="C8" s="84" t="s">
        <v>43</v>
      </c>
      <c r="D8" s="85">
        <v>17</v>
      </c>
      <c r="E8" s="85">
        <v>21</v>
      </c>
    </row>
    <row r="9" spans="1:5" ht="21.75" customHeight="1">
      <c r="A9" s="66">
        <v>10</v>
      </c>
      <c r="B9" s="83"/>
      <c r="C9" s="84" t="s">
        <v>44</v>
      </c>
      <c r="D9" s="85">
        <v>5</v>
      </c>
      <c r="E9" s="85">
        <v>3</v>
      </c>
    </row>
    <row r="10" spans="1:5" ht="21.75" customHeight="1">
      <c r="A10" s="66">
        <v>11</v>
      </c>
      <c r="B10" s="83"/>
      <c r="C10" s="84" t="s">
        <v>45</v>
      </c>
      <c r="D10" s="85">
        <v>16</v>
      </c>
      <c r="E10" s="85">
        <v>21</v>
      </c>
    </row>
    <row r="11" spans="1:5" ht="21.75" customHeight="1">
      <c r="A11" s="66">
        <v>12</v>
      </c>
      <c r="B11" s="83"/>
      <c r="C11" s="84" t="s">
        <v>46</v>
      </c>
      <c r="D11" s="85">
        <v>2</v>
      </c>
      <c r="E11" s="85">
        <v>2</v>
      </c>
    </row>
    <row r="12" spans="1:5" ht="21.75" customHeight="1">
      <c r="A12" s="66">
        <v>13</v>
      </c>
      <c r="B12" s="83"/>
      <c r="C12" s="84" t="s">
        <v>47</v>
      </c>
      <c r="D12" s="85">
        <v>1</v>
      </c>
      <c r="E12" s="85">
        <v>1</v>
      </c>
    </row>
    <row r="13" spans="1:5" ht="21.75" customHeight="1">
      <c r="A13" s="66">
        <v>14</v>
      </c>
      <c r="B13" s="83"/>
      <c r="C13" s="84" t="s">
        <v>48</v>
      </c>
      <c r="D13" s="85">
        <v>5</v>
      </c>
      <c r="E13" s="85">
        <v>5</v>
      </c>
    </row>
    <row r="14" spans="1:5" ht="21.75" customHeight="1">
      <c r="A14" s="66">
        <v>15</v>
      </c>
      <c r="B14" s="83"/>
      <c r="C14" s="84" t="s">
        <v>49</v>
      </c>
      <c r="D14" s="85">
        <v>5</v>
      </c>
      <c r="E14" s="85">
        <v>4</v>
      </c>
    </row>
    <row r="15" spans="1:5" ht="21.75" customHeight="1">
      <c r="A15" s="66">
        <v>16</v>
      </c>
      <c r="B15" s="83"/>
      <c r="C15" s="84" t="s">
        <v>50</v>
      </c>
      <c r="D15" s="85">
        <v>4</v>
      </c>
      <c r="E15" s="85">
        <v>4</v>
      </c>
    </row>
    <row r="16" spans="1:5" ht="21.75" customHeight="1">
      <c r="A16" s="66">
        <v>17</v>
      </c>
      <c r="B16" s="83"/>
      <c r="C16" s="84" t="s">
        <v>51</v>
      </c>
      <c r="D16" s="85">
        <v>2</v>
      </c>
      <c r="E16" s="85">
        <v>5</v>
      </c>
    </row>
    <row r="17" spans="1:5" ht="21.75" customHeight="1">
      <c r="A17" s="66">
        <v>18</v>
      </c>
      <c r="B17" s="83"/>
      <c r="C17" s="84" t="s">
        <v>52</v>
      </c>
      <c r="D17" s="85">
        <v>4</v>
      </c>
      <c r="E17" s="85">
        <v>5</v>
      </c>
    </row>
    <row r="18" spans="1:5" ht="21.75" customHeight="1">
      <c r="A18" s="66">
        <v>19</v>
      </c>
      <c r="B18" s="86" t="s">
        <v>53</v>
      </c>
      <c r="C18" s="84"/>
      <c r="D18" s="87">
        <v>49</v>
      </c>
      <c r="E18" s="87">
        <f>SUM(E19:E26)</f>
        <v>43</v>
      </c>
    </row>
    <row r="19" spans="1:5" ht="21.75" customHeight="1">
      <c r="A19" s="66">
        <v>20</v>
      </c>
      <c r="B19" s="83"/>
      <c r="C19" s="84" t="s">
        <v>54</v>
      </c>
      <c r="D19" s="85">
        <v>7</v>
      </c>
      <c r="E19" s="85">
        <v>7</v>
      </c>
    </row>
    <row r="20" spans="1:5" ht="21.75" customHeight="1">
      <c r="A20" s="66">
        <v>21</v>
      </c>
      <c r="B20" s="83"/>
      <c r="C20" s="84" t="s">
        <v>55</v>
      </c>
      <c r="D20" s="85">
        <v>4</v>
      </c>
      <c r="E20" s="85">
        <v>4</v>
      </c>
    </row>
    <row r="21" spans="1:5" ht="21.75" customHeight="1">
      <c r="A21" s="66">
        <v>22</v>
      </c>
      <c r="B21" s="83"/>
      <c r="C21" s="84" t="s">
        <v>56</v>
      </c>
      <c r="D21" s="85">
        <v>6</v>
      </c>
      <c r="E21" s="85">
        <v>4</v>
      </c>
    </row>
    <row r="22" spans="1:5" ht="21.75" customHeight="1">
      <c r="A22" s="66">
        <v>23</v>
      </c>
      <c r="B22" s="83"/>
      <c r="C22" s="84" t="s">
        <v>57</v>
      </c>
      <c r="D22" s="85">
        <v>2</v>
      </c>
      <c r="E22" s="85">
        <v>2</v>
      </c>
    </row>
    <row r="23" spans="1:5" ht="21.75" customHeight="1">
      <c r="A23" s="66">
        <v>24</v>
      </c>
      <c r="B23" s="83"/>
      <c r="C23" s="84" t="s">
        <v>58</v>
      </c>
      <c r="D23" s="85">
        <v>1</v>
      </c>
      <c r="E23" s="85">
        <v>1</v>
      </c>
    </row>
    <row r="24" spans="1:5" ht="21.75" customHeight="1">
      <c r="A24" s="66">
        <v>25</v>
      </c>
      <c r="B24" s="83"/>
      <c r="C24" s="84" t="s">
        <v>59</v>
      </c>
      <c r="D24" s="85">
        <v>11</v>
      </c>
      <c r="E24" s="85">
        <v>12</v>
      </c>
    </row>
    <row r="25" spans="1:5" ht="21.75" customHeight="1">
      <c r="A25" s="66">
        <v>26</v>
      </c>
      <c r="B25" s="83"/>
      <c r="C25" s="84" t="s">
        <v>60</v>
      </c>
      <c r="D25" s="85">
        <v>14</v>
      </c>
      <c r="E25" s="85">
        <v>10</v>
      </c>
    </row>
    <row r="26" spans="1:5" ht="21.75" customHeight="1">
      <c r="A26" s="66">
        <v>27</v>
      </c>
      <c r="B26" s="83"/>
      <c r="C26" s="84" t="s">
        <v>61</v>
      </c>
      <c r="D26" s="85">
        <v>4</v>
      </c>
      <c r="E26" s="85">
        <v>3</v>
      </c>
    </row>
    <row r="27" spans="1:5" ht="21.75" customHeight="1">
      <c r="A27" s="66">
        <v>28</v>
      </c>
      <c r="B27" s="86" t="s">
        <v>62</v>
      </c>
      <c r="C27" s="84"/>
      <c r="D27" s="87">
        <v>30</v>
      </c>
      <c r="E27" s="87">
        <f>SUM(E28:E33)</f>
        <v>25</v>
      </c>
    </row>
    <row r="28" spans="1:5" ht="21.75" customHeight="1">
      <c r="A28" s="66">
        <v>29</v>
      </c>
      <c r="B28" s="83"/>
      <c r="C28" s="84" t="s">
        <v>63</v>
      </c>
      <c r="D28" s="85">
        <v>8</v>
      </c>
      <c r="E28" s="85">
        <v>7</v>
      </c>
    </row>
    <row r="29" spans="1:5" ht="21.75" customHeight="1">
      <c r="A29" s="66">
        <v>30</v>
      </c>
      <c r="B29" s="83"/>
      <c r="C29" s="84" t="s">
        <v>64</v>
      </c>
      <c r="D29" s="85">
        <v>1</v>
      </c>
      <c r="E29" s="85">
        <v>1</v>
      </c>
    </row>
    <row r="30" spans="1:5" ht="21.75" customHeight="1">
      <c r="A30" s="66">
        <v>31</v>
      </c>
      <c r="B30" s="83"/>
      <c r="C30" s="84" t="s">
        <v>65</v>
      </c>
      <c r="D30" s="85">
        <v>10</v>
      </c>
      <c r="E30" s="85">
        <v>8</v>
      </c>
    </row>
    <row r="31" spans="1:5" ht="21.75" customHeight="1">
      <c r="A31" s="66">
        <v>32</v>
      </c>
      <c r="B31" s="83"/>
      <c r="C31" s="84" t="s">
        <v>66</v>
      </c>
      <c r="D31" s="85">
        <v>3</v>
      </c>
      <c r="E31" s="85">
        <v>3</v>
      </c>
    </row>
    <row r="32" spans="1:5" ht="21.75" customHeight="1">
      <c r="A32" s="66">
        <v>33</v>
      </c>
      <c r="B32" s="83"/>
      <c r="C32" s="84" t="s">
        <v>67</v>
      </c>
      <c r="D32" s="85">
        <v>2</v>
      </c>
      <c r="E32" s="85">
        <v>1</v>
      </c>
    </row>
    <row r="33" spans="1:5" ht="21.75" customHeight="1">
      <c r="A33" s="66">
        <v>34</v>
      </c>
      <c r="B33" s="83"/>
      <c r="C33" s="84" t="s">
        <v>68</v>
      </c>
      <c r="D33" s="85">
        <v>6</v>
      </c>
      <c r="E33" s="85">
        <v>5</v>
      </c>
    </row>
    <row r="34" spans="1:5" ht="22.5" customHeight="1">
      <c r="A34" s="66">
        <v>35</v>
      </c>
      <c r="B34" s="86" t="s">
        <v>69</v>
      </c>
      <c r="C34" s="84"/>
      <c r="D34" s="87">
        <v>40</v>
      </c>
      <c r="E34" s="87">
        <f>SUM(E35:E41)</f>
        <v>36</v>
      </c>
    </row>
    <row r="35" spans="1:5" ht="22.5" customHeight="1">
      <c r="A35" s="66">
        <v>36</v>
      </c>
      <c r="B35" s="86"/>
      <c r="C35" s="84" t="s">
        <v>70</v>
      </c>
      <c r="D35" s="85">
        <v>20</v>
      </c>
      <c r="E35" s="85">
        <v>19</v>
      </c>
    </row>
    <row r="36" spans="1:5" ht="22.5" customHeight="1">
      <c r="A36" s="66">
        <v>37</v>
      </c>
      <c r="B36" s="86"/>
      <c r="C36" s="84" t="s">
        <v>71</v>
      </c>
      <c r="D36" s="85">
        <v>2</v>
      </c>
      <c r="E36" s="85">
        <v>1</v>
      </c>
    </row>
    <row r="37" spans="1:5" ht="22.5" customHeight="1">
      <c r="A37" s="66">
        <v>38</v>
      </c>
      <c r="B37" s="83"/>
      <c r="C37" s="84" t="s">
        <v>72</v>
      </c>
      <c r="D37" s="85">
        <v>2</v>
      </c>
      <c r="E37" s="85">
        <v>2</v>
      </c>
    </row>
    <row r="38" spans="1:5" ht="22.5" customHeight="1">
      <c r="A38" s="66">
        <v>39</v>
      </c>
      <c r="B38" s="86"/>
      <c r="C38" s="84" t="s">
        <v>73</v>
      </c>
      <c r="D38" s="85">
        <v>3</v>
      </c>
      <c r="E38" s="85">
        <v>2</v>
      </c>
    </row>
    <row r="39" spans="1:5" ht="22.5" customHeight="1">
      <c r="A39" s="66">
        <v>40</v>
      </c>
      <c r="B39" s="83"/>
      <c r="C39" s="84" t="s">
        <v>74</v>
      </c>
      <c r="D39" s="85">
        <v>4</v>
      </c>
      <c r="E39" s="85">
        <v>4</v>
      </c>
    </row>
    <row r="40" spans="1:5" ht="22.5" customHeight="1">
      <c r="A40" s="66">
        <v>41</v>
      </c>
      <c r="B40" s="83"/>
      <c r="C40" s="84" t="s">
        <v>75</v>
      </c>
      <c r="D40" s="85">
        <v>5</v>
      </c>
      <c r="E40" s="85">
        <v>5</v>
      </c>
    </row>
    <row r="41" spans="1:5" ht="22.5" customHeight="1">
      <c r="A41" s="66">
        <v>42</v>
      </c>
      <c r="B41" s="83"/>
      <c r="C41" s="84" t="s">
        <v>76</v>
      </c>
      <c r="D41" s="85">
        <v>4</v>
      </c>
      <c r="E41" s="85">
        <v>3</v>
      </c>
    </row>
    <row r="42" spans="1:5" ht="22.5" customHeight="1">
      <c r="A42" s="66">
        <v>43</v>
      </c>
      <c r="B42" s="86" t="s">
        <v>77</v>
      </c>
      <c r="C42" s="84"/>
      <c r="D42" s="87">
        <v>16</v>
      </c>
      <c r="E42" s="87">
        <f>SUM(E43:E45)</f>
        <v>15</v>
      </c>
    </row>
    <row r="43" spans="1:5" ht="22.5" customHeight="1">
      <c r="A43" s="66">
        <v>44</v>
      </c>
      <c r="B43" s="83"/>
      <c r="C43" s="84" t="s">
        <v>78</v>
      </c>
      <c r="D43" s="85">
        <v>1</v>
      </c>
      <c r="E43" s="85">
        <v>2</v>
      </c>
    </row>
    <row r="44" spans="1:5" ht="22.5" customHeight="1">
      <c r="A44" s="66">
        <v>45</v>
      </c>
      <c r="B44" s="83"/>
      <c r="C44" s="84" t="s">
        <v>79</v>
      </c>
      <c r="D44" s="85">
        <v>10</v>
      </c>
      <c r="E44" s="85">
        <v>9</v>
      </c>
    </row>
    <row r="45" spans="1:5" ht="22.5" customHeight="1">
      <c r="A45" s="66">
        <v>46</v>
      </c>
      <c r="B45" s="83"/>
      <c r="C45" s="84" t="s">
        <v>80</v>
      </c>
      <c r="D45" s="85">
        <v>5</v>
      </c>
      <c r="E45" s="85">
        <v>4</v>
      </c>
    </row>
    <row r="46" spans="1:5" ht="22.5" customHeight="1">
      <c r="A46" s="66">
        <v>47</v>
      </c>
      <c r="B46" s="86" t="s">
        <v>81</v>
      </c>
      <c r="C46" s="84"/>
      <c r="D46" s="87">
        <v>14</v>
      </c>
      <c r="E46" s="87">
        <f>SUM(E47:E50)</f>
        <v>12</v>
      </c>
    </row>
    <row r="47" spans="1:5" ht="22.5" customHeight="1">
      <c r="A47" s="66">
        <v>48</v>
      </c>
      <c r="B47" s="83"/>
      <c r="C47" s="84" t="s">
        <v>82</v>
      </c>
      <c r="D47" s="85">
        <v>8</v>
      </c>
      <c r="E47" s="85">
        <v>7</v>
      </c>
    </row>
    <row r="48" spans="1:5" ht="22.5" customHeight="1">
      <c r="A48" s="66">
        <v>49</v>
      </c>
      <c r="B48" s="83"/>
      <c r="C48" s="84" t="s">
        <v>83</v>
      </c>
      <c r="D48" s="85">
        <v>4</v>
      </c>
      <c r="E48" s="85">
        <v>3</v>
      </c>
    </row>
    <row r="49" spans="1:5" ht="22.5" customHeight="1">
      <c r="A49" s="66">
        <v>50</v>
      </c>
      <c r="B49" s="83"/>
      <c r="C49" s="84" t="s">
        <v>84</v>
      </c>
      <c r="D49" s="85">
        <v>1</v>
      </c>
      <c r="E49" s="85">
        <v>1</v>
      </c>
    </row>
    <row r="50" spans="1:5" ht="22.5" customHeight="1">
      <c r="A50" s="66">
        <v>51</v>
      </c>
      <c r="B50" s="83"/>
      <c r="C50" s="84" t="s">
        <v>85</v>
      </c>
      <c r="D50" s="85">
        <v>1</v>
      </c>
      <c r="E50" s="85">
        <v>1</v>
      </c>
    </row>
    <row r="51" spans="1:5" ht="22.5" customHeight="1">
      <c r="A51" s="66">
        <v>52</v>
      </c>
      <c r="B51" s="86" t="s">
        <v>86</v>
      </c>
      <c r="C51" s="84"/>
      <c r="D51" s="87">
        <v>51</v>
      </c>
      <c r="E51" s="87">
        <f>SUM(E52:E58)</f>
        <v>50</v>
      </c>
    </row>
    <row r="52" spans="1:5" ht="22.5" customHeight="1">
      <c r="A52" s="66">
        <v>53</v>
      </c>
      <c r="B52" s="86"/>
      <c r="C52" s="84" t="s">
        <v>87</v>
      </c>
      <c r="D52" s="85">
        <v>9</v>
      </c>
      <c r="E52" s="85">
        <v>7</v>
      </c>
    </row>
    <row r="53" spans="1:5" ht="22.5" customHeight="1">
      <c r="A53" s="66">
        <v>54</v>
      </c>
      <c r="B53" s="86"/>
      <c r="C53" s="84" t="s">
        <v>88</v>
      </c>
      <c r="D53" s="85">
        <v>8</v>
      </c>
      <c r="E53" s="85">
        <v>8</v>
      </c>
    </row>
    <row r="54" spans="1:5" ht="22.5" customHeight="1">
      <c r="A54" s="66">
        <v>55</v>
      </c>
      <c r="B54" s="83"/>
      <c r="C54" s="84" t="s">
        <v>89</v>
      </c>
      <c r="D54" s="85">
        <v>4</v>
      </c>
      <c r="E54" s="85">
        <v>3</v>
      </c>
    </row>
    <row r="55" spans="1:5" ht="22.5" customHeight="1">
      <c r="A55" s="66">
        <v>56</v>
      </c>
      <c r="B55" s="83"/>
      <c r="C55" s="84" t="s">
        <v>90</v>
      </c>
      <c r="D55" s="85">
        <v>2</v>
      </c>
      <c r="E55" s="85">
        <v>2</v>
      </c>
    </row>
    <row r="56" spans="1:5" ht="22.5" customHeight="1">
      <c r="A56" s="66">
        <v>57</v>
      </c>
      <c r="B56" s="86"/>
      <c r="C56" s="84" t="s">
        <v>91</v>
      </c>
      <c r="D56" s="85">
        <v>20</v>
      </c>
      <c r="E56" s="85">
        <v>21</v>
      </c>
    </row>
    <row r="57" spans="1:5" ht="22.5" customHeight="1">
      <c r="A57" s="66">
        <v>58</v>
      </c>
      <c r="B57" s="83"/>
      <c r="C57" s="84" t="s">
        <v>92</v>
      </c>
      <c r="D57" s="85">
        <v>4</v>
      </c>
      <c r="E57" s="85">
        <v>5</v>
      </c>
    </row>
    <row r="58" spans="1:5" ht="22.5" customHeight="1">
      <c r="A58" s="66">
        <v>59</v>
      </c>
      <c r="B58" s="83"/>
      <c r="C58" s="84" t="s">
        <v>93</v>
      </c>
      <c r="D58" s="85">
        <v>4</v>
      </c>
      <c r="E58" s="85">
        <v>4</v>
      </c>
    </row>
    <row r="59" spans="1:5" ht="22.5" customHeight="1">
      <c r="A59" s="66">
        <v>60</v>
      </c>
      <c r="B59" s="86" t="s">
        <v>94</v>
      </c>
      <c r="C59" s="84"/>
      <c r="D59" s="87">
        <v>5</v>
      </c>
      <c r="E59" s="87">
        <f>SUM(E60:E64)</f>
        <v>5</v>
      </c>
    </row>
    <row r="60" spans="1:5" ht="22.5" customHeight="1">
      <c r="A60" s="66">
        <v>61</v>
      </c>
      <c r="B60" s="83"/>
      <c r="C60" s="84" t="s">
        <v>95</v>
      </c>
      <c r="D60" s="85">
        <v>2</v>
      </c>
      <c r="E60" s="85">
        <v>1</v>
      </c>
    </row>
    <row r="61" spans="1:5" ht="22.5" customHeight="1">
      <c r="A61" s="66">
        <v>62</v>
      </c>
      <c r="B61" s="83"/>
      <c r="C61" s="84" t="s">
        <v>96</v>
      </c>
      <c r="D61" s="85">
        <v>1</v>
      </c>
      <c r="E61" s="85">
        <v>1</v>
      </c>
    </row>
    <row r="62" spans="1:5" ht="22.5" customHeight="1">
      <c r="A62" s="66">
        <v>63</v>
      </c>
      <c r="B62" s="83"/>
      <c r="C62" s="84" t="s">
        <v>97</v>
      </c>
      <c r="D62" s="85">
        <v>1</v>
      </c>
      <c r="E62" s="85">
        <v>1</v>
      </c>
    </row>
    <row r="63" spans="1:5" ht="22.5" customHeight="1">
      <c r="A63" s="66">
        <v>64</v>
      </c>
      <c r="B63" s="83"/>
      <c r="C63" s="84" t="s">
        <v>98</v>
      </c>
      <c r="D63" s="85">
        <v>1</v>
      </c>
      <c r="E63" s="85">
        <v>1</v>
      </c>
    </row>
    <row r="64" spans="1:5" ht="22.5" customHeight="1">
      <c r="A64" s="66">
        <v>65</v>
      </c>
      <c r="B64" s="83"/>
      <c r="C64" s="84" t="s">
        <v>99</v>
      </c>
      <c r="D64" s="85" t="s">
        <v>100</v>
      </c>
      <c r="E64" s="85">
        <v>1</v>
      </c>
    </row>
    <row r="65" spans="1:5" ht="22.5" customHeight="1">
      <c r="A65" s="66">
        <v>66</v>
      </c>
      <c r="B65" s="86" t="s">
        <v>101</v>
      </c>
      <c r="C65" s="84"/>
      <c r="D65" s="87">
        <v>8</v>
      </c>
      <c r="E65" s="87">
        <f>SUM(E66:E67)</f>
        <v>8</v>
      </c>
    </row>
    <row r="66" spans="1:5" ht="22.5" customHeight="1">
      <c r="A66" s="66">
        <v>67</v>
      </c>
      <c r="B66" s="83"/>
      <c r="C66" s="84" t="s">
        <v>102</v>
      </c>
      <c r="D66" s="85">
        <v>2</v>
      </c>
      <c r="E66" s="85">
        <v>1</v>
      </c>
    </row>
    <row r="67" spans="1:5" ht="22.5" customHeight="1">
      <c r="A67" s="66">
        <v>68</v>
      </c>
      <c r="B67" s="83"/>
      <c r="C67" s="84" t="s">
        <v>103</v>
      </c>
      <c r="D67" s="85">
        <v>6</v>
      </c>
      <c r="E67" s="85">
        <v>7</v>
      </c>
    </row>
    <row r="68" spans="1:5" ht="22.5" customHeight="1">
      <c r="A68" s="66">
        <v>69</v>
      </c>
      <c r="B68" s="83"/>
      <c r="C68" s="84" t="s">
        <v>104</v>
      </c>
      <c r="D68" s="85"/>
      <c r="E68" s="85"/>
    </row>
    <row r="69" spans="1:5" ht="22.5" customHeight="1">
      <c r="A69" s="66">
        <v>70</v>
      </c>
      <c r="B69" s="88" t="s">
        <v>105</v>
      </c>
      <c r="C69" s="84"/>
      <c r="D69" s="81">
        <v>25</v>
      </c>
      <c r="E69" s="81">
        <f>E70+E74</f>
        <v>21</v>
      </c>
    </row>
    <row r="70" spans="1:5" ht="22.5" customHeight="1">
      <c r="A70" s="66">
        <v>71</v>
      </c>
      <c r="B70" s="86" t="s">
        <v>106</v>
      </c>
      <c r="C70" s="84"/>
      <c r="D70" s="87">
        <v>5</v>
      </c>
      <c r="E70" s="87">
        <f>SUM(E71:E73)</f>
        <v>5</v>
      </c>
    </row>
    <row r="71" spans="1:5" ht="22.5" customHeight="1">
      <c r="A71" s="66">
        <v>72</v>
      </c>
      <c r="B71" s="83"/>
      <c r="C71" s="84" t="s">
        <v>107</v>
      </c>
      <c r="D71" s="85">
        <v>1</v>
      </c>
      <c r="E71" s="85">
        <v>1</v>
      </c>
    </row>
    <row r="72" spans="1:5" ht="22.5" customHeight="1">
      <c r="A72" s="66">
        <v>73</v>
      </c>
      <c r="B72" s="83"/>
      <c r="C72" s="84" t="s">
        <v>108</v>
      </c>
      <c r="D72" s="85">
        <v>3</v>
      </c>
      <c r="E72" s="85">
        <v>3</v>
      </c>
    </row>
    <row r="73" spans="1:5" ht="22.5" customHeight="1">
      <c r="A73" s="66">
        <v>74</v>
      </c>
      <c r="B73" s="83"/>
      <c r="C73" s="84" t="s">
        <v>109</v>
      </c>
      <c r="D73" s="85">
        <v>1</v>
      </c>
      <c r="E73" s="85">
        <v>1</v>
      </c>
    </row>
    <row r="74" spans="1:5" ht="22.5" customHeight="1">
      <c r="A74" s="66">
        <v>75</v>
      </c>
      <c r="B74" s="86" t="s">
        <v>110</v>
      </c>
      <c r="C74" s="84"/>
      <c r="D74" s="87">
        <v>20</v>
      </c>
      <c r="E74" s="87">
        <f>SUM(E75:E77)</f>
        <v>16</v>
      </c>
    </row>
    <row r="75" spans="1:5" ht="22.5" customHeight="1">
      <c r="A75" s="66">
        <v>76</v>
      </c>
      <c r="B75" s="86"/>
      <c r="C75" s="84" t="s">
        <v>111</v>
      </c>
      <c r="D75" s="85">
        <v>12</v>
      </c>
      <c r="E75" s="85">
        <v>9</v>
      </c>
    </row>
    <row r="76" spans="1:5" ht="22.5" customHeight="1">
      <c r="A76" s="66">
        <v>77</v>
      </c>
      <c r="B76" s="83"/>
      <c r="C76" s="84" t="s">
        <v>112</v>
      </c>
      <c r="D76" s="85">
        <v>6</v>
      </c>
      <c r="E76" s="85">
        <v>5</v>
      </c>
    </row>
    <row r="77" spans="1:5" ht="22.5" customHeight="1">
      <c r="A77" s="66">
        <v>78</v>
      </c>
      <c r="B77" s="83"/>
      <c r="C77" s="84" t="s">
        <v>113</v>
      </c>
      <c r="D77" s="85">
        <v>2</v>
      </c>
      <c r="E77" s="85">
        <v>2</v>
      </c>
    </row>
    <row r="78" spans="1:5" ht="22.5" customHeight="1">
      <c r="A78" s="66">
        <v>79</v>
      </c>
      <c r="B78" s="83"/>
      <c r="C78" s="84" t="s">
        <v>104</v>
      </c>
      <c r="D78" s="85"/>
      <c r="E78" s="85"/>
    </row>
    <row r="79" spans="1:5" ht="22.5" customHeight="1">
      <c r="A79" s="66">
        <v>80</v>
      </c>
      <c r="B79" s="83"/>
      <c r="C79" s="84"/>
      <c r="D79" s="87"/>
      <c r="E79" s="87"/>
    </row>
    <row r="80" spans="1:5" ht="22.5" customHeight="1">
      <c r="A80" s="66">
        <v>81</v>
      </c>
      <c r="B80" s="77" t="s">
        <v>114</v>
      </c>
      <c r="C80" s="84"/>
      <c r="D80" s="89">
        <v>86</v>
      </c>
      <c r="E80" s="89">
        <f>E81+E91</f>
        <v>92</v>
      </c>
    </row>
    <row r="81" spans="1:5" ht="21" customHeight="1">
      <c r="A81" s="66">
        <v>82</v>
      </c>
      <c r="B81" s="88" t="s">
        <v>115</v>
      </c>
      <c r="C81" s="84"/>
      <c r="D81" s="81">
        <v>38</v>
      </c>
      <c r="E81" s="81">
        <f>E82+E86+E88</f>
        <v>50</v>
      </c>
    </row>
    <row r="82" spans="1:5" ht="21" customHeight="1">
      <c r="A82" s="66">
        <v>83</v>
      </c>
      <c r="B82" s="86" t="s">
        <v>116</v>
      </c>
      <c r="C82" s="84"/>
      <c r="D82" s="87">
        <v>18</v>
      </c>
      <c r="E82" s="87">
        <f>SUM(E83:E85)</f>
        <v>19</v>
      </c>
    </row>
    <row r="83" spans="1:5" ht="21" customHeight="1">
      <c r="A83" s="66">
        <v>84</v>
      </c>
      <c r="B83" s="83"/>
      <c r="C83" s="84" t="s">
        <v>117</v>
      </c>
      <c r="D83" s="85">
        <v>5</v>
      </c>
      <c r="E83" s="85">
        <v>4</v>
      </c>
    </row>
    <row r="84" spans="1:5" ht="21" customHeight="1">
      <c r="A84" s="66">
        <v>85</v>
      </c>
      <c r="B84" s="83"/>
      <c r="C84" s="84" t="s">
        <v>118</v>
      </c>
      <c r="D84" s="85">
        <v>8</v>
      </c>
      <c r="E84" s="85">
        <v>9</v>
      </c>
    </row>
    <row r="85" spans="1:5" ht="21" customHeight="1">
      <c r="A85" s="66">
        <v>86</v>
      </c>
      <c r="B85" s="83"/>
      <c r="C85" s="84" t="s">
        <v>119</v>
      </c>
      <c r="D85" s="85">
        <v>5</v>
      </c>
      <c r="E85" s="85">
        <v>6</v>
      </c>
    </row>
    <row r="86" spans="1:5" ht="21" customHeight="1">
      <c r="A86" s="66">
        <v>87</v>
      </c>
      <c r="B86" s="86" t="s">
        <v>120</v>
      </c>
      <c r="C86" s="84"/>
      <c r="D86" s="87">
        <v>7</v>
      </c>
      <c r="E86" s="87">
        <f>SUM(E87)</f>
        <v>6</v>
      </c>
    </row>
    <row r="87" spans="1:5" ht="21" customHeight="1">
      <c r="A87" s="66">
        <v>88</v>
      </c>
      <c r="B87" s="83"/>
      <c r="C87" s="84" t="s">
        <v>121</v>
      </c>
      <c r="D87" s="85">
        <v>7</v>
      </c>
      <c r="E87" s="85">
        <v>6</v>
      </c>
    </row>
    <row r="88" spans="1:5" ht="21" customHeight="1">
      <c r="A88" s="66">
        <v>89</v>
      </c>
      <c r="B88" s="86" t="s">
        <v>122</v>
      </c>
      <c r="C88" s="84"/>
      <c r="D88" s="87">
        <v>13</v>
      </c>
      <c r="E88" s="87">
        <f>SUM(E89:E90)</f>
        <v>25</v>
      </c>
    </row>
    <row r="89" spans="1:5" ht="21" customHeight="1">
      <c r="A89" s="66">
        <v>90</v>
      </c>
      <c r="B89" s="83"/>
      <c r="C89" s="84" t="s">
        <v>123</v>
      </c>
      <c r="D89" s="85">
        <v>12</v>
      </c>
      <c r="E89" s="85">
        <v>24</v>
      </c>
    </row>
    <row r="90" spans="1:5" ht="21" customHeight="1">
      <c r="A90" s="66">
        <v>91</v>
      </c>
      <c r="B90" s="83"/>
      <c r="C90" s="84" t="s">
        <v>124</v>
      </c>
      <c r="D90" s="85">
        <v>1</v>
      </c>
      <c r="E90" s="85">
        <v>1</v>
      </c>
    </row>
    <row r="91" spans="1:5" ht="21" customHeight="1">
      <c r="A91" s="66">
        <v>92</v>
      </c>
      <c r="B91" s="88" t="s">
        <v>125</v>
      </c>
      <c r="C91" s="84"/>
      <c r="D91" s="81">
        <v>48</v>
      </c>
      <c r="E91" s="81">
        <f>E92</f>
        <v>42</v>
      </c>
    </row>
    <row r="92" spans="1:5" ht="21" customHeight="1">
      <c r="A92" s="66">
        <v>93</v>
      </c>
      <c r="B92" s="86" t="s">
        <v>126</v>
      </c>
      <c r="C92" s="84"/>
      <c r="D92" s="87">
        <v>48</v>
      </c>
      <c r="E92" s="87">
        <f>SUM(E93)</f>
        <v>42</v>
      </c>
    </row>
    <row r="93" spans="1:5" ht="21" customHeight="1">
      <c r="A93" s="66">
        <v>94</v>
      </c>
      <c r="B93" s="83"/>
      <c r="C93" s="84" t="s">
        <v>127</v>
      </c>
      <c r="D93" s="85">
        <v>48</v>
      </c>
      <c r="E93" s="85">
        <v>42</v>
      </c>
    </row>
    <row r="94" spans="2:5" ht="21" customHeight="1">
      <c r="B94" s="83"/>
      <c r="C94" s="84"/>
      <c r="D94" s="85"/>
      <c r="E94" s="85"/>
    </row>
    <row r="95" spans="1:5" ht="22.5" customHeight="1">
      <c r="A95" s="66">
        <v>96</v>
      </c>
      <c r="B95" s="83"/>
      <c r="C95" s="84"/>
      <c r="D95" s="87"/>
      <c r="E95" s="87"/>
    </row>
    <row r="96" spans="1:5" ht="22.5" customHeight="1">
      <c r="A96" s="66">
        <v>97</v>
      </c>
      <c r="B96" s="86" t="s">
        <v>128</v>
      </c>
      <c r="C96" s="84"/>
      <c r="D96" s="89">
        <v>60</v>
      </c>
      <c r="E96" s="89">
        <f>E97+E108</f>
        <v>51</v>
      </c>
    </row>
    <row r="97" spans="1:5" ht="21" customHeight="1">
      <c r="A97" s="66">
        <v>98</v>
      </c>
      <c r="B97" s="88" t="s">
        <v>129</v>
      </c>
      <c r="C97" s="84"/>
      <c r="D97" s="81">
        <v>45</v>
      </c>
      <c r="E97" s="81">
        <f>E98+E101+E106</f>
        <v>39</v>
      </c>
    </row>
    <row r="98" spans="1:5" ht="21" customHeight="1">
      <c r="A98" s="66">
        <v>99</v>
      </c>
      <c r="B98" s="86" t="s">
        <v>130</v>
      </c>
      <c r="C98" s="84"/>
      <c r="D98" s="87">
        <v>4</v>
      </c>
      <c r="E98" s="87">
        <f>SUM(E99:E100)</f>
        <v>2</v>
      </c>
    </row>
    <row r="99" spans="1:5" ht="21" customHeight="1">
      <c r="A99" s="66">
        <v>100</v>
      </c>
      <c r="B99" s="83"/>
      <c r="C99" s="84" t="s">
        <v>131</v>
      </c>
      <c r="D99" s="85">
        <v>3</v>
      </c>
      <c r="E99" s="85">
        <v>1</v>
      </c>
    </row>
    <row r="100" spans="1:5" ht="21" customHeight="1">
      <c r="A100" s="66">
        <v>101</v>
      </c>
      <c r="B100" s="83"/>
      <c r="C100" s="84" t="s">
        <v>132</v>
      </c>
      <c r="D100" s="85">
        <v>1</v>
      </c>
      <c r="E100" s="85">
        <v>1</v>
      </c>
    </row>
    <row r="101" spans="1:5" ht="21" customHeight="1">
      <c r="A101" s="66">
        <v>102</v>
      </c>
      <c r="B101" s="86" t="s">
        <v>133</v>
      </c>
      <c r="C101" s="84"/>
      <c r="D101" s="87">
        <v>39</v>
      </c>
      <c r="E101" s="87">
        <f>SUM(E102:E105)</f>
        <v>35</v>
      </c>
    </row>
    <row r="102" spans="1:5" ht="21" customHeight="1">
      <c r="A102" s="66">
        <v>103</v>
      </c>
      <c r="B102" s="83"/>
      <c r="C102" s="84" t="s">
        <v>134</v>
      </c>
      <c r="D102" s="85">
        <v>19</v>
      </c>
      <c r="E102" s="85">
        <v>16</v>
      </c>
    </row>
    <row r="103" spans="1:5" ht="21" customHeight="1">
      <c r="A103" s="66">
        <v>104</v>
      </c>
      <c r="B103" s="83"/>
      <c r="C103" s="84" t="s">
        <v>135</v>
      </c>
      <c r="D103" s="85">
        <v>12</v>
      </c>
      <c r="E103" s="85">
        <v>12</v>
      </c>
    </row>
    <row r="104" spans="1:5" ht="21" customHeight="1">
      <c r="A104" s="66">
        <v>105</v>
      </c>
      <c r="B104" s="83"/>
      <c r="C104" s="84" t="s">
        <v>136</v>
      </c>
      <c r="D104" s="85">
        <v>2</v>
      </c>
      <c r="E104" s="85">
        <v>3</v>
      </c>
    </row>
    <row r="105" spans="1:5" ht="21" customHeight="1">
      <c r="A105" s="66">
        <v>106</v>
      </c>
      <c r="B105" s="83"/>
      <c r="C105" s="84" t="s">
        <v>137</v>
      </c>
      <c r="D105" s="85">
        <v>6</v>
      </c>
      <c r="E105" s="85">
        <v>4</v>
      </c>
    </row>
    <row r="106" spans="1:5" ht="21" customHeight="1">
      <c r="A106" s="66">
        <v>107</v>
      </c>
      <c r="B106" s="86" t="s">
        <v>138</v>
      </c>
      <c r="C106" s="84"/>
      <c r="D106" s="87">
        <v>2</v>
      </c>
      <c r="E106" s="87">
        <f>SUM(E107)</f>
        <v>2</v>
      </c>
    </row>
    <row r="107" spans="1:5" ht="21" customHeight="1">
      <c r="A107" s="66">
        <v>108</v>
      </c>
      <c r="B107" s="83"/>
      <c r="C107" s="84" t="s">
        <v>139</v>
      </c>
      <c r="D107" s="85">
        <v>2</v>
      </c>
      <c r="E107" s="85">
        <v>2</v>
      </c>
    </row>
    <row r="108" spans="1:5" ht="21" customHeight="1">
      <c r="A108" s="66">
        <v>109</v>
      </c>
      <c r="B108" s="88" t="s">
        <v>140</v>
      </c>
      <c r="C108" s="84"/>
      <c r="D108" s="81">
        <v>15</v>
      </c>
      <c r="E108" s="81">
        <f>E109</f>
        <v>12</v>
      </c>
    </row>
    <row r="109" spans="1:5" ht="21" customHeight="1">
      <c r="A109" s="66">
        <v>110</v>
      </c>
      <c r="B109" s="86" t="s">
        <v>141</v>
      </c>
      <c r="C109" s="84"/>
      <c r="D109" s="87">
        <v>15</v>
      </c>
      <c r="E109" s="87">
        <f>SUM(E110:E112)</f>
        <v>12</v>
      </c>
    </row>
    <row r="110" spans="1:5" ht="21" customHeight="1">
      <c r="A110" s="66">
        <v>111</v>
      </c>
      <c r="B110" s="83"/>
      <c r="C110" s="84" t="s">
        <v>142</v>
      </c>
      <c r="D110" s="85">
        <v>5</v>
      </c>
      <c r="E110" s="85">
        <v>5</v>
      </c>
    </row>
    <row r="111" spans="1:5" ht="21" customHeight="1">
      <c r="A111" s="66">
        <v>112</v>
      </c>
      <c r="B111" s="83"/>
      <c r="C111" s="84" t="s">
        <v>143</v>
      </c>
      <c r="D111" s="85">
        <v>7</v>
      </c>
      <c r="E111" s="85">
        <v>4</v>
      </c>
    </row>
    <row r="112" spans="1:5" ht="24" customHeight="1">
      <c r="A112" s="66">
        <v>113</v>
      </c>
      <c r="B112" s="83"/>
      <c r="C112" s="84" t="s">
        <v>144</v>
      </c>
      <c r="D112" s="85">
        <v>3</v>
      </c>
      <c r="E112" s="85">
        <v>3</v>
      </c>
    </row>
    <row r="113" spans="1:5" ht="22.5" customHeight="1">
      <c r="A113" s="66">
        <v>114</v>
      </c>
      <c r="B113" s="83"/>
      <c r="C113" s="84" t="s">
        <v>104</v>
      </c>
      <c r="D113" s="85"/>
      <c r="E113" s="85"/>
    </row>
    <row r="114" spans="1:5" ht="22.5" customHeight="1">
      <c r="A114" s="66">
        <v>115</v>
      </c>
      <c r="B114" s="83"/>
      <c r="C114" s="90"/>
      <c r="D114" s="87"/>
      <c r="E114" s="87"/>
    </row>
    <row r="115" spans="1:5" ht="28.5" customHeight="1">
      <c r="A115" s="66">
        <v>116</v>
      </c>
      <c r="B115" s="128" t="s">
        <v>145</v>
      </c>
      <c r="C115" s="129"/>
      <c r="D115" s="89">
        <v>96</v>
      </c>
      <c r="E115" s="89">
        <f>E116+E119+E122+E131+E138</f>
        <v>131</v>
      </c>
    </row>
    <row r="116" spans="1:5" ht="22.5" customHeight="1">
      <c r="A116" s="66">
        <v>117</v>
      </c>
      <c r="B116" s="88" t="s">
        <v>146</v>
      </c>
      <c r="C116" s="84"/>
      <c r="D116" s="81">
        <v>12</v>
      </c>
      <c r="E116" s="81">
        <f>E117</f>
        <v>14</v>
      </c>
    </row>
    <row r="117" spans="1:5" ht="22.5" customHeight="1">
      <c r="A117" s="66">
        <v>118</v>
      </c>
      <c r="B117" s="86" t="s">
        <v>147</v>
      </c>
      <c r="C117" s="84"/>
      <c r="D117" s="87">
        <v>12</v>
      </c>
      <c r="E117" s="87">
        <f>SUM(E118)</f>
        <v>14</v>
      </c>
    </row>
    <row r="118" spans="1:5" ht="22.5" customHeight="1">
      <c r="A118" s="66">
        <v>119</v>
      </c>
      <c r="B118" s="83"/>
      <c r="C118" s="84" t="s">
        <v>148</v>
      </c>
      <c r="D118" s="85">
        <v>12</v>
      </c>
      <c r="E118" s="85">
        <v>14</v>
      </c>
    </row>
    <row r="119" spans="2:5" ht="22.5" customHeight="1">
      <c r="B119" s="88" t="s">
        <v>149</v>
      </c>
      <c r="C119" s="84"/>
      <c r="D119" s="85" t="s">
        <v>100</v>
      </c>
      <c r="E119" s="81">
        <f>E120</f>
        <v>37</v>
      </c>
    </row>
    <row r="120" spans="2:5" ht="22.5" customHeight="1">
      <c r="B120" s="86" t="s">
        <v>150</v>
      </c>
      <c r="C120" s="84"/>
      <c r="D120" s="85" t="s">
        <v>100</v>
      </c>
      <c r="E120" s="87">
        <f>E121</f>
        <v>37</v>
      </c>
    </row>
    <row r="121" spans="2:5" ht="22.5" customHeight="1">
      <c r="B121" s="83"/>
      <c r="C121" s="84" t="s">
        <v>151</v>
      </c>
      <c r="D121" s="85" t="s">
        <v>100</v>
      </c>
      <c r="E121" s="85">
        <v>37</v>
      </c>
    </row>
    <row r="122" spans="1:5" ht="22.5" customHeight="1">
      <c r="A122" s="66">
        <v>120</v>
      </c>
      <c r="B122" s="88" t="s">
        <v>152</v>
      </c>
      <c r="C122" s="84"/>
      <c r="D122" s="81">
        <v>21</v>
      </c>
      <c r="E122" s="81">
        <f>E123+E129</f>
        <v>14</v>
      </c>
    </row>
    <row r="123" spans="1:5" ht="22.5" customHeight="1">
      <c r="A123" s="66">
        <v>121</v>
      </c>
      <c r="B123" s="86" t="s">
        <v>153</v>
      </c>
      <c r="C123" s="84"/>
      <c r="D123" s="87">
        <v>13</v>
      </c>
      <c r="E123" s="87">
        <f>SUM(E124:E128)</f>
        <v>7</v>
      </c>
    </row>
    <row r="124" spans="1:5" ht="22.5" customHeight="1">
      <c r="A124" s="66">
        <v>122</v>
      </c>
      <c r="B124" s="83"/>
      <c r="C124" s="84" t="s">
        <v>154</v>
      </c>
      <c r="D124" s="85">
        <v>2</v>
      </c>
      <c r="E124" s="85">
        <v>1</v>
      </c>
    </row>
    <row r="125" spans="1:5" ht="22.5" customHeight="1">
      <c r="A125" s="66">
        <v>123</v>
      </c>
      <c r="B125" s="83"/>
      <c r="C125" s="84" t="s">
        <v>155</v>
      </c>
      <c r="D125" s="85">
        <v>3</v>
      </c>
      <c r="E125" s="85">
        <v>1</v>
      </c>
    </row>
    <row r="126" spans="1:5" ht="22.5" customHeight="1">
      <c r="A126" s="66">
        <v>124</v>
      </c>
      <c r="B126" s="83"/>
      <c r="C126" s="84" t="s">
        <v>156</v>
      </c>
      <c r="D126" s="85">
        <v>1</v>
      </c>
      <c r="E126" s="85">
        <v>1</v>
      </c>
    </row>
    <row r="127" spans="1:5" ht="22.5" customHeight="1">
      <c r="A127" s="66">
        <v>125</v>
      </c>
      <c r="B127" s="83"/>
      <c r="C127" s="84" t="s">
        <v>157</v>
      </c>
      <c r="D127" s="85">
        <v>2</v>
      </c>
      <c r="E127" s="85">
        <v>1</v>
      </c>
    </row>
    <row r="128" spans="1:5" ht="22.5" customHeight="1">
      <c r="A128" s="66">
        <v>126</v>
      </c>
      <c r="B128" s="83"/>
      <c r="C128" s="84" t="s">
        <v>158</v>
      </c>
      <c r="D128" s="85">
        <v>5</v>
      </c>
      <c r="E128" s="85">
        <v>3</v>
      </c>
    </row>
    <row r="129" spans="1:5" ht="22.5" customHeight="1">
      <c r="A129" s="66">
        <v>127</v>
      </c>
      <c r="B129" s="86" t="s">
        <v>159</v>
      </c>
      <c r="C129" s="84"/>
      <c r="D129" s="87">
        <v>8</v>
      </c>
      <c r="E129" s="87">
        <f>SUM(E130)</f>
        <v>7</v>
      </c>
    </row>
    <row r="130" spans="1:5" ht="22.5" customHeight="1">
      <c r="A130" s="66">
        <v>128</v>
      </c>
      <c r="B130" s="83"/>
      <c r="C130" s="84" t="s">
        <v>160</v>
      </c>
      <c r="D130" s="85">
        <v>8</v>
      </c>
      <c r="E130" s="85">
        <v>7</v>
      </c>
    </row>
    <row r="131" spans="1:5" ht="22.5" customHeight="1">
      <c r="A131" s="66">
        <v>129</v>
      </c>
      <c r="B131" s="88" t="s">
        <v>161</v>
      </c>
      <c r="C131" s="84"/>
      <c r="D131" s="81">
        <v>16</v>
      </c>
      <c r="E131" s="81">
        <f>SUM(E132+E134+E136)</f>
        <v>16</v>
      </c>
    </row>
    <row r="132" spans="1:5" ht="22.5" customHeight="1">
      <c r="A132" s="66">
        <v>130</v>
      </c>
      <c r="B132" s="86" t="s">
        <v>162</v>
      </c>
      <c r="C132" s="84"/>
      <c r="D132" s="87">
        <v>11</v>
      </c>
      <c r="E132" s="87">
        <f>SUM(E133)</f>
        <v>10</v>
      </c>
    </row>
    <row r="133" spans="1:5" ht="22.5" customHeight="1">
      <c r="A133" s="66">
        <v>131</v>
      </c>
      <c r="B133" s="83"/>
      <c r="C133" s="84" t="s">
        <v>163</v>
      </c>
      <c r="D133" s="85">
        <v>11</v>
      </c>
      <c r="E133" s="85">
        <v>10</v>
      </c>
    </row>
    <row r="134" spans="1:5" ht="22.5" customHeight="1">
      <c r="A134" s="66">
        <v>132</v>
      </c>
      <c r="B134" s="86" t="s">
        <v>164</v>
      </c>
      <c r="C134" s="84"/>
      <c r="D134" s="87">
        <v>1</v>
      </c>
      <c r="E134" s="87">
        <f>SUM(E135)</f>
        <v>2</v>
      </c>
    </row>
    <row r="135" spans="1:5" ht="22.5" customHeight="1">
      <c r="A135" s="66">
        <v>133</v>
      </c>
      <c r="B135" s="83"/>
      <c r="C135" s="84" t="s">
        <v>165</v>
      </c>
      <c r="D135" s="85">
        <v>1</v>
      </c>
      <c r="E135" s="85">
        <v>2</v>
      </c>
    </row>
    <row r="136" spans="1:5" ht="22.5" customHeight="1">
      <c r="A136" s="66">
        <v>134</v>
      </c>
      <c r="B136" s="86" t="s">
        <v>166</v>
      </c>
      <c r="C136" s="84"/>
      <c r="D136" s="87">
        <v>4</v>
      </c>
      <c r="E136" s="87">
        <f>SUM(E137)</f>
        <v>4</v>
      </c>
    </row>
    <row r="137" spans="1:5" ht="22.5" customHeight="1">
      <c r="A137" s="66">
        <v>135</v>
      </c>
      <c r="B137" s="83"/>
      <c r="C137" s="84" t="s">
        <v>167</v>
      </c>
      <c r="D137" s="85">
        <v>4</v>
      </c>
      <c r="E137" s="85">
        <v>4</v>
      </c>
    </row>
    <row r="138" spans="1:5" ht="22.5" customHeight="1">
      <c r="A138" s="66">
        <v>136</v>
      </c>
      <c r="B138" s="88" t="s">
        <v>168</v>
      </c>
      <c r="C138" s="84"/>
      <c r="D138" s="81">
        <v>47</v>
      </c>
      <c r="E138" s="81">
        <f>E139+E141+E143</f>
        <v>50</v>
      </c>
    </row>
    <row r="139" spans="1:5" ht="22.5" customHeight="1">
      <c r="A139" s="66">
        <v>137</v>
      </c>
      <c r="B139" s="86" t="s">
        <v>169</v>
      </c>
      <c r="C139" s="84"/>
      <c r="D139" s="87">
        <v>32</v>
      </c>
      <c r="E139" s="87">
        <f>SUM(E140)</f>
        <v>33</v>
      </c>
    </row>
    <row r="140" spans="1:5" ht="22.5" customHeight="1">
      <c r="A140" s="66">
        <v>138</v>
      </c>
      <c r="B140" s="83"/>
      <c r="C140" s="84" t="s">
        <v>170</v>
      </c>
      <c r="D140" s="85">
        <v>32</v>
      </c>
      <c r="E140" s="85">
        <v>33</v>
      </c>
    </row>
    <row r="141" spans="1:5" ht="22.5" customHeight="1">
      <c r="A141" s="66">
        <v>139</v>
      </c>
      <c r="B141" s="86" t="s">
        <v>171</v>
      </c>
      <c r="C141" s="84"/>
      <c r="D141" s="87">
        <v>14</v>
      </c>
      <c r="E141" s="87">
        <f>SUM(E142)</f>
        <v>16</v>
      </c>
    </row>
    <row r="142" spans="1:5" ht="22.5" customHeight="1">
      <c r="A142" s="66">
        <v>140</v>
      </c>
      <c r="B142" s="83"/>
      <c r="C142" s="84" t="s">
        <v>172</v>
      </c>
      <c r="D142" s="85">
        <v>14</v>
      </c>
      <c r="E142" s="85">
        <v>16</v>
      </c>
    </row>
    <row r="143" spans="1:5" ht="22.5" customHeight="1">
      <c r="A143" s="66">
        <v>141</v>
      </c>
      <c r="B143" s="86" t="s">
        <v>173</v>
      </c>
      <c r="C143" s="84"/>
      <c r="D143" s="87">
        <v>1</v>
      </c>
      <c r="E143" s="87">
        <f>SUM(E144)</f>
        <v>1</v>
      </c>
    </row>
    <row r="144" spans="1:5" ht="22.5" customHeight="1">
      <c r="A144" s="66">
        <v>142</v>
      </c>
      <c r="B144" s="83"/>
      <c r="C144" s="84" t="s">
        <v>174</v>
      </c>
      <c r="D144" s="85">
        <v>1</v>
      </c>
      <c r="E144" s="85">
        <v>1</v>
      </c>
    </row>
    <row r="145" spans="1:5" ht="22.5" customHeight="1">
      <c r="A145" s="66">
        <v>143</v>
      </c>
      <c r="B145" s="83"/>
      <c r="C145" s="84" t="s">
        <v>104</v>
      </c>
      <c r="D145" s="85"/>
      <c r="E145" s="85"/>
    </row>
    <row r="146" spans="1:5" ht="22.5" customHeight="1">
      <c r="A146" s="66">
        <v>144</v>
      </c>
      <c r="B146" s="83"/>
      <c r="C146" s="84"/>
      <c r="D146" s="87"/>
      <c r="E146" s="87"/>
    </row>
    <row r="147" spans="1:5" ht="26.25" customHeight="1">
      <c r="A147" s="66">
        <v>145</v>
      </c>
      <c r="B147" s="128" t="s">
        <v>175</v>
      </c>
      <c r="C147" s="129"/>
      <c r="D147" s="89">
        <v>80</v>
      </c>
      <c r="E147" s="89">
        <f>E148+E153+E158+E169+E175+E180</f>
        <v>64</v>
      </c>
    </row>
    <row r="148" spans="1:5" ht="22.5" customHeight="1">
      <c r="A148" s="66">
        <v>146</v>
      </c>
      <c r="B148" s="88" t="s">
        <v>176</v>
      </c>
      <c r="C148" s="84"/>
      <c r="D148" s="81">
        <v>19</v>
      </c>
      <c r="E148" s="81">
        <f>E149+E151</f>
        <v>17</v>
      </c>
    </row>
    <row r="149" spans="1:5" ht="22.5" customHeight="1">
      <c r="A149" s="66">
        <v>147</v>
      </c>
      <c r="B149" s="86" t="s">
        <v>177</v>
      </c>
      <c r="C149" s="84"/>
      <c r="D149" s="87">
        <v>17</v>
      </c>
      <c r="E149" s="87">
        <f>SUM(E150)</f>
        <v>16</v>
      </c>
    </row>
    <row r="150" spans="1:5" ht="22.5" customHeight="1">
      <c r="A150" s="66">
        <v>148</v>
      </c>
      <c r="B150" s="83"/>
      <c r="C150" s="84" t="s">
        <v>178</v>
      </c>
      <c r="D150" s="85">
        <v>17</v>
      </c>
      <c r="E150" s="85">
        <v>16</v>
      </c>
    </row>
    <row r="151" spans="1:5" ht="22.5" customHeight="1">
      <c r="A151" s="66">
        <v>149</v>
      </c>
      <c r="B151" s="86" t="s">
        <v>179</v>
      </c>
      <c r="C151" s="84"/>
      <c r="D151" s="87">
        <v>2</v>
      </c>
      <c r="E151" s="87">
        <f>SUM(E152)</f>
        <v>1</v>
      </c>
    </row>
    <row r="152" spans="1:5" ht="22.5" customHeight="1">
      <c r="A152" s="66">
        <v>150</v>
      </c>
      <c r="B152" s="83"/>
      <c r="C152" s="84" t="s">
        <v>180</v>
      </c>
      <c r="D152" s="85">
        <v>2</v>
      </c>
      <c r="E152" s="85">
        <v>1</v>
      </c>
    </row>
    <row r="153" spans="1:5" ht="22.5" customHeight="1">
      <c r="A153" s="66">
        <v>151</v>
      </c>
      <c r="B153" s="88" t="s">
        <v>181</v>
      </c>
      <c r="C153" s="84"/>
      <c r="D153" s="81">
        <v>9</v>
      </c>
      <c r="E153" s="81">
        <f>E154</f>
        <v>4</v>
      </c>
    </row>
    <row r="154" spans="1:5" ht="22.5" customHeight="1">
      <c r="A154" s="66">
        <v>152</v>
      </c>
      <c r="B154" s="86" t="s">
        <v>182</v>
      </c>
      <c r="C154" s="84"/>
      <c r="D154" s="87">
        <v>9</v>
      </c>
      <c r="E154" s="87">
        <f>SUM(E155:E157)</f>
        <v>4</v>
      </c>
    </row>
    <row r="155" spans="1:5" ht="22.5" customHeight="1">
      <c r="A155" s="66">
        <v>153</v>
      </c>
      <c r="B155" s="83"/>
      <c r="C155" s="84" t="s">
        <v>183</v>
      </c>
      <c r="D155" s="85">
        <v>4</v>
      </c>
      <c r="E155" s="85">
        <v>1</v>
      </c>
    </row>
    <row r="156" spans="1:5" ht="22.5" customHeight="1">
      <c r="A156" s="66">
        <v>154</v>
      </c>
      <c r="B156" s="83"/>
      <c r="C156" s="84" t="s">
        <v>184</v>
      </c>
      <c r="D156" s="85">
        <v>3</v>
      </c>
      <c r="E156" s="85">
        <v>2</v>
      </c>
    </row>
    <row r="157" spans="1:5" ht="22.5" customHeight="1">
      <c r="A157" s="66">
        <v>155</v>
      </c>
      <c r="B157" s="83"/>
      <c r="C157" s="84" t="s">
        <v>113</v>
      </c>
      <c r="D157" s="85">
        <v>2</v>
      </c>
      <c r="E157" s="85">
        <v>1</v>
      </c>
    </row>
    <row r="158" spans="1:5" ht="22.5" customHeight="1">
      <c r="A158" s="66">
        <v>156</v>
      </c>
      <c r="B158" s="88" t="s">
        <v>185</v>
      </c>
      <c r="C158" s="84"/>
      <c r="D158" s="81">
        <v>14</v>
      </c>
      <c r="E158" s="81">
        <f>E159+E165+E167</f>
        <v>9</v>
      </c>
    </row>
    <row r="159" spans="1:5" ht="22.5" customHeight="1">
      <c r="A159" s="66">
        <v>157</v>
      </c>
      <c r="B159" s="86" t="s">
        <v>186</v>
      </c>
      <c r="C159" s="84"/>
      <c r="D159" s="87">
        <v>12</v>
      </c>
      <c r="E159" s="87">
        <f>SUM(E160:E164)</f>
        <v>7</v>
      </c>
    </row>
    <row r="160" spans="1:5" ht="22.5" customHeight="1">
      <c r="A160" s="66">
        <v>158</v>
      </c>
      <c r="B160" s="83"/>
      <c r="C160" s="84" t="s">
        <v>187</v>
      </c>
      <c r="D160" s="85">
        <v>1</v>
      </c>
      <c r="E160" s="85">
        <v>1</v>
      </c>
    </row>
    <row r="161" spans="1:5" ht="22.5" customHeight="1">
      <c r="A161" s="66">
        <v>159</v>
      </c>
      <c r="B161" s="83"/>
      <c r="C161" s="84" t="s">
        <v>188</v>
      </c>
      <c r="D161" s="85">
        <v>1</v>
      </c>
      <c r="E161" s="85">
        <v>0</v>
      </c>
    </row>
    <row r="162" spans="1:5" ht="22.5" customHeight="1">
      <c r="A162" s="66">
        <v>160</v>
      </c>
      <c r="B162" s="83"/>
      <c r="C162" s="84" t="s">
        <v>189</v>
      </c>
      <c r="D162" s="85">
        <v>5</v>
      </c>
      <c r="E162" s="85">
        <v>3</v>
      </c>
    </row>
    <row r="163" spans="1:5" ht="22.5" customHeight="1">
      <c r="A163" s="66">
        <v>161</v>
      </c>
      <c r="B163" s="83"/>
      <c r="C163" s="84" t="s">
        <v>190</v>
      </c>
      <c r="D163" s="85">
        <v>3</v>
      </c>
      <c r="E163" s="85">
        <v>2</v>
      </c>
    </row>
    <row r="164" spans="1:5" ht="22.5" customHeight="1">
      <c r="A164" s="66">
        <v>162</v>
      </c>
      <c r="B164" s="83"/>
      <c r="C164" s="91" t="s">
        <v>113</v>
      </c>
      <c r="D164" s="85">
        <v>2</v>
      </c>
      <c r="E164" s="85">
        <v>1</v>
      </c>
    </row>
    <row r="165" spans="1:5" ht="22.5" customHeight="1">
      <c r="A165" s="66">
        <v>163</v>
      </c>
      <c r="B165" s="86" t="s">
        <v>191</v>
      </c>
      <c r="C165" s="84"/>
      <c r="D165" s="87">
        <v>1</v>
      </c>
      <c r="E165" s="87">
        <f>SUM(E166)</f>
        <v>1</v>
      </c>
    </row>
    <row r="166" spans="1:5" ht="22.5" customHeight="1">
      <c r="A166" s="66">
        <v>164</v>
      </c>
      <c r="B166" s="83"/>
      <c r="C166" s="84" t="s">
        <v>192</v>
      </c>
      <c r="D166" s="85">
        <v>1</v>
      </c>
      <c r="E166" s="85">
        <v>1</v>
      </c>
    </row>
    <row r="167" spans="1:5" ht="22.5" customHeight="1">
      <c r="A167" s="66">
        <v>165</v>
      </c>
      <c r="B167" s="86" t="s">
        <v>193</v>
      </c>
      <c r="C167" s="84"/>
      <c r="D167" s="87">
        <v>1</v>
      </c>
      <c r="E167" s="87">
        <f>SUM(E168)</f>
        <v>1</v>
      </c>
    </row>
    <row r="168" spans="1:5" ht="22.5" customHeight="1">
      <c r="A168" s="66">
        <v>166</v>
      </c>
      <c r="B168" s="83"/>
      <c r="C168" s="84" t="s">
        <v>194</v>
      </c>
      <c r="D168" s="85">
        <v>1</v>
      </c>
      <c r="E168" s="85">
        <v>1</v>
      </c>
    </row>
    <row r="169" spans="1:5" ht="22.5" customHeight="1">
      <c r="A169" s="66">
        <v>167</v>
      </c>
      <c r="B169" s="88" t="s">
        <v>195</v>
      </c>
      <c r="C169" s="84"/>
      <c r="D169" s="81">
        <v>5</v>
      </c>
      <c r="E169" s="81">
        <f>E170</f>
        <v>3</v>
      </c>
    </row>
    <row r="170" spans="1:5" ht="22.5" customHeight="1">
      <c r="A170" s="66">
        <v>168</v>
      </c>
      <c r="B170" s="86" t="s">
        <v>196</v>
      </c>
      <c r="C170" s="84"/>
      <c r="D170" s="87">
        <v>5</v>
      </c>
      <c r="E170" s="87">
        <f>SUM(E171:E174)</f>
        <v>3</v>
      </c>
    </row>
    <row r="171" spans="1:5" ht="22.5" customHeight="1">
      <c r="A171" s="66">
        <v>169</v>
      </c>
      <c r="B171" s="83"/>
      <c r="C171" s="84" t="s">
        <v>197</v>
      </c>
      <c r="D171" s="85">
        <v>2</v>
      </c>
      <c r="E171" s="85">
        <v>1</v>
      </c>
    </row>
    <row r="172" spans="1:5" ht="22.5" customHeight="1">
      <c r="A172" s="66">
        <v>170</v>
      </c>
      <c r="B172" s="83"/>
      <c r="C172" s="84" t="s">
        <v>198</v>
      </c>
      <c r="D172" s="85">
        <v>1</v>
      </c>
      <c r="E172" s="85">
        <v>1</v>
      </c>
    </row>
    <row r="173" spans="1:5" ht="22.5" customHeight="1">
      <c r="A173" s="66">
        <v>171</v>
      </c>
      <c r="B173" s="83"/>
      <c r="C173" s="84" t="s">
        <v>199</v>
      </c>
      <c r="D173" s="85">
        <v>1</v>
      </c>
      <c r="E173" s="85">
        <v>0</v>
      </c>
    </row>
    <row r="174" spans="1:5" ht="22.5" customHeight="1">
      <c r="A174" s="66">
        <v>172</v>
      </c>
      <c r="B174" s="83"/>
      <c r="C174" s="84" t="s">
        <v>200</v>
      </c>
      <c r="D174" s="85">
        <v>1</v>
      </c>
      <c r="E174" s="85">
        <v>1</v>
      </c>
    </row>
    <row r="175" spans="1:5" ht="22.5" customHeight="1">
      <c r="A175" s="66">
        <v>173</v>
      </c>
      <c r="B175" s="88" t="s">
        <v>201</v>
      </c>
      <c r="C175" s="84"/>
      <c r="D175" s="81">
        <v>3</v>
      </c>
      <c r="E175" s="81">
        <f>E176+E178</f>
        <v>2</v>
      </c>
    </row>
    <row r="176" spans="1:5" ht="22.5" customHeight="1">
      <c r="A176" s="66">
        <v>174</v>
      </c>
      <c r="B176" s="86" t="s">
        <v>202</v>
      </c>
      <c r="C176" s="84"/>
      <c r="D176" s="87">
        <v>1</v>
      </c>
      <c r="E176" s="87">
        <f>SUM(E177)</f>
        <v>1</v>
      </c>
    </row>
    <row r="177" spans="1:5" ht="22.5" customHeight="1">
      <c r="A177" s="66">
        <v>175</v>
      </c>
      <c r="B177" s="83"/>
      <c r="C177" s="84" t="s">
        <v>203</v>
      </c>
      <c r="D177" s="85">
        <v>1</v>
      </c>
      <c r="E177" s="85">
        <v>1</v>
      </c>
    </row>
    <row r="178" spans="1:5" ht="22.5" customHeight="1">
      <c r="A178" s="66">
        <v>176</v>
      </c>
      <c r="B178" s="86" t="s">
        <v>204</v>
      </c>
      <c r="C178" s="84"/>
      <c r="D178" s="87">
        <v>2</v>
      </c>
      <c r="E178" s="87">
        <f>SUM(E179)</f>
        <v>1</v>
      </c>
    </row>
    <row r="179" spans="1:5" ht="22.5" customHeight="1">
      <c r="A179" s="66">
        <v>177</v>
      </c>
      <c r="B179" s="83"/>
      <c r="C179" s="84" t="s">
        <v>205</v>
      </c>
      <c r="D179" s="85">
        <v>2</v>
      </c>
      <c r="E179" s="85">
        <v>1</v>
      </c>
    </row>
    <row r="180" spans="1:5" ht="22.5" customHeight="1">
      <c r="A180" s="66">
        <v>178</v>
      </c>
      <c r="B180" s="88" t="s">
        <v>206</v>
      </c>
      <c r="C180" s="84"/>
      <c r="D180" s="81">
        <v>30</v>
      </c>
      <c r="E180" s="81">
        <f>E181+E187</f>
        <v>29</v>
      </c>
    </row>
    <row r="181" spans="1:5" ht="22.5" customHeight="1">
      <c r="A181" s="66">
        <v>179</v>
      </c>
      <c r="B181" s="86" t="s">
        <v>207</v>
      </c>
      <c r="C181" s="84"/>
      <c r="D181" s="87">
        <v>20</v>
      </c>
      <c r="E181" s="87">
        <f>SUM(E182:E186)</f>
        <v>20</v>
      </c>
    </row>
    <row r="182" spans="1:5" ht="22.5" customHeight="1">
      <c r="A182" s="66">
        <v>180</v>
      </c>
      <c r="B182" s="83"/>
      <c r="C182" s="84" t="s">
        <v>208</v>
      </c>
      <c r="D182" s="85">
        <v>4</v>
      </c>
      <c r="E182" s="85">
        <v>3</v>
      </c>
    </row>
    <row r="183" spans="1:5" ht="22.5" customHeight="1">
      <c r="A183" s="66">
        <v>181</v>
      </c>
      <c r="B183" s="83"/>
      <c r="C183" s="84" t="s">
        <v>209</v>
      </c>
      <c r="D183" s="85">
        <v>8</v>
      </c>
      <c r="E183" s="85">
        <v>7</v>
      </c>
    </row>
    <row r="184" spans="1:5" ht="22.5" customHeight="1">
      <c r="A184" s="66">
        <v>182</v>
      </c>
      <c r="B184" s="83"/>
      <c r="C184" s="84" t="s">
        <v>210</v>
      </c>
      <c r="D184" s="85">
        <v>1</v>
      </c>
      <c r="E184" s="85">
        <v>1</v>
      </c>
    </row>
    <row r="185" spans="1:5" ht="22.5" customHeight="1">
      <c r="A185" s="66">
        <v>183</v>
      </c>
      <c r="B185" s="83"/>
      <c r="C185" s="84" t="s">
        <v>211</v>
      </c>
      <c r="D185" s="85">
        <v>3</v>
      </c>
      <c r="E185" s="85">
        <v>5</v>
      </c>
    </row>
    <row r="186" spans="1:5" ht="22.5" customHeight="1">
      <c r="A186" s="66">
        <v>184</v>
      </c>
      <c r="B186" s="83"/>
      <c r="C186" s="84" t="s">
        <v>113</v>
      </c>
      <c r="D186" s="85">
        <v>4</v>
      </c>
      <c r="E186" s="85">
        <v>4</v>
      </c>
    </row>
    <row r="187" spans="1:5" ht="22.5" customHeight="1">
      <c r="A187" s="66">
        <v>185</v>
      </c>
      <c r="B187" s="86" t="s">
        <v>212</v>
      </c>
      <c r="C187" s="84"/>
      <c r="D187" s="87">
        <v>10</v>
      </c>
      <c r="E187" s="87">
        <f>SUM(E188:E189)</f>
        <v>9</v>
      </c>
    </row>
    <row r="188" spans="1:5" ht="22.5" customHeight="1">
      <c r="A188" s="66">
        <v>186</v>
      </c>
      <c r="B188" s="83"/>
      <c r="C188" s="84" t="s">
        <v>213</v>
      </c>
      <c r="D188" s="85">
        <v>8</v>
      </c>
      <c r="E188" s="85">
        <v>8</v>
      </c>
    </row>
    <row r="189" spans="1:5" ht="22.5" customHeight="1">
      <c r="A189" s="66">
        <v>187</v>
      </c>
      <c r="B189" s="83"/>
      <c r="C189" s="84" t="s">
        <v>214</v>
      </c>
      <c r="D189" s="85">
        <v>2</v>
      </c>
      <c r="E189" s="85">
        <v>1</v>
      </c>
    </row>
    <row r="190" spans="1:5" ht="22.5" customHeight="1">
      <c r="A190" s="66">
        <v>188</v>
      </c>
      <c r="B190" s="83"/>
      <c r="C190" s="84"/>
      <c r="D190" s="85"/>
      <c r="E190" s="85"/>
    </row>
    <row r="191" spans="1:5" ht="22.5" customHeight="1">
      <c r="A191" s="66">
        <v>189</v>
      </c>
      <c r="B191" s="83"/>
      <c r="C191" s="90"/>
      <c r="D191" s="87"/>
      <c r="E191" s="87"/>
    </row>
    <row r="192" spans="1:5" ht="22.5" customHeight="1">
      <c r="A192" s="66">
        <v>190</v>
      </c>
      <c r="B192" s="86" t="s">
        <v>215</v>
      </c>
      <c r="C192" s="84"/>
      <c r="D192" s="89">
        <v>28</v>
      </c>
      <c r="E192" s="89">
        <f>E193+E204+E209</f>
        <v>30</v>
      </c>
    </row>
    <row r="193" spans="1:5" ht="22.5" customHeight="1">
      <c r="A193" s="66">
        <v>191</v>
      </c>
      <c r="B193" s="88" t="s">
        <v>216</v>
      </c>
      <c r="C193" s="84"/>
      <c r="D193" s="81">
        <v>14</v>
      </c>
      <c r="E193" s="81">
        <f>E194+E202</f>
        <v>13</v>
      </c>
    </row>
    <row r="194" spans="1:5" ht="22.5" customHeight="1">
      <c r="A194" s="66">
        <v>192</v>
      </c>
      <c r="B194" s="86" t="s">
        <v>217</v>
      </c>
      <c r="C194" s="84"/>
      <c r="D194" s="87">
        <v>13</v>
      </c>
      <c r="E194" s="87">
        <f>SUM(E195:E201)</f>
        <v>12</v>
      </c>
    </row>
    <row r="195" spans="1:5" ht="22.5" customHeight="1">
      <c r="A195" s="66">
        <v>193</v>
      </c>
      <c r="B195" s="83"/>
      <c r="C195" s="84" t="s">
        <v>218</v>
      </c>
      <c r="D195" s="85">
        <v>2</v>
      </c>
      <c r="E195" s="85">
        <v>2</v>
      </c>
    </row>
    <row r="196" spans="1:5" ht="22.5" customHeight="1">
      <c r="A196" s="66">
        <v>194</v>
      </c>
      <c r="B196" s="83"/>
      <c r="C196" s="84" t="s">
        <v>219</v>
      </c>
      <c r="D196" s="85">
        <v>3</v>
      </c>
      <c r="E196" s="85">
        <v>2</v>
      </c>
    </row>
    <row r="197" spans="1:5" ht="22.5" customHeight="1">
      <c r="A197" s="66">
        <v>195</v>
      </c>
      <c r="B197" s="83"/>
      <c r="C197" s="84" t="s">
        <v>220</v>
      </c>
      <c r="D197" s="85">
        <v>1</v>
      </c>
      <c r="E197" s="85">
        <v>1</v>
      </c>
    </row>
    <row r="198" spans="1:5" ht="22.5" customHeight="1">
      <c r="A198" s="66">
        <v>196</v>
      </c>
      <c r="B198" s="83"/>
      <c r="C198" s="84" t="s">
        <v>221</v>
      </c>
      <c r="D198" s="85">
        <v>1</v>
      </c>
      <c r="E198" s="85">
        <v>1</v>
      </c>
    </row>
    <row r="199" spans="1:5" ht="22.5" customHeight="1">
      <c r="A199" s="66">
        <v>197</v>
      </c>
      <c r="B199" s="83"/>
      <c r="C199" s="84" t="s">
        <v>222</v>
      </c>
      <c r="D199" s="85">
        <v>2</v>
      </c>
      <c r="E199" s="85">
        <v>1</v>
      </c>
    </row>
    <row r="200" spans="1:5" ht="22.5" customHeight="1">
      <c r="A200" s="66">
        <v>198</v>
      </c>
      <c r="B200" s="83"/>
      <c r="C200" s="84" t="s">
        <v>223</v>
      </c>
      <c r="D200" s="85">
        <v>3</v>
      </c>
      <c r="E200" s="85">
        <v>4</v>
      </c>
    </row>
    <row r="201" spans="1:5" ht="22.5" customHeight="1">
      <c r="A201" s="66">
        <v>199</v>
      </c>
      <c r="B201" s="83"/>
      <c r="C201" s="84" t="s">
        <v>224</v>
      </c>
      <c r="D201" s="85">
        <v>1</v>
      </c>
      <c r="E201" s="85">
        <v>1</v>
      </c>
    </row>
    <row r="202" spans="1:5" ht="22.5" customHeight="1">
      <c r="A202" s="66">
        <v>200</v>
      </c>
      <c r="B202" s="86" t="s">
        <v>225</v>
      </c>
      <c r="C202" s="92"/>
      <c r="D202" s="87">
        <v>1</v>
      </c>
      <c r="E202" s="87">
        <f>SUM(E203)</f>
        <v>1</v>
      </c>
    </row>
    <row r="203" spans="1:5" ht="22.5" customHeight="1">
      <c r="A203" s="66">
        <v>201</v>
      </c>
      <c r="B203" s="83"/>
      <c r="C203" s="84" t="s">
        <v>226</v>
      </c>
      <c r="D203" s="85">
        <v>1</v>
      </c>
      <c r="E203" s="85">
        <v>1</v>
      </c>
    </row>
    <row r="204" spans="1:5" ht="22.5" customHeight="1">
      <c r="A204" s="66">
        <v>202</v>
      </c>
      <c r="B204" s="88" t="s">
        <v>227</v>
      </c>
      <c r="C204" s="84"/>
      <c r="D204" s="81">
        <v>9</v>
      </c>
      <c r="E204" s="81">
        <f>E205+E207</f>
        <v>10</v>
      </c>
    </row>
    <row r="205" spans="1:5" ht="22.5" customHeight="1">
      <c r="A205" s="66">
        <v>203</v>
      </c>
      <c r="B205" s="86" t="s">
        <v>228</v>
      </c>
      <c r="C205" s="84"/>
      <c r="D205" s="87">
        <v>8</v>
      </c>
      <c r="E205" s="87">
        <f>SUM(E206)</f>
        <v>7</v>
      </c>
    </row>
    <row r="206" spans="1:5" ht="22.5" customHeight="1">
      <c r="A206" s="66">
        <v>204</v>
      </c>
      <c r="B206" s="83"/>
      <c r="C206" s="84" t="s">
        <v>229</v>
      </c>
      <c r="D206" s="85">
        <v>8</v>
      </c>
      <c r="E206" s="85">
        <v>7</v>
      </c>
    </row>
    <row r="207" spans="1:5" ht="22.5" customHeight="1">
      <c r="A207" s="66">
        <v>205</v>
      </c>
      <c r="B207" s="86" t="s">
        <v>230</v>
      </c>
      <c r="C207" s="84"/>
      <c r="D207" s="87">
        <v>1</v>
      </c>
      <c r="E207" s="87">
        <f>SUM(E208)</f>
        <v>3</v>
      </c>
    </row>
    <row r="208" spans="1:5" ht="22.5" customHeight="1">
      <c r="A208" s="66">
        <v>206</v>
      </c>
      <c r="B208" s="83"/>
      <c r="C208" s="84" t="s">
        <v>231</v>
      </c>
      <c r="D208" s="85">
        <v>1</v>
      </c>
      <c r="E208" s="85">
        <v>3</v>
      </c>
    </row>
    <row r="209" spans="1:5" ht="22.5" customHeight="1">
      <c r="A209" s="66">
        <v>207</v>
      </c>
      <c r="B209" s="88" t="s">
        <v>232</v>
      </c>
      <c r="C209" s="84"/>
      <c r="D209" s="81">
        <v>5</v>
      </c>
      <c r="E209" s="81">
        <f>E210</f>
        <v>7</v>
      </c>
    </row>
    <row r="210" spans="1:5" ht="22.5" customHeight="1">
      <c r="A210" s="66">
        <v>208</v>
      </c>
      <c r="B210" s="86" t="s">
        <v>233</v>
      </c>
      <c r="C210" s="84"/>
      <c r="D210" s="87">
        <v>5</v>
      </c>
      <c r="E210" s="87">
        <f>SUM(E211)</f>
        <v>7</v>
      </c>
    </row>
    <row r="211" spans="1:5" ht="22.5" customHeight="1">
      <c r="A211" s="66">
        <v>209</v>
      </c>
      <c r="B211" s="83"/>
      <c r="C211" s="84" t="s">
        <v>234</v>
      </c>
      <c r="D211" s="85">
        <v>5</v>
      </c>
      <c r="E211" s="85">
        <v>7</v>
      </c>
    </row>
    <row r="212" spans="1:5" ht="22.5" customHeight="1">
      <c r="A212" s="66">
        <v>210</v>
      </c>
      <c r="B212" s="83"/>
      <c r="C212" s="84" t="s">
        <v>104</v>
      </c>
      <c r="D212" s="85"/>
      <c r="E212" s="85"/>
    </row>
    <row r="213" spans="1:5" ht="22.5" customHeight="1">
      <c r="A213" s="66">
        <v>211</v>
      </c>
      <c r="B213" s="83"/>
      <c r="C213" s="84"/>
      <c r="D213" s="87"/>
      <c r="E213" s="87"/>
    </row>
    <row r="214" spans="1:5" ht="22.5" customHeight="1">
      <c r="A214" s="66">
        <v>212</v>
      </c>
      <c r="B214" s="86" t="s">
        <v>235</v>
      </c>
      <c r="C214" s="84"/>
      <c r="D214" s="89">
        <v>139</v>
      </c>
      <c r="E214" s="89">
        <f>E215+E218+E231</f>
        <v>147</v>
      </c>
    </row>
    <row r="215" spans="1:5" ht="22.5" customHeight="1">
      <c r="A215" s="66">
        <v>213</v>
      </c>
      <c r="B215" s="88" t="s">
        <v>236</v>
      </c>
      <c r="C215" s="84"/>
      <c r="D215" s="81">
        <v>42</v>
      </c>
      <c r="E215" s="81">
        <f>E216</f>
        <v>44</v>
      </c>
    </row>
    <row r="216" spans="2:5" ht="22.5" customHeight="1">
      <c r="B216" s="86" t="s">
        <v>237</v>
      </c>
      <c r="C216" s="84"/>
      <c r="D216" s="87">
        <v>42</v>
      </c>
      <c r="E216" s="87">
        <f>SUM(E217)</f>
        <v>44</v>
      </c>
    </row>
    <row r="217" spans="1:5" ht="22.5" customHeight="1">
      <c r="A217" s="66">
        <v>214</v>
      </c>
      <c r="B217" s="86"/>
      <c r="C217" s="84" t="s">
        <v>238</v>
      </c>
      <c r="D217" s="66">
        <v>42</v>
      </c>
      <c r="E217" s="66">
        <v>44</v>
      </c>
    </row>
    <row r="218" spans="1:5" ht="22.5" customHeight="1">
      <c r="A218" s="66">
        <v>215</v>
      </c>
      <c r="B218" s="88" t="s">
        <v>239</v>
      </c>
      <c r="C218" s="84"/>
      <c r="D218" s="81">
        <v>47</v>
      </c>
      <c r="E218" s="81">
        <f>E219+E222+E227+E229</f>
        <v>62</v>
      </c>
    </row>
    <row r="219" spans="1:5" ht="22.5" customHeight="1">
      <c r="A219" s="66">
        <v>216</v>
      </c>
      <c r="B219" s="86" t="s">
        <v>240</v>
      </c>
      <c r="C219" s="84"/>
      <c r="D219" s="87">
        <v>4</v>
      </c>
      <c r="E219" s="87">
        <f>SUM(E220:E221)</f>
        <v>5</v>
      </c>
    </row>
    <row r="220" spans="1:5" ht="22.5" customHeight="1">
      <c r="A220" s="66">
        <v>217</v>
      </c>
      <c r="B220" s="83"/>
      <c r="C220" s="84" t="s">
        <v>241</v>
      </c>
      <c r="D220" s="85">
        <v>1</v>
      </c>
      <c r="E220" s="85">
        <v>2</v>
      </c>
    </row>
    <row r="221" spans="1:5" ht="22.5" customHeight="1">
      <c r="A221" s="66">
        <v>218</v>
      </c>
      <c r="B221" s="83"/>
      <c r="C221" s="84" t="s">
        <v>242</v>
      </c>
      <c r="D221" s="85">
        <v>3</v>
      </c>
      <c r="E221" s="85">
        <v>3</v>
      </c>
    </row>
    <row r="222" spans="1:5" ht="22.5" customHeight="1">
      <c r="A222" s="66">
        <v>219</v>
      </c>
      <c r="B222" s="86" t="s">
        <v>243</v>
      </c>
      <c r="C222" s="84"/>
      <c r="D222" s="87">
        <v>32</v>
      </c>
      <c r="E222" s="87">
        <f>SUM(E223:E226)</f>
        <v>46</v>
      </c>
    </row>
    <row r="223" spans="1:5" ht="22.5" customHeight="1">
      <c r="A223" s="66">
        <v>220</v>
      </c>
      <c r="B223" s="83"/>
      <c r="C223" s="84" t="s">
        <v>244</v>
      </c>
      <c r="D223" s="85">
        <v>27</v>
      </c>
      <c r="E223" s="85">
        <v>36</v>
      </c>
    </row>
    <row r="224" spans="2:5" ht="22.5" customHeight="1">
      <c r="B224" s="83"/>
      <c r="C224" s="84" t="s">
        <v>245</v>
      </c>
      <c r="D224" s="85" t="s">
        <v>100</v>
      </c>
      <c r="E224" s="85">
        <v>1</v>
      </c>
    </row>
    <row r="225" spans="1:5" ht="22.5" customHeight="1">
      <c r="A225" s="66">
        <v>221</v>
      </c>
      <c r="B225" s="83"/>
      <c r="C225" s="84" t="s">
        <v>246</v>
      </c>
      <c r="D225" s="85">
        <v>4</v>
      </c>
      <c r="E225" s="85">
        <v>8</v>
      </c>
    </row>
    <row r="226" spans="1:5" ht="22.5" customHeight="1">
      <c r="A226" s="66">
        <v>222</v>
      </c>
      <c r="B226" s="83"/>
      <c r="C226" s="84" t="s">
        <v>247</v>
      </c>
      <c r="D226" s="85">
        <v>1</v>
      </c>
      <c r="E226" s="85">
        <v>1</v>
      </c>
    </row>
    <row r="227" spans="1:5" ht="22.5" customHeight="1">
      <c r="A227" s="66">
        <v>223</v>
      </c>
      <c r="B227" s="86" t="s">
        <v>248</v>
      </c>
      <c r="C227" s="84"/>
      <c r="D227" s="87">
        <v>6</v>
      </c>
      <c r="E227" s="87">
        <f>SUM(E228)</f>
        <v>6</v>
      </c>
    </row>
    <row r="228" spans="1:5" ht="22.5" customHeight="1">
      <c r="A228" s="66">
        <v>224</v>
      </c>
      <c r="B228" s="83"/>
      <c r="C228" s="84" t="s">
        <v>249</v>
      </c>
      <c r="D228" s="85">
        <v>6</v>
      </c>
      <c r="E228" s="85">
        <v>6</v>
      </c>
    </row>
    <row r="229" spans="1:5" ht="22.5" customHeight="1">
      <c r="A229" s="66">
        <v>225</v>
      </c>
      <c r="B229" s="86" t="s">
        <v>250</v>
      </c>
      <c r="C229" s="84"/>
      <c r="D229" s="87">
        <v>5</v>
      </c>
      <c r="E229" s="87">
        <f>E230</f>
        <v>5</v>
      </c>
    </row>
    <row r="230" spans="1:5" ht="22.5" customHeight="1">
      <c r="A230" s="66">
        <v>226</v>
      </c>
      <c r="B230" s="83"/>
      <c r="C230" s="84" t="s">
        <v>251</v>
      </c>
      <c r="D230" s="85">
        <v>5</v>
      </c>
      <c r="E230" s="85">
        <v>5</v>
      </c>
    </row>
    <row r="231" spans="1:5" ht="22.5" customHeight="1">
      <c r="A231" s="66">
        <v>227</v>
      </c>
      <c r="B231" s="88" t="s">
        <v>252</v>
      </c>
      <c r="C231" s="84"/>
      <c r="D231" s="81">
        <v>50</v>
      </c>
      <c r="E231" s="81">
        <f>E232+E235+E237</f>
        <v>41</v>
      </c>
    </row>
    <row r="232" spans="1:5" ht="22.5" customHeight="1">
      <c r="A232" s="66">
        <v>228</v>
      </c>
      <c r="B232" s="86" t="s">
        <v>253</v>
      </c>
      <c r="C232" s="84"/>
      <c r="D232" s="87">
        <v>36</v>
      </c>
      <c r="E232" s="87">
        <f>SUM(E233:E234)</f>
        <v>21</v>
      </c>
    </row>
    <row r="233" spans="1:5" ht="22.5" customHeight="1">
      <c r="A233" s="66">
        <v>229</v>
      </c>
      <c r="B233" s="83"/>
      <c r="C233" s="84" t="s">
        <v>254</v>
      </c>
      <c r="D233" s="85">
        <v>26</v>
      </c>
      <c r="E233" s="85">
        <v>13</v>
      </c>
    </row>
    <row r="234" spans="1:5" ht="22.5" customHeight="1">
      <c r="A234" s="66">
        <v>230</v>
      </c>
      <c r="B234" s="83"/>
      <c r="C234" s="84" t="s">
        <v>255</v>
      </c>
      <c r="D234" s="85">
        <v>10</v>
      </c>
      <c r="E234" s="85">
        <v>8</v>
      </c>
    </row>
    <row r="235" spans="1:5" ht="22.5" customHeight="1">
      <c r="A235" s="66">
        <v>231</v>
      </c>
      <c r="B235" s="86" t="s">
        <v>256</v>
      </c>
      <c r="C235" s="84"/>
      <c r="D235" s="87">
        <v>13</v>
      </c>
      <c r="E235" s="87">
        <f>E236</f>
        <v>19</v>
      </c>
    </row>
    <row r="236" spans="1:5" ht="22.5" customHeight="1">
      <c r="A236" s="66">
        <v>232</v>
      </c>
      <c r="B236" s="83"/>
      <c r="C236" s="84" t="s">
        <v>257</v>
      </c>
      <c r="D236" s="85">
        <v>13</v>
      </c>
      <c r="E236" s="85">
        <v>19</v>
      </c>
    </row>
    <row r="237" spans="1:5" ht="22.5" customHeight="1">
      <c r="A237" s="66">
        <v>233</v>
      </c>
      <c r="B237" s="86" t="s">
        <v>258</v>
      </c>
      <c r="C237" s="84"/>
      <c r="D237" s="87">
        <v>1</v>
      </c>
      <c r="E237" s="87">
        <f>E238</f>
        <v>1</v>
      </c>
    </row>
    <row r="238" spans="1:5" ht="22.5" customHeight="1">
      <c r="A238" s="66">
        <v>234</v>
      </c>
      <c r="B238" s="83"/>
      <c r="C238" s="84" t="s">
        <v>259</v>
      </c>
      <c r="D238" s="85">
        <v>1</v>
      </c>
      <c r="E238" s="85">
        <v>1</v>
      </c>
    </row>
    <row r="239" spans="1:5" ht="22.5" customHeight="1">
      <c r="A239" s="66">
        <v>235</v>
      </c>
      <c r="B239" s="83"/>
      <c r="C239" s="84" t="s">
        <v>104</v>
      </c>
      <c r="D239" s="85"/>
      <c r="E239" s="85"/>
    </row>
    <row r="240" spans="1:5" ht="22.5" customHeight="1">
      <c r="A240" s="66">
        <v>236</v>
      </c>
      <c r="B240" s="83"/>
      <c r="C240" s="90"/>
      <c r="D240" s="87"/>
      <c r="E240" s="87"/>
    </row>
    <row r="241" spans="1:5" ht="22.5" customHeight="1">
      <c r="A241" s="66">
        <v>237</v>
      </c>
      <c r="B241" s="86" t="s">
        <v>260</v>
      </c>
      <c r="C241" s="84"/>
      <c r="D241" s="89">
        <v>31</v>
      </c>
      <c r="E241" s="89">
        <f>E242+E245+E248</f>
        <v>36</v>
      </c>
    </row>
    <row r="242" spans="1:5" ht="22.5" customHeight="1">
      <c r="A242" s="66">
        <v>238</v>
      </c>
      <c r="B242" s="88" t="s">
        <v>261</v>
      </c>
      <c r="C242" s="84"/>
      <c r="D242" s="81">
        <v>1</v>
      </c>
      <c r="E242" s="81">
        <f>E243</f>
        <v>1</v>
      </c>
    </row>
    <row r="243" spans="1:5" ht="22.5" customHeight="1">
      <c r="A243" s="66">
        <v>239</v>
      </c>
      <c r="B243" s="86" t="s">
        <v>262</v>
      </c>
      <c r="C243" s="84"/>
      <c r="D243" s="87">
        <v>1</v>
      </c>
      <c r="E243" s="87">
        <f>SUM(E244)</f>
        <v>1</v>
      </c>
    </row>
    <row r="244" spans="1:5" ht="22.5" customHeight="1">
      <c r="A244" s="66">
        <v>240</v>
      </c>
      <c r="B244" s="83"/>
      <c r="C244" s="84" t="s">
        <v>263</v>
      </c>
      <c r="D244" s="85">
        <v>1</v>
      </c>
      <c r="E244" s="85">
        <v>1</v>
      </c>
    </row>
    <row r="245" spans="1:5" ht="22.5" customHeight="1">
      <c r="A245" s="66">
        <v>241</v>
      </c>
      <c r="B245" s="88" t="s">
        <v>264</v>
      </c>
      <c r="C245" s="84"/>
      <c r="D245" s="81">
        <v>2</v>
      </c>
      <c r="E245" s="81">
        <f>E246</f>
        <v>1</v>
      </c>
    </row>
    <row r="246" spans="1:5" ht="22.5" customHeight="1">
      <c r="A246" s="66">
        <v>242</v>
      </c>
      <c r="B246" s="86" t="s">
        <v>265</v>
      </c>
      <c r="C246" s="84"/>
      <c r="D246" s="87">
        <v>2</v>
      </c>
      <c r="E246" s="87">
        <f>SUM(E247)</f>
        <v>1</v>
      </c>
    </row>
    <row r="247" spans="1:5" ht="22.5" customHeight="1">
      <c r="A247" s="66">
        <v>243</v>
      </c>
      <c r="B247" s="83"/>
      <c r="C247" s="84" t="s">
        <v>266</v>
      </c>
      <c r="D247" s="85">
        <v>2</v>
      </c>
      <c r="E247" s="85">
        <v>1</v>
      </c>
    </row>
    <row r="248" spans="1:5" ht="22.5" customHeight="1">
      <c r="A248" s="66">
        <v>244</v>
      </c>
      <c r="B248" s="88" t="s">
        <v>267</v>
      </c>
      <c r="C248" s="84"/>
      <c r="D248" s="81">
        <v>28</v>
      </c>
      <c r="E248" s="81">
        <v>34</v>
      </c>
    </row>
    <row r="249" spans="1:5" ht="22.5" customHeight="1">
      <c r="A249" s="66">
        <v>245</v>
      </c>
      <c r="B249" s="86" t="s">
        <v>268</v>
      </c>
      <c r="C249" s="84"/>
      <c r="D249" s="87">
        <v>28</v>
      </c>
      <c r="E249" s="87">
        <f>SUM(E250:E254)</f>
        <v>34</v>
      </c>
    </row>
    <row r="250" spans="1:5" ht="22.5" customHeight="1">
      <c r="A250" s="66">
        <v>246</v>
      </c>
      <c r="B250" s="83"/>
      <c r="C250" s="84" t="s">
        <v>269</v>
      </c>
      <c r="D250" s="85">
        <v>4</v>
      </c>
      <c r="E250" s="85">
        <v>4</v>
      </c>
    </row>
    <row r="251" spans="1:5" ht="22.5" customHeight="1">
      <c r="A251" s="66">
        <v>247</v>
      </c>
      <c r="B251" s="83"/>
      <c r="C251" s="84" t="s">
        <v>270</v>
      </c>
      <c r="D251" s="85">
        <v>14</v>
      </c>
      <c r="E251" s="85">
        <v>17</v>
      </c>
    </row>
    <row r="252" spans="1:5" ht="22.5" customHeight="1">
      <c r="A252" s="66">
        <v>248</v>
      </c>
      <c r="B252" s="83"/>
      <c r="C252" s="84" t="s">
        <v>271</v>
      </c>
      <c r="D252" s="85">
        <v>4</v>
      </c>
      <c r="E252" s="85">
        <v>2</v>
      </c>
    </row>
    <row r="253" spans="1:5" ht="22.5" customHeight="1">
      <c r="A253" s="66">
        <v>249</v>
      </c>
      <c r="B253" s="83"/>
      <c r="C253" s="84" t="s">
        <v>272</v>
      </c>
      <c r="D253" s="85">
        <v>4</v>
      </c>
      <c r="E253" s="85">
        <v>8</v>
      </c>
    </row>
    <row r="254" spans="1:5" ht="22.5" customHeight="1">
      <c r="A254" s="66">
        <v>250</v>
      </c>
      <c r="B254" s="83"/>
      <c r="C254" s="84" t="s">
        <v>273</v>
      </c>
      <c r="D254" s="85">
        <v>2</v>
      </c>
      <c r="E254" s="85">
        <v>3</v>
      </c>
    </row>
    <row r="255" spans="1:5" ht="22.5" customHeight="1">
      <c r="A255" s="66">
        <v>251</v>
      </c>
      <c r="B255" s="83"/>
      <c r="C255" s="84"/>
      <c r="D255" s="85"/>
      <c r="E255" s="85"/>
    </row>
    <row r="256" spans="1:5" ht="22.5" customHeight="1">
      <c r="A256" s="66">
        <v>252</v>
      </c>
      <c r="B256" s="83"/>
      <c r="C256" s="90"/>
      <c r="D256" s="87"/>
      <c r="E256" s="87"/>
    </row>
    <row r="257" spans="1:5" ht="22.5" customHeight="1">
      <c r="A257" s="66">
        <v>253</v>
      </c>
      <c r="B257" s="86" t="s">
        <v>274</v>
      </c>
      <c r="C257" s="84"/>
      <c r="D257" s="89">
        <v>53</v>
      </c>
      <c r="E257" s="89">
        <f>E258+E269+E278+E286</f>
        <v>48</v>
      </c>
    </row>
    <row r="258" spans="1:5" ht="22.5" customHeight="1">
      <c r="A258" s="66">
        <v>254</v>
      </c>
      <c r="B258" s="88" t="s">
        <v>275</v>
      </c>
      <c r="C258" s="84"/>
      <c r="D258" s="81">
        <v>15</v>
      </c>
      <c r="E258" s="81">
        <f>E259+E262+E265+E267</f>
        <v>12</v>
      </c>
    </row>
    <row r="259" spans="1:5" ht="27.75" customHeight="1">
      <c r="A259" s="66">
        <v>255</v>
      </c>
      <c r="B259" s="128" t="s">
        <v>276</v>
      </c>
      <c r="C259" s="129"/>
      <c r="D259" s="87">
        <v>9</v>
      </c>
      <c r="E259" s="87">
        <f>SUM(E260:E261)</f>
        <v>6</v>
      </c>
    </row>
    <row r="260" spans="1:5" ht="22.5" customHeight="1">
      <c r="A260" s="66">
        <v>256</v>
      </c>
      <c r="B260" s="83"/>
      <c r="C260" s="66" t="s">
        <v>277</v>
      </c>
      <c r="D260" s="85">
        <v>4</v>
      </c>
      <c r="E260" s="85">
        <v>4</v>
      </c>
    </row>
    <row r="261" spans="1:5" ht="22.5" customHeight="1">
      <c r="A261" s="66">
        <v>257</v>
      </c>
      <c r="B261" s="83"/>
      <c r="C261" s="84" t="s">
        <v>278</v>
      </c>
      <c r="D261" s="85">
        <v>5</v>
      </c>
      <c r="E261" s="85">
        <v>2</v>
      </c>
    </row>
    <row r="262" spans="1:5" ht="22.5" customHeight="1">
      <c r="A262" s="66">
        <v>258</v>
      </c>
      <c r="B262" s="86" t="s">
        <v>279</v>
      </c>
      <c r="C262" s="84"/>
      <c r="D262" s="87">
        <v>4</v>
      </c>
      <c r="E262" s="87">
        <f>SUM(E263:E264)</f>
        <v>4</v>
      </c>
    </row>
    <row r="263" spans="1:5" ht="22.5" customHeight="1">
      <c r="A263" s="66">
        <v>259</v>
      </c>
      <c r="B263" s="83"/>
      <c r="C263" s="84" t="s">
        <v>280</v>
      </c>
      <c r="D263" s="85">
        <v>3</v>
      </c>
      <c r="E263" s="85">
        <v>4</v>
      </c>
    </row>
    <row r="264" spans="1:5" ht="22.5" customHeight="1">
      <c r="A264" s="66">
        <v>260</v>
      </c>
      <c r="B264" s="83"/>
      <c r="C264" s="84" t="s">
        <v>113</v>
      </c>
      <c r="D264" s="85">
        <v>1</v>
      </c>
      <c r="E264" s="85">
        <v>0</v>
      </c>
    </row>
    <row r="265" spans="1:5" ht="22.5" customHeight="1">
      <c r="A265" s="66">
        <v>261</v>
      </c>
      <c r="B265" s="86" t="s">
        <v>281</v>
      </c>
      <c r="C265" s="84"/>
      <c r="D265" s="87">
        <v>1</v>
      </c>
      <c r="E265" s="87">
        <f>SUM(E266)</f>
        <v>1</v>
      </c>
    </row>
    <row r="266" spans="1:5" ht="22.5" customHeight="1">
      <c r="A266" s="66">
        <v>262</v>
      </c>
      <c r="B266" s="83"/>
      <c r="C266" s="84" t="s">
        <v>282</v>
      </c>
      <c r="D266" s="85">
        <v>1</v>
      </c>
      <c r="E266" s="85">
        <v>1</v>
      </c>
    </row>
    <row r="267" spans="1:5" ht="29.25" customHeight="1">
      <c r="A267" s="66">
        <v>263</v>
      </c>
      <c r="B267" s="128" t="s">
        <v>283</v>
      </c>
      <c r="C267" s="128"/>
      <c r="D267" s="87">
        <v>1</v>
      </c>
      <c r="E267" s="87">
        <f>SUM(E268)</f>
        <v>1</v>
      </c>
    </row>
    <row r="268" spans="1:5" ht="22.5" customHeight="1">
      <c r="A268" s="66">
        <v>264</v>
      </c>
      <c r="B268" s="83"/>
      <c r="C268" s="84" t="s">
        <v>284</v>
      </c>
      <c r="D268" s="85">
        <v>1</v>
      </c>
      <c r="E268" s="85">
        <v>1</v>
      </c>
    </row>
    <row r="269" spans="1:5" ht="22.5" customHeight="1">
      <c r="A269" s="66">
        <v>265</v>
      </c>
      <c r="B269" s="88" t="s">
        <v>285</v>
      </c>
      <c r="C269" s="84"/>
      <c r="D269" s="81">
        <v>6</v>
      </c>
      <c r="E269" s="81">
        <f>E270+E272+E274+E276</f>
        <v>4</v>
      </c>
    </row>
    <row r="270" spans="1:5" ht="22.5" customHeight="1">
      <c r="A270" s="66">
        <v>266</v>
      </c>
      <c r="B270" s="86" t="s">
        <v>286</v>
      </c>
      <c r="C270" s="84"/>
      <c r="D270" s="87">
        <v>3</v>
      </c>
      <c r="E270" s="87">
        <f>SUM(E271)</f>
        <v>1</v>
      </c>
    </row>
    <row r="271" spans="1:5" ht="22.5" customHeight="1">
      <c r="A271" s="66">
        <v>267</v>
      </c>
      <c r="B271" s="83"/>
      <c r="C271" s="84" t="s">
        <v>287</v>
      </c>
      <c r="D271" s="85">
        <v>3</v>
      </c>
      <c r="E271" s="85">
        <v>1</v>
      </c>
    </row>
    <row r="272" spans="1:5" ht="22.5" customHeight="1">
      <c r="A272" s="66">
        <v>268</v>
      </c>
      <c r="B272" s="86" t="s">
        <v>288</v>
      </c>
      <c r="C272" s="84"/>
      <c r="D272" s="87">
        <v>1</v>
      </c>
      <c r="E272" s="87">
        <f>SUM(E273)</f>
        <v>1</v>
      </c>
    </row>
    <row r="273" spans="1:5" ht="22.5" customHeight="1">
      <c r="A273" s="66">
        <v>269</v>
      </c>
      <c r="B273" s="83"/>
      <c r="C273" s="84" t="s">
        <v>289</v>
      </c>
      <c r="D273" s="85">
        <v>1</v>
      </c>
      <c r="E273" s="85">
        <v>1</v>
      </c>
    </row>
    <row r="274" spans="1:5" ht="22.5" customHeight="1">
      <c r="A274" s="66">
        <v>270</v>
      </c>
      <c r="B274" s="86" t="s">
        <v>290</v>
      </c>
      <c r="C274" s="84"/>
      <c r="D274" s="87">
        <v>1</v>
      </c>
      <c r="E274" s="87">
        <f>SUM(E275)</f>
        <v>1</v>
      </c>
    </row>
    <row r="275" spans="1:5" ht="22.5" customHeight="1">
      <c r="A275" s="66">
        <v>271</v>
      </c>
      <c r="B275" s="83"/>
      <c r="C275" s="84" t="s">
        <v>291</v>
      </c>
      <c r="D275" s="85">
        <v>1</v>
      </c>
      <c r="E275" s="85">
        <v>1</v>
      </c>
    </row>
    <row r="276" spans="1:5" ht="22.5" customHeight="1">
      <c r="A276" s="66">
        <v>272</v>
      </c>
      <c r="B276" s="86" t="s">
        <v>292</v>
      </c>
      <c r="C276" s="84"/>
      <c r="D276" s="87">
        <v>1</v>
      </c>
      <c r="E276" s="87">
        <f>SUM(E277)</f>
        <v>1</v>
      </c>
    </row>
    <row r="277" spans="1:5" ht="22.5" customHeight="1">
      <c r="A277" s="66">
        <v>273</v>
      </c>
      <c r="B277" s="83"/>
      <c r="C277" s="84" t="s">
        <v>293</v>
      </c>
      <c r="D277" s="85">
        <v>1</v>
      </c>
      <c r="E277" s="85">
        <v>1</v>
      </c>
    </row>
    <row r="278" spans="1:5" ht="22.5" customHeight="1">
      <c r="A278" s="66">
        <v>274</v>
      </c>
      <c r="B278" s="88" t="s">
        <v>294</v>
      </c>
      <c r="C278" s="84"/>
      <c r="D278" s="81">
        <v>12</v>
      </c>
      <c r="E278" s="81">
        <f>E279+E281</f>
        <v>13</v>
      </c>
    </row>
    <row r="279" spans="1:5" ht="22.5" customHeight="1">
      <c r="A279" s="66">
        <v>275</v>
      </c>
      <c r="B279" s="86" t="s">
        <v>295</v>
      </c>
      <c r="C279" s="84"/>
      <c r="D279" s="87">
        <v>1</v>
      </c>
      <c r="E279" s="87">
        <f>SUM(E280)</f>
        <v>1</v>
      </c>
    </row>
    <row r="280" spans="1:5" ht="22.5" customHeight="1">
      <c r="A280" s="66">
        <v>276</v>
      </c>
      <c r="B280" s="83"/>
      <c r="C280" s="84" t="s">
        <v>296</v>
      </c>
      <c r="D280" s="85">
        <v>1</v>
      </c>
      <c r="E280" s="85">
        <v>1</v>
      </c>
    </row>
    <row r="281" spans="1:5" ht="22.5" customHeight="1">
      <c r="A281" s="66">
        <v>277</v>
      </c>
      <c r="B281" s="86" t="s">
        <v>297</v>
      </c>
      <c r="C281" s="84"/>
      <c r="D281" s="87">
        <v>11</v>
      </c>
      <c r="E281" s="87">
        <f>SUM(E282:E285)</f>
        <v>12</v>
      </c>
    </row>
    <row r="282" spans="1:5" ht="22.5" customHeight="1">
      <c r="A282" s="66">
        <v>278</v>
      </c>
      <c r="B282" s="83"/>
      <c r="C282" s="84" t="s">
        <v>298</v>
      </c>
      <c r="D282" s="85">
        <v>2</v>
      </c>
      <c r="E282" s="85">
        <v>1</v>
      </c>
    </row>
    <row r="283" spans="1:5" ht="22.5" customHeight="1">
      <c r="A283" s="66">
        <v>279</v>
      </c>
      <c r="B283" s="83"/>
      <c r="C283" s="84" t="s">
        <v>299</v>
      </c>
      <c r="D283" s="85">
        <v>1</v>
      </c>
      <c r="E283" s="85">
        <v>1</v>
      </c>
    </row>
    <row r="284" spans="1:5" ht="22.5" customHeight="1">
      <c r="A284" s="66">
        <v>280</v>
      </c>
      <c r="B284" s="83"/>
      <c r="C284" s="84" t="s">
        <v>300</v>
      </c>
      <c r="D284" s="85">
        <v>7</v>
      </c>
      <c r="E284" s="85">
        <v>9</v>
      </c>
    </row>
    <row r="285" spans="1:5" ht="22.5" customHeight="1">
      <c r="A285" s="66">
        <v>281</v>
      </c>
      <c r="B285" s="83"/>
      <c r="C285" s="84" t="s">
        <v>113</v>
      </c>
      <c r="D285" s="85">
        <v>1</v>
      </c>
      <c r="E285" s="85">
        <v>1</v>
      </c>
    </row>
    <row r="286" spans="1:5" ht="22.5" customHeight="1">
      <c r="A286" s="66">
        <v>282</v>
      </c>
      <c r="B286" s="88" t="s">
        <v>301</v>
      </c>
      <c r="C286" s="84"/>
      <c r="D286" s="81">
        <v>20</v>
      </c>
      <c r="E286" s="81">
        <f>E287+E291+E295</f>
        <v>19</v>
      </c>
    </row>
    <row r="287" spans="1:5" ht="22.5" customHeight="1">
      <c r="A287" s="66">
        <v>283</v>
      </c>
      <c r="B287" s="86" t="s">
        <v>302</v>
      </c>
      <c r="C287" s="84"/>
      <c r="D287" s="87">
        <v>7</v>
      </c>
      <c r="E287" s="87">
        <f>SUM(E288:E290)</f>
        <v>10</v>
      </c>
    </row>
    <row r="288" spans="1:5" ht="22.5" customHeight="1">
      <c r="A288" s="66">
        <v>284</v>
      </c>
      <c r="B288" s="83"/>
      <c r="C288" s="84" t="s">
        <v>303</v>
      </c>
      <c r="D288" s="85">
        <v>1</v>
      </c>
      <c r="E288" s="85">
        <v>3</v>
      </c>
    </row>
    <row r="289" spans="1:5" ht="22.5" customHeight="1">
      <c r="A289" s="66">
        <v>285</v>
      </c>
      <c r="B289" s="83"/>
      <c r="C289" s="84" t="s">
        <v>304</v>
      </c>
      <c r="D289" s="85">
        <v>4</v>
      </c>
      <c r="E289" s="85">
        <v>5</v>
      </c>
    </row>
    <row r="290" spans="1:5" ht="22.5" customHeight="1">
      <c r="A290" s="66">
        <v>286</v>
      </c>
      <c r="B290" s="83"/>
      <c r="C290" s="84" t="s">
        <v>113</v>
      </c>
      <c r="D290" s="85">
        <v>2</v>
      </c>
      <c r="E290" s="85">
        <v>2</v>
      </c>
    </row>
    <row r="291" spans="1:5" ht="22.5" customHeight="1">
      <c r="A291" s="66">
        <v>287</v>
      </c>
      <c r="B291" s="86" t="s">
        <v>305</v>
      </c>
      <c r="C291" s="84"/>
      <c r="D291" s="87">
        <v>9</v>
      </c>
      <c r="E291" s="87">
        <f>SUM(E292:E294)</f>
        <v>7</v>
      </c>
    </row>
    <row r="292" spans="1:5" ht="22.5" customHeight="1">
      <c r="A292" s="66">
        <v>288</v>
      </c>
      <c r="B292" s="83"/>
      <c r="C292" s="84" t="s">
        <v>306</v>
      </c>
      <c r="D292" s="85">
        <v>5</v>
      </c>
      <c r="E292" s="85">
        <v>3</v>
      </c>
    </row>
    <row r="293" spans="1:5" ht="22.5" customHeight="1">
      <c r="A293" s="66">
        <v>289</v>
      </c>
      <c r="B293" s="83"/>
      <c r="C293" s="84" t="s">
        <v>307</v>
      </c>
      <c r="D293" s="85">
        <v>3</v>
      </c>
      <c r="E293" s="85">
        <v>3</v>
      </c>
    </row>
    <row r="294" spans="1:5" ht="22.5" customHeight="1">
      <c r="A294" s="66">
        <v>290</v>
      </c>
      <c r="B294" s="83"/>
      <c r="C294" s="84" t="s">
        <v>113</v>
      </c>
      <c r="D294" s="85">
        <v>1</v>
      </c>
      <c r="E294" s="85">
        <v>1</v>
      </c>
    </row>
    <row r="295" spans="1:5" ht="22.5" customHeight="1">
      <c r="A295" s="66">
        <v>291</v>
      </c>
      <c r="B295" s="86" t="s">
        <v>308</v>
      </c>
      <c r="C295" s="84"/>
      <c r="D295" s="87">
        <v>4</v>
      </c>
      <c r="E295" s="87">
        <f>SUM(E296:E297)</f>
        <v>2</v>
      </c>
    </row>
    <row r="296" spans="1:5" ht="22.5" customHeight="1">
      <c r="A296" s="66">
        <v>292</v>
      </c>
      <c r="B296" s="83"/>
      <c r="C296" s="84" t="s">
        <v>309</v>
      </c>
      <c r="D296" s="85">
        <v>3</v>
      </c>
      <c r="E296" s="85">
        <v>1</v>
      </c>
    </row>
    <row r="297" spans="1:5" ht="22.5" customHeight="1">
      <c r="A297" s="66">
        <v>293</v>
      </c>
      <c r="B297" s="83"/>
      <c r="C297" s="84" t="s">
        <v>113</v>
      </c>
      <c r="D297" s="85">
        <v>1</v>
      </c>
      <c r="E297" s="85">
        <v>1</v>
      </c>
    </row>
    <row r="298" spans="1:5" ht="22.5" customHeight="1">
      <c r="A298" s="66">
        <v>294</v>
      </c>
      <c r="B298" s="83"/>
      <c r="C298" s="84" t="s">
        <v>104</v>
      </c>
      <c r="D298" s="85"/>
      <c r="E298" s="85"/>
    </row>
    <row r="299" spans="1:5" ht="22.5" customHeight="1">
      <c r="A299" s="66">
        <v>295</v>
      </c>
      <c r="B299" s="83"/>
      <c r="C299" s="90"/>
      <c r="D299" s="87"/>
      <c r="E299" s="87"/>
    </row>
    <row r="300" spans="1:5" ht="22.5" customHeight="1">
      <c r="A300" s="66">
        <v>296</v>
      </c>
      <c r="B300" s="86" t="s">
        <v>310</v>
      </c>
      <c r="C300" s="84"/>
      <c r="D300" s="89">
        <v>24</v>
      </c>
      <c r="E300" s="89">
        <f>E301+E306+E310+E313+E317</f>
        <v>32</v>
      </c>
    </row>
    <row r="301" spans="1:5" ht="22.5" customHeight="1">
      <c r="A301" s="66">
        <v>297</v>
      </c>
      <c r="B301" s="88" t="s">
        <v>311</v>
      </c>
      <c r="C301" s="84"/>
      <c r="D301" s="81">
        <v>8</v>
      </c>
      <c r="E301" s="81">
        <f>E302</f>
        <v>6</v>
      </c>
    </row>
    <row r="302" spans="1:5" ht="22.5" customHeight="1">
      <c r="A302" s="66">
        <v>298</v>
      </c>
      <c r="B302" s="86" t="s">
        <v>312</v>
      </c>
      <c r="C302" s="84"/>
      <c r="D302" s="87">
        <v>8</v>
      </c>
      <c r="E302" s="87">
        <f>SUM(E303:E305)</f>
        <v>6</v>
      </c>
    </row>
    <row r="303" spans="1:5" ht="22.5" customHeight="1">
      <c r="A303" s="66">
        <v>299</v>
      </c>
      <c r="B303" s="83"/>
      <c r="C303" s="84" t="s">
        <v>313</v>
      </c>
      <c r="D303" s="85">
        <v>3</v>
      </c>
      <c r="E303" s="85">
        <v>3</v>
      </c>
    </row>
    <row r="304" spans="1:5" ht="22.5" customHeight="1">
      <c r="A304" s="66">
        <v>300</v>
      </c>
      <c r="B304" s="83"/>
      <c r="C304" s="84" t="s">
        <v>314</v>
      </c>
      <c r="D304" s="85">
        <v>1</v>
      </c>
      <c r="E304" s="85">
        <v>1</v>
      </c>
    </row>
    <row r="305" spans="1:5" ht="22.5" customHeight="1">
      <c r="A305" s="66">
        <v>301</v>
      </c>
      <c r="B305" s="83"/>
      <c r="C305" s="84" t="s">
        <v>315</v>
      </c>
      <c r="D305" s="85">
        <v>4</v>
      </c>
      <c r="E305" s="85">
        <v>2</v>
      </c>
    </row>
    <row r="306" spans="1:5" ht="22.5" customHeight="1">
      <c r="A306" s="66">
        <v>302</v>
      </c>
      <c r="B306" s="88" t="s">
        <v>316</v>
      </c>
      <c r="C306" s="84"/>
      <c r="D306" s="81">
        <v>9</v>
      </c>
      <c r="E306" s="81">
        <f>E307</f>
        <v>13</v>
      </c>
    </row>
    <row r="307" spans="1:5" ht="22.5" customHeight="1">
      <c r="A307" s="66">
        <v>303</v>
      </c>
      <c r="B307" s="86" t="s">
        <v>317</v>
      </c>
      <c r="C307" s="84"/>
      <c r="D307" s="87">
        <v>9</v>
      </c>
      <c r="E307" s="87">
        <f>SUM(E308:E309)</f>
        <v>13</v>
      </c>
    </row>
    <row r="308" spans="1:5" ht="22.5" customHeight="1">
      <c r="A308" s="66">
        <v>304</v>
      </c>
      <c r="B308" s="83"/>
      <c r="C308" s="84" t="s">
        <v>318</v>
      </c>
      <c r="D308" s="85">
        <v>1</v>
      </c>
      <c r="E308" s="85">
        <v>1</v>
      </c>
    </row>
    <row r="309" spans="1:5" ht="22.5" customHeight="1">
      <c r="A309" s="66">
        <v>305</v>
      </c>
      <c r="B309" s="83"/>
      <c r="C309" s="84" t="s">
        <v>319</v>
      </c>
      <c r="D309" s="85">
        <v>8</v>
      </c>
      <c r="E309" s="85">
        <v>12</v>
      </c>
    </row>
    <row r="310" spans="1:5" ht="22.5" customHeight="1">
      <c r="A310" s="66">
        <v>306</v>
      </c>
      <c r="B310" s="88" t="s">
        <v>320</v>
      </c>
      <c r="C310" s="84"/>
      <c r="D310" s="81">
        <v>1</v>
      </c>
      <c r="E310" s="81">
        <f>E311</f>
        <v>1</v>
      </c>
    </row>
    <row r="311" spans="1:5" ht="22.5" customHeight="1">
      <c r="A311" s="66">
        <v>307</v>
      </c>
      <c r="B311" s="86" t="s">
        <v>321</v>
      </c>
      <c r="C311" s="84"/>
      <c r="D311" s="87">
        <v>1</v>
      </c>
      <c r="E311" s="87">
        <f>SUM(E312)</f>
        <v>1</v>
      </c>
    </row>
    <row r="312" spans="1:5" ht="22.5" customHeight="1">
      <c r="A312" s="66">
        <v>308</v>
      </c>
      <c r="B312" s="83"/>
      <c r="C312" s="84" t="s">
        <v>322</v>
      </c>
      <c r="D312" s="85">
        <v>1</v>
      </c>
      <c r="E312" s="85">
        <v>1</v>
      </c>
    </row>
    <row r="313" spans="1:5" ht="22.5" customHeight="1">
      <c r="A313" s="66">
        <v>309</v>
      </c>
      <c r="B313" s="88" t="s">
        <v>323</v>
      </c>
      <c r="C313" s="84"/>
      <c r="D313" s="81">
        <v>4</v>
      </c>
      <c r="E313" s="81">
        <f>E314</f>
        <v>11</v>
      </c>
    </row>
    <row r="314" spans="1:5" ht="22.5" customHeight="1">
      <c r="A314" s="66">
        <v>310</v>
      </c>
      <c r="B314" s="86" t="s">
        <v>324</v>
      </c>
      <c r="C314" s="84"/>
      <c r="D314" s="87">
        <v>4</v>
      </c>
      <c r="E314" s="87">
        <f>SUM(E315:E316)</f>
        <v>11</v>
      </c>
    </row>
    <row r="315" spans="1:5" ht="22.5" customHeight="1">
      <c r="A315" s="66">
        <v>311</v>
      </c>
      <c r="B315" s="83"/>
      <c r="C315" s="84" t="s">
        <v>325</v>
      </c>
      <c r="D315" s="85">
        <v>3</v>
      </c>
      <c r="E315" s="85">
        <v>10</v>
      </c>
    </row>
    <row r="316" spans="1:5" ht="22.5" customHeight="1">
      <c r="A316" s="66">
        <v>312</v>
      </c>
      <c r="B316" s="83"/>
      <c r="C316" s="84" t="s">
        <v>113</v>
      </c>
      <c r="D316" s="85">
        <v>1</v>
      </c>
      <c r="E316" s="85">
        <v>1</v>
      </c>
    </row>
    <row r="317" spans="1:5" ht="22.5" customHeight="1">
      <c r="A317" s="66">
        <v>313</v>
      </c>
      <c r="B317" s="88" t="s">
        <v>326</v>
      </c>
      <c r="C317" s="84"/>
      <c r="D317" s="81">
        <v>2</v>
      </c>
      <c r="E317" s="81">
        <f>E318</f>
        <v>1</v>
      </c>
    </row>
    <row r="318" spans="1:5" ht="22.5" customHeight="1">
      <c r="A318" s="66">
        <v>314</v>
      </c>
      <c r="B318" s="86" t="s">
        <v>327</v>
      </c>
      <c r="C318" s="84"/>
      <c r="D318" s="87">
        <v>2</v>
      </c>
      <c r="E318" s="87">
        <f>SUM(E319)</f>
        <v>1</v>
      </c>
    </row>
    <row r="319" spans="1:5" ht="22.5" customHeight="1">
      <c r="A319" s="66">
        <v>315</v>
      </c>
      <c r="B319" s="83"/>
      <c r="C319" s="84" t="s">
        <v>328</v>
      </c>
      <c r="D319" s="85">
        <v>2</v>
      </c>
      <c r="E319" s="85">
        <v>1</v>
      </c>
    </row>
    <row r="320" spans="1:5" ht="22.5" customHeight="1">
      <c r="A320" s="66">
        <v>316</v>
      </c>
      <c r="B320" s="83"/>
      <c r="C320" s="84" t="s">
        <v>104</v>
      </c>
      <c r="D320" s="85"/>
      <c r="E320" s="85"/>
    </row>
    <row r="321" spans="1:5" ht="22.5" customHeight="1">
      <c r="A321" s="66">
        <v>317</v>
      </c>
      <c r="B321" s="83"/>
      <c r="C321" s="90"/>
      <c r="D321" s="87"/>
      <c r="E321" s="87"/>
    </row>
    <row r="322" spans="1:5" ht="22.5" customHeight="1">
      <c r="A322" s="66">
        <v>318</v>
      </c>
      <c r="B322" s="86" t="s">
        <v>329</v>
      </c>
      <c r="C322" s="84"/>
      <c r="D322" s="93">
        <v>50</v>
      </c>
      <c r="E322" s="93">
        <f>E323+E328</f>
        <v>43</v>
      </c>
    </row>
    <row r="323" spans="1:5" ht="22.5" customHeight="1">
      <c r="A323" s="66">
        <v>319</v>
      </c>
      <c r="B323" s="88" t="s">
        <v>330</v>
      </c>
      <c r="C323" s="84"/>
      <c r="D323" s="81">
        <v>49</v>
      </c>
      <c r="E323" s="81">
        <f>E324</f>
        <v>42</v>
      </c>
    </row>
    <row r="324" spans="1:5" ht="22.5" customHeight="1">
      <c r="A324" s="66">
        <v>320</v>
      </c>
      <c r="B324" s="86" t="s">
        <v>331</v>
      </c>
      <c r="C324" s="84"/>
      <c r="D324" s="87">
        <v>49</v>
      </c>
      <c r="E324" s="87">
        <f>SUM(E325:E327)</f>
        <v>42</v>
      </c>
    </row>
    <row r="325" spans="1:5" ht="22.5" customHeight="1">
      <c r="A325" s="66">
        <v>321</v>
      </c>
      <c r="B325" s="83"/>
      <c r="C325" s="84" t="s">
        <v>332</v>
      </c>
      <c r="D325" s="85">
        <v>16</v>
      </c>
      <c r="E325" s="85">
        <v>19</v>
      </c>
    </row>
    <row r="326" spans="1:5" ht="22.5" customHeight="1">
      <c r="A326" s="66">
        <v>322</v>
      </c>
      <c r="B326" s="83"/>
      <c r="C326" s="84" t="s">
        <v>333</v>
      </c>
      <c r="D326" s="85">
        <v>8</v>
      </c>
      <c r="E326" s="85">
        <v>7</v>
      </c>
    </row>
    <row r="327" spans="1:5" ht="22.5" customHeight="1">
      <c r="A327" s="66">
        <v>323</v>
      </c>
      <c r="B327" s="83"/>
      <c r="C327" s="84" t="s">
        <v>334</v>
      </c>
      <c r="D327" s="85">
        <v>25</v>
      </c>
      <c r="E327" s="85">
        <v>16</v>
      </c>
    </row>
    <row r="328" spans="1:5" ht="22.5" customHeight="1">
      <c r="A328" s="66">
        <v>324</v>
      </c>
      <c r="B328" s="88" t="s">
        <v>335</v>
      </c>
      <c r="C328" s="84"/>
      <c r="D328" s="81">
        <v>1</v>
      </c>
      <c r="E328" s="81">
        <f>E329</f>
        <v>1</v>
      </c>
    </row>
    <row r="329" spans="1:5" ht="22.5" customHeight="1">
      <c r="A329" s="66">
        <v>325</v>
      </c>
      <c r="B329" s="86" t="s">
        <v>336</v>
      </c>
      <c r="C329" s="84"/>
      <c r="D329" s="87">
        <v>1</v>
      </c>
      <c r="E329" s="87">
        <f>SUM(E330)</f>
        <v>1</v>
      </c>
    </row>
    <row r="330" spans="1:5" ht="22.5" customHeight="1">
      <c r="A330" s="66">
        <v>326</v>
      </c>
      <c r="B330" s="83"/>
      <c r="C330" s="84" t="s">
        <v>337</v>
      </c>
      <c r="D330" s="85">
        <v>1</v>
      </c>
      <c r="E330" s="85">
        <v>1</v>
      </c>
    </row>
    <row r="331" spans="1:5" ht="22.5" customHeight="1" hidden="1">
      <c r="A331" s="66">
        <v>327</v>
      </c>
      <c r="B331" s="83"/>
      <c r="C331" s="84" t="s">
        <v>104</v>
      </c>
      <c r="D331" s="85"/>
      <c r="E331" s="85"/>
    </row>
    <row r="332" spans="1:5" ht="22.5" customHeight="1" hidden="1">
      <c r="A332" s="66">
        <v>328</v>
      </c>
      <c r="B332" s="83"/>
      <c r="C332" s="90"/>
      <c r="D332" s="87"/>
      <c r="E332" s="87"/>
    </row>
    <row r="333" spans="1:5" ht="22.5" customHeight="1">
      <c r="A333" s="66">
        <v>329</v>
      </c>
      <c r="B333" s="86" t="s">
        <v>338</v>
      </c>
      <c r="C333" s="84"/>
      <c r="D333" s="89">
        <v>54</v>
      </c>
      <c r="E333" s="89">
        <f>E334+E343+E348+E351+E356</f>
        <v>40</v>
      </c>
    </row>
    <row r="334" spans="1:5" ht="22.5" customHeight="1">
      <c r="A334" s="66">
        <v>330</v>
      </c>
      <c r="B334" s="88" t="s">
        <v>339</v>
      </c>
      <c r="C334" s="84"/>
      <c r="D334" s="81">
        <v>25</v>
      </c>
      <c r="E334" s="81">
        <f>E335+E338</f>
        <v>23</v>
      </c>
    </row>
    <row r="335" spans="1:5" ht="22.5" customHeight="1">
      <c r="A335" s="66">
        <v>331</v>
      </c>
      <c r="B335" s="86" t="s">
        <v>340</v>
      </c>
      <c r="C335" s="84"/>
      <c r="D335" s="87">
        <v>2</v>
      </c>
      <c r="E335" s="87">
        <f>SUM(E336:E337)</f>
        <v>2</v>
      </c>
    </row>
    <row r="336" spans="1:5" ht="22.5" customHeight="1">
      <c r="A336" s="66">
        <v>332</v>
      </c>
      <c r="B336" s="83"/>
      <c r="C336" s="84" t="s">
        <v>341</v>
      </c>
      <c r="D336" s="85">
        <v>1</v>
      </c>
      <c r="E336" s="85">
        <v>1</v>
      </c>
    </row>
    <row r="337" spans="1:5" ht="22.5" customHeight="1">
      <c r="A337" s="66">
        <v>333</v>
      </c>
      <c r="B337" s="83"/>
      <c r="C337" s="84" t="s">
        <v>342</v>
      </c>
      <c r="D337" s="85">
        <v>1</v>
      </c>
      <c r="E337" s="85">
        <v>1</v>
      </c>
    </row>
    <row r="338" spans="1:5" ht="22.5" customHeight="1">
      <c r="A338" s="66">
        <v>334</v>
      </c>
      <c r="B338" s="86" t="s">
        <v>343</v>
      </c>
      <c r="C338" s="84"/>
      <c r="D338" s="87">
        <v>23</v>
      </c>
      <c r="E338" s="87">
        <f>SUM(E339:E342)</f>
        <v>21</v>
      </c>
    </row>
    <row r="339" spans="1:5" ht="22.5" customHeight="1">
      <c r="A339" s="66">
        <v>335</v>
      </c>
      <c r="B339" s="83"/>
      <c r="C339" s="84" t="s">
        <v>344</v>
      </c>
      <c r="D339" s="85">
        <v>6</v>
      </c>
      <c r="E339" s="85">
        <v>5</v>
      </c>
    </row>
    <row r="340" spans="1:5" ht="22.5" customHeight="1">
      <c r="A340" s="66">
        <v>336</v>
      </c>
      <c r="B340" s="83"/>
      <c r="C340" s="84" t="s">
        <v>345</v>
      </c>
      <c r="D340" s="85">
        <v>2</v>
      </c>
      <c r="E340" s="85">
        <v>2</v>
      </c>
    </row>
    <row r="341" spans="1:5" ht="22.5" customHeight="1">
      <c r="A341" s="66">
        <v>337</v>
      </c>
      <c r="B341" s="83"/>
      <c r="C341" s="84" t="s">
        <v>346</v>
      </c>
      <c r="D341" s="85">
        <v>5</v>
      </c>
      <c r="E341" s="85">
        <v>4</v>
      </c>
    </row>
    <row r="342" spans="1:5" ht="22.5" customHeight="1">
      <c r="A342" s="66">
        <v>338</v>
      </c>
      <c r="B342" s="83"/>
      <c r="C342" s="84" t="s">
        <v>347</v>
      </c>
      <c r="D342" s="85">
        <v>10</v>
      </c>
      <c r="E342" s="85">
        <v>10</v>
      </c>
    </row>
    <row r="343" spans="1:5" ht="22.5" customHeight="1">
      <c r="A343" s="66">
        <v>339</v>
      </c>
      <c r="B343" s="88" t="s">
        <v>348</v>
      </c>
      <c r="C343" s="84"/>
      <c r="D343" s="81">
        <v>7</v>
      </c>
      <c r="E343" s="81">
        <f>E344+E346</f>
        <v>3</v>
      </c>
    </row>
    <row r="344" spans="1:5" ht="22.5" customHeight="1">
      <c r="A344" s="66">
        <v>340</v>
      </c>
      <c r="B344" s="86" t="s">
        <v>349</v>
      </c>
      <c r="C344" s="84"/>
      <c r="D344" s="87">
        <v>4</v>
      </c>
      <c r="E344" s="87">
        <f>SUM(E345:E345)</f>
        <v>2</v>
      </c>
    </row>
    <row r="345" spans="1:5" ht="22.5" customHeight="1">
      <c r="A345" s="66">
        <v>341</v>
      </c>
      <c r="B345" s="83"/>
      <c r="C345" s="84" t="s">
        <v>350</v>
      </c>
      <c r="D345" s="85">
        <v>4</v>
      </c>
      <c r="E345" s="85">
        <v>2</v>
      </c>
    </row>
    <row r="346" spans="1:5" ht="22.5" customHeight="1">
      <c r="A346" s="66">
        <v>343</v>
      </c>
      <c r="B346" s="86" t="s">
        <v>351</v>
      </c>
      <c r="C346" s="84"/>
      <c r="D346" s="87">
        <v>3</v>
      </c>
      <c r="E346" s="87">
        <f>SUM(E347)</f>
        <v>1</v>
      </c>
    </row>
    <row r="347" spans="1:5" ht="22.5" customHeight="1">
      <c r="A347" s="66">
        <v>344</v>
      </c>
      <c r="B347" s="83"/>
      <c r="C347" s="84" t="s">
        <v>352</v>
      </c>
      <c r="D347" s="85">
        <v>3</v>
      </c>
      <c r="E347" s="85">
        <v>1</v>
      </c>
    </row>
    <row r="348" spans="1:5" ht="22.5" customHeight="1">
      <c r="A348" s="66">
        <v>345</v>
      </c>
      <c r="B348" s="88" t="s">
        <v>353</v>
      </c>
      <c r="C348" s="84"/>
      <c r="D348" s="81">
        <v>2</v>
      </c>
      <c r="E348" s="81">
        <f>E349</f>
        <v>1</v>
      </c>
    </row>
    <row r="349" spans="1:5" ht="22.5" customHeight="1">
      <c r="A349" s="66">
        <v>346</v>
      </c>
      <c r="B349" s="86" t="s">
        <v>354</v>
      </c>
      <c r="C349" s="84"/>
      <c r="D349" s="87">
        <v>2</v>
      </c>
      <c r="E349" s="87">
        <f>SUM(E350)</f>
        <v>1</v>
      </c>
    </row>
    <row r="350" spans="1:5" ht="22.5" customHeight="1">
      <c r="A350" s="66">
        <v>347</v>
      </c>
      <c r="B350" s="83"/>
      <c r="C350" s="84" t="s">
        <v>355</v>
      </c>
      <c r="D350" s="85">
        <v>2</v>
      </c>
      <c r="E350" s="85">
        <v>1</v>
      </c>
    </row>
    <row r="351" spans="1:5" ht="22.5" customHeight="1">
      <c r="A351" s="66">
        <v>348</v>
      </c>
      <c r="B351" s="88" t="s">
        <v>356</v>
      </c>
      <c r="C351" s="84"/>
      <c r="D351" s="81">
        <v>12</v>
      </c>
      <c r="E351" s="81">
        <f>E352+E354</f>
        <v>10</v>
      </c>
    </row>
    <row r="352" spans="1:5" ht="22.5" customHeight="1">
      <c r="A352" s="66">
        <v>349</v>
      </c>
      <c r="B352" s="86" t="s">
        <v>357</v>
      </c>
      <c r="C352" s="84"/>
      <c r="D352" s="87">
        <v>4</v>
      </c>
      <c r="E352" s="87">
        <f>SUM(E353)</f>
        <v>2</v>
      </c>
    </row>
    <row r="353" spans="1:5" ht="22.5" customHeight="1">
      <c r="A353" s="66">
        <v>350</v>
      </c>
      <c r="B353" s="83"/>
      <c r="C353" s="84" t="s">
        <v>358</v>
      </c>
      <c r="D353" s="85">
        <v>4</v>
      </c>
      <c r="E353" s="85">
        <v>2</v>
      </c>
    </row>
    <row r="354" spans="1:5" ht="22.5" customHeight="1">
      <c r="A354" s="66">
        <v>351</v>
      </c>
      <c r="B354" s="86" t="s">
        <v>359</v>
      </c>
      <c r="C354" s="84"/>
      <c r="D354" s="87">
        <v>8</v>
      </c>
      <c r="E354" s="87">
        <f>SUM(E355)</f>
        <v>8</v>
      </c>
    </row>
    <row r="355" spans="1:5" ht="22.5" customHeight="1">
      <c r="A355" s="66">
        <v>352</v>
      </c>
      <c r="B355" s="83"/>
      <c r="C355" s="84" t="s">
        <v>360</v>
      </c>
      <c r="D355" s="85">
        <v>8</v>
      </c>
      <c r="E355" s="85">
        <v>8</v>
      </c>
    </row>
    <row r="356" spans="1:5" ht="22.5" customHeight="1">
      <c r="A356" s="66">
        <v>353</v>
      </c>
      <c r="B356" s="88" t="s">
        <v>361</v>
      </c>
      <c r="C356" s="84"/>
      <c r="D356" s="81">
        <v>8</v>
      </c>
      <c r="E356" s="81">
        <f>E357</f>
        <v>3</v>
      </c>
    </row>
    <row r="357" spans="1:5" ht="22.5" customHeight="1">
      <c r="A357" s="66">
        <v>354</v>
      </c>
      <c r="B357" s="86" t="s">
        <v>362</v>
      </c>
      <c r="C357" s="84"/>
      <c r="D357" s="87">
        <v>8</v>
      </c>
      <c r="E357" s="87">
        <f>SUM(E358:E359)</f>
        <v>3</v>
      </c>
    </row>
    <row r="358" spans="1:5" ht="22.5" customHeight="1">
      <c r="A358" s="66">
        <v>355</v>
      </c>
      <c r="B358" s="83"/>
      <c r="C358" s="84" t="s">
        <v>363</v>
      </c>
      <c r="D358" s="85">
        <v>4</v>
      </c>
      <c r="E358" s="85">
        <v>1</v>
      </c>
    </row>
    <row r="359" spans="1:5" ht="22.5" customHeight="1">
      <c r="A359" s="66">
        <v>357</v>
      </c>
      <c r="B359" s="83"/>
      <c r="C359" s="84" t="s">
        <v>364</v>
      </c>
      <c r="D359" s="85">
        <v>4</v>
      </c>
      <c r="E359" s="85">
        <v>2</v>
      </c>
    </row>
    <row r="360" spans="2:5" ht="16.5" customHeight="1">
      <c r="B360" s="83"/>
      <c r="C360" s="84" t="s">
        <v>104</v>
      </c>
      <c r="D360" s="94"/>
      <c r="E360" s="94"/>
    </row>
    <row r="361" spans="2:5" ht="16.5" customHeight="1">
      <c r="B361" s="86"/>
      <c r="C361" s="84"/>
      <c r="D361" s="95"/>
      <c r="E361" s="95"/>
    </row>
    <row r="362" spans="3:5" ht="15">
      <c r="C362" s="97"/>
      <c r="D362" s="98"/>
      <c r="E362" s="98"/>
    </row>
    <row r="363" ht="15">
      <c r="E363" s="69"/>
    </row>
    <row r="364" spans="4:5" ht="15">
      <c r="D364" s="98"/>
      <c r="E364" s="98"/>
    </row>
    <row r="365" ht="15">
      <c r="E365" s="69"/>
    </row>
    <row r="366" ht="15">
      <c r="E366" s="69"/>
    </row>
    <row r="367" ht="15">
      <c r="E367" s="69"/>
    </row>
    <row r="368" ht="15">
      <c r="E368" s="69"/>
    </row>
    <row r="369" ht="15">
      <c r="E369" s="69"/>
    </row>
    <row r="370" ht="15">
      <c r="E370" s="69"/>
    </row>
    <row r="371" ht="15">
      <c r="E371" s="69"/>
    </row>
    <row r="372" ht="15">
      <c r="E372" s="69"/>
    </row>
    <row r="373" ht="15">
      <c r="E373" s="69"/>
    </row>
    <row r="374" ht="15">
      <c r="E374" s="69"/>
    </row>
    <row r="375" ht="15">
      <c r="E375" s="69"/>
    </row>
    <row r="376" ht="15">
      <c r="E376" s="69"/>
    </row>
    <row r="377" ht="15">
      <c r="E377" s="69"/>
    </row>
    <row r="378" ht="15">
      <c r="E378" s="69"/>
    </row>
    <row r="379" ht="15">
      <c r="E379" s="69"/>
    </row>
    <row r="380" ht="15">
      <c r="E380" s="69"/>
    </row>
    <row r="381" ht="15">
      <c r="E381" s="69"/>
    </row>
    <row r="382" ht="15">
      <c r="E382" s="69"/>
    </row>
    <row r="383" ht="15">
      <c r="E383" s="69"/>
    </row>
    <row r="384" ht="15">
      <c r="E384" s="69"/>
    </row>
    <row r="385" ht="15">
      <c r="E385" s="69"/>
    </row>
    <row r="386" ht="15">
      <c r="E386" s="69"/>
    </row>
    <row r="387" ht="15">
      <c r="E387" s="69"/>
    </row>
    <row r="388" ht="15">
      <c r="E388" s="69"/>
    </row>
    <row r="389" ht="15">
      <c r="E389" s="69"/>
    </row>
    <row r="390" ht="15">
      <c r="E390" s="69"/>
    </row>
    <row r="391" ht="15">
      <c r="E391" s="69"/>
    </row>
    <row r="392" ht="15">
      <c r="E392" s="69"/>
    </row>
    <row r="393" ht="15">
      <c r="E393" s="69"/>
    </row>
    <row r="394" ht="15">
      <c r="E394" s="69"/>
    </row>
    <row r="395" ht="15">
      <c r="E395" s="69"/>
    </row>
    <row r="396" ht="15">
      <c r="E396" s="69"/>
    </row>
    <row r="397" ht="15">
      <c r="E397" s="69"/>
    </row>
    <row r="398" ht="15">
      <c r="E398" s="69"/>
    </row>
  </sheetData>
  <mergeCells count="6">
    <mergeCell ref="B259:C259"/>
    <mergeCell ref="B267:C267"/>
    <mergeCell ref="D2:E2"/>
    <mergeCell ref="B4:C4"/>
    <mergeCell ref="B115:C115"/>
    <mergeCell ref="B147:C14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30"/>
  <sheetViews>
    <sheetView tabSelected="1" workbookViewId="0" topLeftCell="A1">
      <selection activeCell="D12" sqref="D12"/>
    </sheetView>
  </sheetViews>
  <sheetFormatPr defaultColWidth="9.140625" defaultRowHeight="12.75"/>
  <cols>
    <col min="1" max="1" width="27.421875" style="134" customWidth="1"/>
    <col min="2" max="2" width="63.421875" style="134" customWidth="1"/>
    <col min="3" max="16384" width="9.140625" style="134" customWidth="1"/>
  </cols>
  <sheetData>
    <row r="1" spans="1:2" ht="20.25" customHeight="1">
      <c r="A1" s="132" t="s">
        <v>365</v>
      </c>
      <c r="B1" s="133"/>
    </row>
    <row r="2" spans="1:2" ht="15.75">
      <c r="A2" s="135" t="s">
        <v>366</v>
      </c>
      <c r="B2" s="135"/>
    </row>
    <row r="3" ht="9.75" customHeight="1"/>
    <row r="4" spans="1:2" ht="31.5">
      <c r="A4" s="136" t="s">
        <v>367</v>
      </c>
      <c r="B4" s="137" t="s">
        <v>368</v>
      </c>
    </row>
    <row r="5" ht="6.75" customHeight="1"/>
    <row r="6" spans="1:2" ht="31.5">
      <c r="A6" s="138" t="s">
        <v>369</v>
      </c>
      <c r="B6" s="136" t="s">
        <v>370</v>
      </c>
    </row>
    <row r="7" spans="1:2" ht="6.75" customHeight="1">
      <c r="A7" s="139"/>
      <c r="B7" s="139"/>
    </row>
    <row r="8" spans="1:2" ht="21.75" customHeight="1">
      <c r="A8" s="138" t="s">
        <v>371</v>
      </c>
      <c r="B8" s="138" t="s">
        <v>372</v>
      </c>
    </row>
    <row r="9" ht="6.75" customHeight="1"/>
    <row r="10" spans="1:2" ht="140.25" customHeight="1">
      <c r="A10" s="138" t="s">
        <v>373</v>
      </c>
      <c r="B10" s="140" t="s">
        <v>374</v>
      </c>
    </row>
    <row r="11" ht="6.75" customHeight="1"/>
    <row r="12" spans="1:2" ht="38.25" customHeight="1">
      <c r="A12" s="138" t="s">
        <v>375</v>
      </c>
      <c r="B12" s="141" t="s">
        <v>376</v>
      </c>
    </row>
    <row r="13" ht="6.75" customHeight="1">
      <c r="B13" s="136"/>
    </row>
    <row r="14" spans="1:2" ht="63">
      <c r="A14" s="138" t="s">
        <v>377</v>
      </c>
      <c r="B14" s="141" t="s">
        <v>378</v>
      </c>
    </row>
    <row r="15" ht="6.75" customHeight="1">
      <c r="B15" s="136"/>
    </row>
    <row r="16" spans="1:2" ht="31.5">
      <c r="A16" s="138" t="s">
        <v>379</v>
      </c>
      <c r="B16" s="142" t="s">
        <v>380</v>
      </c>
    </row>
    <row r="17" spans="1:2" ht="8.25" customHeight="1">
      <c r="A17" s="138"/>
      <c r="B17" s="142"/>
    </row>
    <row r="18" spans="1:2" ht="80.25" customHeight="1">
      <c r="A18" s="138"/>
      <c r="B18" s="143" t="s">
        <v>381</v>
      </c>
    </row>
    <row r="19" spans="1:2" ht="50.25" customHeight="1">
      <c r="A19" s="138"/>
      <c r="B19" s="144" t="s">
        <v>382</v>
      </c>
    </row>
    <row r="20" spans="1:2" ht="63.75" customHeight="1">
      <c r="A20" s="138"/>
      <c r="B20" s="144" t="s">
        <v>383</v>
      </c>
    </row>
    <row r="21" spans="1:2" ht="63">
      <c r="A21" s="138"/>
      <c r="B21" s="144" t="s">
        <v>384</v>
      </c>
    </row>
    <row r="22" ht="47.25">
      <c r="B22" s="143" t="s">
        <v>385</v>
      </c>
    </row>
    <row r="23" ht="17.25" customHeight="1">
      <c r="B23" s="145"/>
    </row>
    <row r="24" spans="1:2" ht="33.75" customHeight="1">
      <c r="A24" s="138"/>
      <c r="B24" s="146"/>
    </row>
    <row r="25" spans="1:2" ht="33.75" customHeight="1">
      <c r="A25" s="138"/>
      <c r="B25" s="146"/>
    </row>
    <row r="26" spans="1:2" ht="33.75" customHeight="1">
      <c r="A26" s="138"/>
      <c r="B26" s="146"/>
    </row>
    <row r="27" spans="1:2" ht="33.75" customHeight="1">
      <c r="A27" s="138"/>
      <c r="B27" s="146"/>
    </row>
    <row r="28" spans="1:2" ht="33.75" customHeight="1">
      <c r="A28" s="138"/>
      <c r="B28" s="146"/>
    </row>
    <row r="29" spans="1:2" ht="33.75" customHeight="1">
      <c r="A29" s="138"/>
      <c r="B29" s="146"/>
    </row>
    <row r="30" spans="1:2" ht="33.75" customHeight="1">
      <c r="A30" s="138"/>
      <c r="B30" s="146"/>
    </row>
    <row r="33" ht="16.5" customHeight="1"/>
    <row r="34" ht="8.25" customHeight="1"/>
  </sheetData>
  <mergeCells count="2">
    <mergeCell ref="A1:B1"/>
    <mergeCell ref="A2:B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madina</dc:creator>
  <cp:keywords/>
  <dc:description/>
  <cp:lastModifiedBy>madina</cp:lastModifiedBy>
  <dcterms:created xsi:type="dcterms:W3CDTF">2007-10-26T04:51:52Z</dcterms:created>
  <dcterms:modified xsi:type="dcterms:W3CDTF">2007-10-26T06:34:48Z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HeaderStyleDefinitio">
    <vt:lpwstr/>
  </property>
  <property fmtid="{D5CDD505-2E9C-101B-9397-08002B2CF9AE}" pid="4" name="PublishingVariationGroup">
    <vt:lpwstr>afec9e05-349e-47e7-92cb-96b958517ac6</vt:lpwstr>
  </property>
  <property fmtid="{D5CDD505-2E9C-101B-9397-08002B2CF9AE}" pid="5" name="PublishingVariationRelationshipLinkField">
    <vt:lpwstr>http://statsmauritius.gov.mu/Relationships List/2805_.000, /Relationships List/2805_.000</vt:lpwstr>
  </property>
</Properties>
</file>