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activeTab="1"/>
  </bookViews>
  <sheets>
    <sheet name="tab3" sheetId="1" r:id="rId1"/>
    <sheet name="annex1" sheetId="2" r:id="rId2"/>
    <sheet name="annex2" sheetId="3" r:id="rId3"/>
  </sheets>
  <externalReferences>
    <externalReference r:id="rId6"/>
  </externalReferences>
  <definedNames/>
  <calcPr fullCalcOnLoad="1"/>
</workbook>
</file>

<file path=xl/sharedStrings.xml><?xml version="1.0" encoding="utf-8"?>
<sst xmlns="http://schemas.openxmlformats.org/spreadsheetml/2006/main" count="84" uniqueCount="64">
  <si>
    <t>ANNEX I</t>
  </si>
  <si>
    <t xml:space="preserve">Methodology of the Continuous Multi-Purpose Household Survey </t>
  </si>
  <si>
    <t>Data collection</t>
  </si>
  <si>
    <t>Face to face interviewing of household members.</t>
  </si>
  <si>
    <t>Frequency of data collection</t>
  </si>
  <si>
    <t>Monthly except in 2004 when data collection was carried out every quarter. Up to 2005, the reference period for data on labour force was the last week of the survey month. As from 2006, the reference week has been changed to the second week of the survey month so that estimates can be published within one quarter of the reference period, as required by the IMF Special Data Dissemination System (SDDS) to which the country expects to graduate by end 2007.</t>
  </si>
  <si>
    <t>Scope and coverage of collection</t>
  </si>
  <si>
    <t xml:space="preserve">Private Mauritian households in the islands of Mauritius and Rodrigues. </t>
  </si>
  <si>
    <t>Sampling method</t>
  </si>
  <si>
    <t xml:space="preserve">Stratified two-stage  sampling design. At the first stage, Primary Sampling Units (PSUs) are selected with probability proportional to size and at the second stage, a fixed number of households is selected from each selected PSU. Prior to 2005, the first stage stratification factors were urban, semi urban and rural geographical locations. As from 2005, the Relative Development Index (RDI) is used as the spatial stratification factor. This index is based on 12 variables encompassing housing and living conditions, literacy and education, and employment derived from the 2000 Housing and Population Census to rank PSUs. A set of RDIs for administrative regions has been published in the series "Economic and Social Indicators" - Issue No. 393. </t>
  </si>
  <si>
    <t>The second stage stratification criteria are community, household size and average monthly expenditure of the household.</t>
  </si>
  <si>
    <t>Sample size</t>
  </si>
  <si>
    <t xml:space="preserve">From 1999 to 2003, around 6,500 households were covered each year. In 2004, the sample was increased to 8,640 so that reliable quarterly estimates of labour force, employment and unemployment could be worked out. As from 2005, the sample for the year has been further increased to 11,280. Furthermore, in order to measure quarterly changes, 50% of the households sampled in a quarter are re-interviewed in the following quarter; for example, 50% of the households sampled in the first quarter of 2005 have been re-interviewed in the second quarter of 2005. </t>
  </si>
  <si>
    <t xml:space="preserve">Questionnaire </t>
  </si>
  <si>
    <t xml:space="preserve">The CMPHS questionnaire comprises three modules: a basic module common to all rounds of the survey covering the general characteristics of the population, one or more special topic modules dealing with  subjects requiring in-depth investigation and a third module grouping other topics of interest but investigated in less details.   </t>
  </si>
  <si>
    <t xml:space="preserve">Every year different topics are covered according to  users' needs.  As from 2004,  the CMPHS is also being used as the instrument for the  measurement of labour force, employment and unemployment on a quarterly basis; hence, a set of core questions  on the labour force has  been included and will be kept constant at all rounds of the survey.  </t>
  </si>
  <si>
    <t>Estimation and reliability of results</t>
  </si>
  <si>
    <t>Estimates worked out from household survey data are inevitably subject to sampling variability since they are based on information collected from only a sample of households rather than from all households. The Standard Error (S.E) which is a measure of this variability, is used to set confidence intervals for any estimate (whether a total or a rate) derived from the sample.  For example, a 95% confidence interval indicates that there is 95% chance that the upper and lower limits of the interval enclose the true value (which would be obtained if all households had been surveyed).  Standard errors and confidence intervals are calculated for the main labour force estimates.</t>
  </si>
  <si>
    <t xml:space="preserve">  Labour Force</t>
  </si>
  <si>
    <t>Both Sexes</t>
  </si>
  <si>
    <t>Male</t>
  </si>
  <si>
    <t>Female</t>
  </si>
  <si>
    <t xml:space="preserve">  Employment</t>
  </si>
  <si>
    <t xml:space="preserve">  Unemployment</t>
  </si>
  <si>
    <t xml:space="preserve">  Inactive Population</t>
  </si>
  <si>
    <t xml:space="preserve">  Activity rate (%)</t>
  </si>
  <si>
    <t xml:space="preserve">  Unemployment rate (%)</t>
  </si>
  <si>
    <t xml:space="preserve">Year             2004 </t>
  </si>
  <si>
    <t xml:space="preserve">Year             2005 </t>
  </si>
  <si>
    <t>4th Quarter           2006</t>
  </si>
  <si>
    <t>Table 3 - Quarterly estimates of labour force, employment, unemployment and inactive population by sex, 2004 - 2007</t>
  </si>
  <si>
    <t>1st Quarter           2006</t>
  </si>
  <si>
    <t>2nd Quarter           2006</t>
  </si>
  <si>
    <t>3rd Quarter           2006</t>
  </si>
  <si>
    <t>1st Quarter           2007</t>
  </si>
  <si>
    <t>2nd Quarter           2007</t>
  </si>
  <si>
    <t>Q207 - Q107</t>
  </si>
  <si>
    <t>Q207-Q206</t>
  </si>
  <si>
    <t>Q207-Year06</t>
  </si>
  <si>
    <r>
      <t>Year             2006</t>
    </r>
    <r>
      <rPr>
        <b/>
        <vertAlign val="superscript"/>
        <sz val="11"/>
        <rFont val="Times New Roman"/>
        <family val="1"/>
      </rPr>
      <t xml:space="preserve"> </t>
    </r>
  </si>
  <si>
    <r>
      <t>Year             2007</t>
    </r>
    <r>
      <rPr>
        <b/>
        <vertAlign val="superscript"/>
        <sz val="11"/>
        <rFont val="Times New Roman"/>
        <family val="1"/>
      </rPr>
      <t xml:space="preserve"> 1</t>
    </r>
  </si>
  <si>
    <r>
      <t xml:space="preserve">1 </t>
    </r>
    <r>
      <rPr>
        <sz val="11"/>
        <rFont val="Times New Roman"/>
        <family val="1"/>
      </rPr>
      <t>Provisional estimates</t>
    </r>
  </si>
  <si>
    <t>Labour force</t>
  </si>
  <si>
    <t>Employment (including foreign workers)</t>
  </si>
  <si>
    <t>Unemployment</t>
  </si>
  <si>
    <t>Year</t>
  </si>
  <si>
    <t>Mauritian</t>
  </si>
  <si>
    <t>Foreign workers</t>
  </si>
  <si>
    <t>Total</t>
  </si>
  <si>
    <t>outside large establishments</t>
  </si>
  <si>
    <t>Number</t>
  </si>
  <si>
    <t xml:space="preserve"> Both sexes</t>
  </si>
  <si>
    <t>2005</t>
  </si>
  <si>
    <t xml:space="preserve"> Male</t>
  </si>
  <si>
    <t xml:space="preserve"> Female</t>
  </si>
  <si>
    <t xml:space="preserve"> Labour force, Employment and Unemployment, 16 years and over, 2000 - 2007</t>
  </si>
  <si>
    <t>('000)</t>
  </si>
  <si>
    <t>ANNEX II</t>
  </si>
  <si>
    <r>
      <t>in large establishments</t>
    </r>
    <r>
      <rPr>
        <vertAlign val="superscript"/>
        <sz val="11"/>
        <color indexed="8"/>
        <rFont val="Times New Roman"/>
        <family val="1"/>
      </rPr>
      <t>1</t>
    </r>
  </si>
  <si>
    <r>
      <t>Rate</t>
    </r>
    <r>
      <rPr>
        <vertAlign val="superscript"/>
        <sz val="11"/>
        <color indexed="8"/>
        <rFont val="Times New Roman"/>
        <family val="1"/>
      </rPr>
      <t>2</t>
    </r>
  </si>
  <si>
    <r>
      <t xml:space="preserve">2002 </t>
    </r>
    <r>
      <rPr>
        <vertAlign val="superscript"/>
        <sz val="11"/>
        <color indexed="8"/>
        <rFont val="Times New Roman"/>
        <family val="1"/>
      </rPr>
      <t>3</t>
    </r>
  </si>
  <si>
    <r>
      <t xml:space="preserve"> </t>
    </r>
    <r>
      <rPr>
        <vertAlign val="superscript"/>
        <sz val="10"/>
        <rFont val="Times New Roman"/>
        <family val="1"/>
      </rPr>
      <t xml:space="preserve"> 1</t>
    </r>
    <r>
      <rPr>
        <sz val="10"/>
        <rFont val="Times New Roman"/>
        <family val="1"/>
      </rPr>
      <t xml:space="preserve"> Average of March and September figures </t>
    </r>
  </si>
  <si>
    <r>
      <t xml:space="preserve"> 3 </t>
    </r>
    <r>
      <rPr>
        <sz val="10"/>
        <rFont val="Times New Roman"/>
        <family val="1"/>
      </rPr>
      <t>The low increase results from the implementation of the Voluntary Retirement  Scheme (VRS) in the sugar industry</t>
    </r>
  </si>
  <si>
    <r>
      <t xml:space="preserve">  2 </t>
    </r>
    <r>
      <rPr>
        <sz val="10"/>
        <rFont val="Times New Roman"/>
        <family val="1"/>
      </rPr>
      <t xml:space="preserve"> Unemployment as a percentage of Mauritian labour force</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</si>
</sst>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 "/>
    <numFmt numFmtId="165" formatCode="#,##0\ \ \ \ "/>
    <numFmt numFmtId="166" formatCode="#,##0.0\ \ \ \ "/>
    <numFmt numFmtId="167" formatCode="0.0"/>
    <numFmt numFmtId="168" formatCode="0.0\ \ \ \ \ \ \ "/>
    <numFmt numFmtId="169" formatCode="0.000\ \ \ \ \ \ \ "/>
    <numFmt numFmtId="170" formatCode="\(000\)"/>
  </numFmts>
  <fonts count="23">
    <font>
      <sz val="10"/>
      <name val="Arial"/>
      <family val="0"/>
    </font>
    <font>
      <b/>
      <sz val="11"/>
      <name val="Times New Roman"/>
      <family val="1"/>
    </font>
    <font>
      <sz val="11"/>
      <name val="Times New Roman"/>
      <family val="1"/>
    </font>
    <font>
      <sz val="12"/>
      <name val="Times New Roman"/>
      <family val="1"/>
    </font>
    <font>
      <b/>
      <sz val="12"/>
      <name val="Times New Roman"/>
      <family val="1"/>
    </font>
    <font>
      <sz val="10"/>
      <name val="Times New Roman"/>
      <family val="1"/>
    </font>
    <font>
      <u val="single"/>
      <sz val="10"/>
      <color indexed="36"/>
      <name val="Arial"/>
      <family val="0"/>
    </font>
    <font>
      <u val="single"/>
      <sz val="10"/>
      <color indexed="12"/>
      <name val="Arial"/>
      <family val="0"/>
    </font>
    <font>
      <b/>
      <sz val="2.75"/>
      <name val="Times New Roman"/>
      <family val="1"/>
    </font>
    <font>
      <sz val="4"/>
      <name val="Times New Roman"/>
      <family val="0"/>
    </font>
    <font>
      <sz val="8"/>
      <name val="Times New Roman"/>
      <family val="1"/>
    </font>
    <font>
      <b/>
      <sz val="2"/>
      <name val="Times New Roman"/>
      <family val="1"/>
    </font>
    <font>
      <b/>
      <vertAlign val="superscript"/>
      <sz val="11"/>
      <name val="Times New Roman"/>
      <family val="1"/>
    </font>
    <font>
      <b/>
      <sz val="11"/>
      <name val="Arial"/>
      <family val="0"/>
    </font>
    <font>
      <vertAlign val="superscript"/>
      <sz val="11"/>
      <name val="Times New Roman"/>
      <family val="1"/>
    </font>
    <font>
      <sz val="2"/>
      <name val="Arial"/>
      <family val="0"/>
    </font>
    <font>
      <sz val="11"/>
      <color indexed="8"/>
      <name val="Times New Roman"/>
      <family val="1"/>
    </font>
    <font>
      <u val="single"/>
      <sz val="11"/>
      <color indexed="8"/>
      <name val="Times New Roman"/>
      <family val="1"/>
    </font>
    <font>
      <b/>
      <sz val="11"/>
      <color indexed="8"/>
      <name val="Times New Roman"/>
      <family val="1"/>
    </font>
    <font>
      <i/>
      <sz val="11"/>
      <color indexed="8"/>
      <name val="Times New Roman"/>
      <family val="1"/>
    </font>
    <font>
      <vertAlign val="superscript"/>
      <sz val="11"/>
      <color indexed="8"/>
      <name val="Times New Roman"/>
      <family val="1"/>
    </font>
    <font>
      <vertAlign val="superscript"/>
      <sz val="10"/>
      <name val="Times New Roman"/>
      <family val="1"/>
    </font>
    <font>
      <sz val="11"/>
      <name val="Arial"/>
      <family val="2"/>
    </font>
  </fonts>
  <fills count="2">
    <fill>
      <patternFill/>
    </fill>
    <fill>
      <patternFill patternType="gray125"/>
    </fill>
  </fills>
  <borders count="18">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style="double"/>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double"/>
      <top style="thin"/>
      <bottom>
        <color indexed="63"/>
      </bottom>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04">
    <xf numFmtId="0" fontId="0" fillId="0" borderId="0" xfId="0" applyAlignment="1">
      <alignment/>
    </xf>
    <xf numFmtId="0" fontId="3" fillId="0" borderId="0" xfId="0" applyFont="1" applyAlignment="1">
      <alignment/>
    </xf>
    <xf numFmtId="0" fontId="3" fillId="0" borderId="0" xfId="0" applyFont="1" applyAlignment="1">
      <alignment vertical="justify"/>
    </xf>
    <xf numFmtId="0" fontId="3" fillId="0" borderId="0" xfId="0" applyFont="1" applyAlignment="1" quotePrefix="1">
      <alignment horizontal="left" vertical="top" wrapText="1"/>
    </xf>
    <xf numFmtId="0" fontId="3" fillId="0" borderId="0" xfId="0" applyFont="1" applyAlignment="1">
      <alignment wrapText="1"/>
    </xf>
    <xf numFmtId="0" fontId="3" fillId="0" borderId="0" xfId="0" applyFont="1" applyAlignment="1" quotePrefix="1">
      <alignment horizontal="left" vertical="justify" wrapText="1"/>
    </xf>
    <xf numFmtId="0" fontId="3" fillId="0" borderId="0" xfId="0" applyFont="1" applyAlignment="1">
      <alignment horizontal="justify" vertical="top" wrapText="1"/>
    </xf>
    <xf numFmtId="0" fontId="3" fillId="0" borderId="0" xfId="0" applyFont="1" applyAlignment="1">
      <alignment horizontal="justify" vertical="justify" wrapText="1"/>
    </xf>
    <xf numFmtId="0" fontId="3" fillId="0" borderId="0" xfId="0" applyNumberFormat="1" applyFont="1" applyAlignment="1">
      <alignment horizontal="justify" wrapText="1"/>
    </xf>
    <xf numFmtId="0" fontId="3" fillId="0" borderId="0" xfId="0" applyNumberFormat="1" applyFont="1" applyAlignment="1">
      <alignment wrapText="1"/>
    </xf>
    <xf numFmtId="0" fontId="3" fillId="0" borderId="0" xfId="0" applyFont="1" applyAlignment="1">
      <alignment horizontal="justify"/>
    </xf>
    <xf numFmtId="0" fontId="3" fillId="0" borderId="0" xfId="0" applyFont="1" applyAlignment="1">
      <alignment vertical="justify" wrapText="1"/>
    </xf>
    <xf numFmtId="0" fontId="4" fillId="0" borderId="0" xfId="0" applyFont="1" applyAlignment="1">
      <alignment/>
    </xf>
    <xf numFmtId="0" fontId="4" fillId="0" borderId="0" xfId="0" applyFont="1" applyAlignment="1">
      <alignment horizontal="left"/>
    </xf>
    <xf numFmtId="0" fontId="1" fillId="0" borderId="1" xfId="0" applyFont="1" applyBorder="1" applyAlignment="1">
      <alignment/>
    </xf>
    <xf numFmtId="0" fontId="2" fillId="0" borderId="2" xfId="0" applyFont="1" applyBorder="1" applyAlignment="1">
      <alignment/>
    </xf>
    <xf numFmtId="0" fontId="1" fillId="0" borderId="3" xfId="0" applyFont="1" applyBorder="1" applyAlignment="1">
      <alignment/>
    </xf>
    <xf numFmtId="0" fontId="2" fillId="0" borderId="4" xfId="0" applyFont="1" applyBorder="1" applyAlignment="1">
      <alignment/>
    </xf>
    <xf numFmtId="0" fontId="2" fillId="0" borderId="0" xfId="0" applyFont="1" applyBorder="1" applyAlignment="1">
      <alignment/>
    </xf>
    <xf numFmtId="0" fontId="2" fillId="0" borderId="5" xfId="0" applyFont="1" applyBorder="1" applyAlignment="1">
      <alignment/>
    </xf>
    <xf numFmtId="0" fontId="1" fillId="0" borderId="5" xfId="0" applyFont="1" applyBorder="1" applyAlignment="1">
      <alignment/>
    </xf>
    <xf numFmtId="0" fontId="2" fillId="0" borderId="1" xfId="0" applyFont="1" applyBorder="1" applyAlignment="1">
      <alignment/>
    </xf>
    <xf numFmtId="164" fontId="1" fillId="0" borderId="3" xfId="0" applyNumberFormat="1" applyFont="1" applyBorder="1" applyAlignment="1">
      <alignment/>
    </xf>
    <xf numFmtId="164" fontId="2" fillId="0" borderId="5" xfId="0" applyNumberFormat="1" applyFont="1" applyBorder="1" applyAlignment="1">
      <alignment/>
    </xf>
    <xf numFmtId="164" fontId="1" fillId="0" borderId="5" xfId="0" applyNumberFormat="1" applyFont="1" applyBorder="1" applyAlignment="1">
      <alignment/>
    </xf>
    <xf numFmtId="164" fontId="3" fillId="0" borderId="0" xfId="0" applyNumberFormat="1" applyFont="1" applyAlignment="1">
      <alignment/>
    </xf>
    <xf numFmtId="165" fontId="1" fillId="0" borderId="3" xfId="0" applyNumberFormat="1" applyFont="1" applyBorder="1" applyAlignment="1">
      <alignment/>
    </xf>
    <xf numFmtId="165" fontId="2" fillId="0" borderId="5" xfId="0" applyNumberFormat="1" applyFont="1" applyBorder="1" applyAlignment="1">
      <alignment/>
    </xf>
    <xf numFmtId="165" fontId="1" fillId="0" borderId="5" xfId="0" applyNumberFormat="1" applyFont="1" applyBorder="1" applyAlignment="1">
      <alignment/>
    </xf>
    <xf numFmtId="166" fontId="1" fillId="0" borderId="3" xfId="0" applyNumberFormat="1" applyFont="1" applyBorder="1" applyAlignment="1">
      <alignment/>
    </xf>
    <xf numFmtId="166" fontId="2" fillId="0" borderId="5" xfId="0" applyNumberFormat="1" applyFont="1" applyBorder="1" applyAlignment="1">
      <alignment/>
    </xf>
    <xf numFmtId="166" fontId="1" fillId="0" borderId="5" xfId="0" applyNumberFormat="1" applyFont="1" applyBorder="1" applyAlignment="1">
      <alignment/>
    </xf>
    <xf numFmtId="0" fontId="2" fillId="0" borderId="6" xfId="0" applyFont="1" applyBorder="1" applyAlignment="1">
      <alignment/>
    </xf>
    <xf numFmtId="0" fontId="2" fillId="0" borderId="7" xfId="0" applyFont="1" applyBorder="1" applyAlignment="1">
      <alignment/>
    </xf>
    <xf numFmtId="0" fontId="1" fillId="0" borderId="8" xfId="0" applyFont="1" applyBorder="1" applyAlignment="1">
      <alignment/>
    </xf>
    <xf numFmtId="0" fontId="2" fillId="0" borderId="9" xfId="0" applyFont="1" applyBorder="1" applyAlignment="1">
      <alignment/>
    </xf>
    <xf numFmtId="0" fontId="1" fillId="0" borderId="9" xfId="0" applyFont="1" applyBorder="1" applyAlignment="1">
      <alignment/>
    </xf>
    <xf numFmtId="0" fontId="3" fillId="0" borderId="0" xfId="0" applyFont="1" applyBorder="1" applyAlignment="1">
      <alignment/>
    </xf>
    <xf numFmtId="0" fontId="14" fillId="0" borderId="0" xfId="0" applyFont="1" applyBorder="1" applyAlignment="1">
      <alignment/>
    </xf>
    <xf numFmtId="165" fontId="4" fillId="0" borderId="0" xfId="0" applyNumberFormat="1" applyFont="1" applyBorder="1" applyAlignment="1">
      <alignment/>
    </xf>
    <xf numFmtId="0" fontId="4" fillId="0" borderId="0" xfId="0" applyFont="1" applyBorder="1" applyAlignment="1">
      <alignment/>
    </xf>
    <xf numFmtId="166" fontId="4" fillId="0" borderId="0" xfId="0" applyNumberFormat="1" applyFont="1" applyBorder="1" applyAlignment="1">
      <alignment/>
    </xf>
    <xf numFmtId="0" fontId="16" fillId="0" borderId="0" xfId="0" applyFont="1" applyFill="1" applyAlignment="1">
      <alignment/>
    </xf>
    <xf numFmtId="0" fontId="17" fillId="0" borderId="0" xfId="0" applyFont="1" applyFill="1" applyAlignment="1">
      <alignment horizontal="left"/>
    </xf>
    <xf numFmtId="0" fontId="17" fillId="0" borderId="0" xfId="0" applyFont="1" applyFill="1" applyAlignment="1">
      <alignment/>
    </xf>
    <xf numFmtId="0" fontId="18" fillId="0" borderId="0" xfId="0" applyFont="1" applyFill="1" applyAlignment="1">
      <alignment/>
    </xf>
    <xf numFmtId="170" fontId="19" fillId="0" borderId="0" xfId="0" applyNumberFormat="1" applyFont="1" applyFill="1" applyAlignment="1">
      <alignment/>
    </xf>
    <xf numFmtId="2" fontId="16" fillId="0" borderId="4" xfId="0" applyNumberFormat="1" applyFont="1" applyFill="1" applyBorder="1" applyAlignment="1">
      <alignment horizontal="center"/>
    </xf>
    <xf numFmtId="0" fontId="16" fillId="0" borderId="10" xfId="0" applyFont="1" applyFill="1" applyBorder="1" applyAlignment="1">
      <alignment horizontal="centerContinuous" vertical="center"/>
    </xf>
    <xf numFmtId="0" fontId="16" fillId="0" borderId="11" xfId="0" applyFont="1" applyFill="1" applyBorder="1" applyAlignment="1">
      <alignment horizontal="centerContinuous" vertical="center"/>
    </xf>
    <xf numFmtId="0" fontId="16" fillId="0" borderId="12" xfId="0" applyFont="1" applyFill="1" applyBorder="1" applyAlignment="1">
      <alignment horizontal="centerContinuous" vertical="center"/>
    </xf>
    <xf numFmtId="0" fontId="16" fillId="0" borderId="5" xfId="0" applyFont="1" applyFill="1" applyBorder="1" applyAlignment="1">
      <alignment horizontal="center" vertical="justify"/>
    </xf>
    <xf numFmtId="168" fontId="16" fillId="0" borderId="13" xfId="0" applyNumberFormat="1" applyFont="1" applyFill="1" applyBorder="1" applyAlignment="1">
      <alignment horizontal="center" vertical="center" wrapText="1"/>
    </xf>
    <xf numFmtId="0" fontId="16" fillId="0" borderId="14" xfId="0" applyFont="1" applyFill="1" applyBorder="1" applyAlignment="1">
      <alignment horizontal="center" vertical="center" wrapText="1"/>
    </xf>
    <xf numFmtId="168" fontId="16" fillId="0" borderId="2" xfId="0" applyNumberFormat="1" applyFont="1" applyFill="1" applyBorder="1" applyAlignment="1">
      <alignment horizontal="center" wrapText="1"/>
    </xf>
    <xf numFmtId="168" fontId="16" fillId="0" borderId="2" xfId="0" applyNumberFormat="1" applyFont="1" applyFill="1" applyBorder="1" applyAlignment="1">
      <alignment horizontal="center" vertical="center" wrapText="1"/>
    </xf>
    <xf numFmtId="0" fontId="16" fillId="0" borderId="4" xfId="0" applyFont="1" applyFill="1" applyBorder="1" applyAlignment="1">
      <alignment horizontal="left"/>
    </xf>
    <xf numFmtId="0" fontId="16" fillId="0" borderId="4" xfId="0" applyFont="1" applyFill="1" applyBorder="1" applyAlignment="1">
      <alignment horizontal="center"/>
    </xf>
    <xf numFmtId="0" fontId="16" fillId="0" borderId="5" xfId="0" applyFont="1" applyFill="1" applyBorder="1" applyAlignment="1">
      <alignment horizontal="center"/>
    </xf>
    <xf numFmtId="168" fontId="16" fillId="0" borderId="5" xfId="0" applyNumberFormat="1" applyFont="1" applyFill="1" applyBorder="1" applyAlignment="1">
      <alignment horizontal="right"/>
    </xf>
    <xf numFmtId="167" fontId="16" fillId="0" borderId="2" xfId="0" applyNumberFormat="1" applyFont="1" applyFill="1" applyBorder="1" applyAlignment="1">
      <alignment horizontal="center"/>
    </xf>
    <xf numFmtId="0" fontId="16" fillId="0" borderId="5" xfId="0" applyFont="1" applyFill="1" applyBorder="1" applyAlignment="1" quotePrefix="1">
      <alignment horizontal="center"/>
    </xf>
    <xf numFmtId="168" fontId="16" fillId="0" borderId="1" xfId="0" applyNumberFormat="1" applyFont="1" applyFill="1" applyBorder="1" applyAlignment="1">
      <alignment horizontal="right"/>
    </xf>
    <xf numFmtId="168" fontId="16" fillId="0" borderId="2" xfId="0" applyNumberFormat="1" applyFont="1" applyFill="1" applyBorder="1" applyAlignment="1">
      <alignment horizontal="right"/>
    </xf>
    <xf numFmtId="43" fontId="16" fillId="0" borderId="0" xfId="15" applyFont="1" applyFill="1" applyAlignment="1">
      <alignment/>
    </xf>
    <xf numFmtId="0" fontId="16" fillId="0" borderId="5" xfId="0" applyFont="1" applyFill="1" applyBorder="1" applyAlignment="1">
      <alignment horizontal="left"/>
    </xf>
    <xf numFmtId="169" fontId="16" fillId="0" borderId="5" xfId="0" applyNumberFormat="1" applyFont="1" applyFill="1" applyBorder="1" applyAlignment="1">
      <alignment horizontal="right"/>
    </xf>
    <xf numFmtId="168" fontId="2" fillId="0" borderId="2" xfId="0" applyNumberFormat="1" applyFont="1" applyFill="1" applyBorder="1" applyAlignment="1">
      <alignment horizontal="right"/>
    </xf>
    <xf numFmtId="0" fontId="16" fillId="0" borderId="0" xfId="0" applyFont="1" applyFill="1" applyBorder="1" applyAlignment="1">
      <alignment/>
    </xf>
    <xf numFmtId="167" fontId="16" fillId="0" borderId="5" xfId="0" applyNumberFormat="1" applyFont="1" applyFill="1" applyBorder="1" applyAlignment="1">
      <alignment horizontal="center"/>
    </xf>
    <xf numFmtId="0" fontId="16" fillId="0" borderId="9" xfId="0" applyFont="1" applyFill="1" applyBorder="1" applyAlignment="1">
      <alignment horizontal="center"/>
    </xf>
    <xf numFmtId="168" fontId="16" fillId="0" borderId="9" xfId="0" applyNumberFormat="1" applyFont="1" applyFill="1" applyBorder="1" applyAlignment="1">
      <alignment horizontal="right"/>
    </xf>
    <xf numFmtId="167" fontId="16" fillId="0" borderId="9" xfId="0" applyNumberFormat="1" applyFont="1" applyFill="1" applyBorder="1" applyAlignment="1">
      <alignment horizontal="center"/>
    </xf>
    <xf numFmtId="0" fontId="5" fillId="0" borderId="0" xfId="0" applyFont="1" applyFill="1" applyAlignment="1">
      <alignment/>
    </xf>
    <xf numFmtId="168" fontId="2" fillId="0" borderId="0" xfId="0" applyNumberFormat="1" applyFont="1" applyFill="1" applyBorder="1" applyAlignment="1">
      <alignment horizontal="right"/>
    </xf>
    <xf numFmtId="0" fontId="14" fillId="0" borderId="0" xfId="0" applyFont="1" applyFill="1" applyAlignment="1">
      <alignment vertical="top"/>
    </xf>
    <xf numFmtId="0" fontId="21" fillId="0" borderId="0" xfId="0" applyFont="1" applyFill="1" applyAlignment="1">
      <alignment/>
    </xf>
    <xf numFmtId="0" fontId="2" fillId="0" borderId="0" xfId="0" applyFont="1" applyFill="1" applyAlignment="1">
      <alignment/>
    </xf>
    <xf numFmtId="0" fontId="2" fillId="0" borderId="0" xfId="0" applyFont="1" applyFill="1" applyBorder="1" applyAlignment="1">
      <alignment vertical="top"/>
    </xf>
    <xf numFmtId="0" fontId="22" fillId="0" borderId="0" xfId="0" applyFont="1" applyFill="1" applyAlignment="1">
      <alignment vertical="center" wrapText="1"/>
    </xf>
    <xf numFmtId="49" fontId="1" fillId="0" borderId="14" xfId="0" applyNumberFormat="1" applyFont="1" applyBorder="1" applyAlignment="1">
      <alignment horizontal="center" vertical="center" wrapText="1"/>
    </xf>
    <xf numFmtId="49" fontId="1" fillId="0" borderId="2" xfId="0" applyNumberFormat="1" applyFont="1" applyBorder="1" applyAlignment="1" quotePrefix="1">
      <alignment horizontal="center" vertical="center" wrapText="1"/>
    </xf>
    <xf numFmtId="49" fontId="1" fillId="0" borderId="15" xfId="0" applyNumberFormat="1" applyFont="1" applyBorder="1" applyAlignment="1" quotePrefix="1">
      <alignment horizontal="center" vertical="center" wrapText="1"/>
    </xf>
    <xf numFmtId="49" fontId="1" fillId="0" borderId="4" xfId="0" applyNumberFormat="1" applyFont="1" applyBorder="1" applyAlignment="1">
      <alignment horizontal="center" vertical="center" wrapText="1"/>
    </xf>
    <xf numFmtId="49" fontId="1" fillId="0" borderId="5" xfId="0" applyNumberFormat="1" applyFont="1" applyBorder="1" applyAlignment="1" quotePrefix="1">
      <alignment horizontal="center" vertical="center" wrapText="1"/>
    </xf>
    <xf numFmtId="49" fontId="1" fillId="0" borderId="9" xfId="0" applyNumberFormat="1" applyFont="1" applyBorder="1" applyAlignment="1" quotePrefix="1">
      <alignment horizontal="center" vertical="center" wrapText="1"/>
    </xf>
    <xf numFmtId="49" fontId="1" fillId="0" borderId="16"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8"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49" fontId="13" fillId="0" borderId="9" xfId="0" applyNumberFormat="1" applyFont="1" applyBorder="1" applyAlignment="1">
      <alignment horizontal="center" vertical="center" wrapText="1"/>
    </xf>
    <xf numFmtId="0" fontId="4" fillId="0" borderId="0" xfId="0" applyFont="1" applyAlignment="1">
      <alignment horizontal="center"/>
    </xf>
    <xf numFmtId="0" fontId="2" fillId="0" borderId="17" xfId="0" applyFont="1" applyBorder="1" applyAlignment="1">
      <alignment horizontal="center"/>
    </xf>
    <xf numFmtId="0" fontId="2" fillId="0" borderId="1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1" fillId="0" borderId="0" xfId="0" applyFont="1" applyAlignment="1">
      <alignment horizontal="right" vertical="center"/>
    </xf>
    <xf numFmtId="0" fontId="2" fillId="0" borderId="0" xfId="0" applyFont="1" applyAlignment="1">
      <alignment horizontal="right" vertical="center"/>
    </xf>
    <xf numFmtId="0" fontId="4" fillId="0" borderId="0" xfId="0" applyFont="1" applyAlignment="1">
      <alignment horizontal="center" vertical="center"/>
    </xf>
    <xf numFmtId="0" fontId="2" fillId="0" borderId="11"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12" xfId="0" applyFont="1" applyFill="1" applyBorder="1" applyAlignment="1">
      <alignment horizontal="center" vertical="center"/>
    </xf>
    <xf numFmtId="0" fontId="21" fillId="0" borderId="0" xfId="0" applyFont="1" applyFill="1" applyBorder="1" applyAlignment="1">
      <alignment vertical="top" wrapText="1"/>
    </xf>
    <xf numFmtId="0" fontId="0" fillId="0" borderId="0" xfId="0" applyFont="1" applyFill="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t>Quarterly unemployment rate, 2004 - 2005</a:t>
            </a:r>
          </a:p>
        </c:rich>
      </c:tx>
      <c:layout/>
      <c:spPr>
        <a:noFill/>
        <a:ln>
          <a:noFill/>
        </a:ln>
      </c:spPr>
    </c:title>
    <c:plotArea>
      <c:layout/>
      <c:lineChart>
        <c:grouping val="standard"/>
        <c:varyColors val="0"/>
        <c:ser>
          <c:idx val="0"/>
          <c:order val="0"/>
          <c:tx>
            <c:v>Both sexes</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80"/>
              </a:solidFill>
              <a:ln>
                <a:solidFill>
                  <a:srgbClr val="0000FF"/>
                </a:solidFill>
              </a:ln>
            </c:spPr>
          </c:marker>
          <c:cat>
            <c:strRef>
              <c:f>'[1]Tab3 '!#REF!</c:f>
              <c:strCache>
                <c:ptCount val="1"/>
                <c:pt idx="0">
                  <c:v>0</c:v>
                </c:pt>
              </c:strCache>
            </c:strRef>
          </c:cat>
          <c:val>
            <c:numRef>
              <c:f>'[1]Tab3 '!#REF!</c:f>
              <c:numCache>
                <c:ptCount val="1"/>
                <c:pt idx="0">
                  <c:v>0</c:v>
                </c:pt>
              </c:numCache>
            </c:numRef>
          </c:val>
          <c:smooth val="0"/>
        </c:ser>
        <c:ser>
          <c:idx val="1"/>
          <c:order val="1"/>
          <c:tx>
            <c:v>Male</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FF"/>
              </a:solidFill>
              <a:ln>
                <a:solidFill>
                  <a:srgbClr val="FF00FF"/>
                </a:solidFill>
              </a:ln>
            </c:spPr>
          </c:marker>
          <c:cat>
            <c:strRef>
              <c:f>'[1]Tab3 '!#REF!</c:f>
              <c:strCache>
                <c:ptCount val="1"/>
                <c:pt idx="0">
                  <c:v>0</c:v>
                </c:pt>
              </c:strCache>
            </c:strRef>
          </c:cat>
          <c:val>
            <c:numRef>
              <c:f>'[1]Tab3 '!#REF!</c:f>
              <c:numCache>
                <c:ptCount val="1"/>
                <c:pt idx="0">
                  <c:v>0</c:v>
                </c:pt>
              </c:numCache>
            </c:numRef>
          </c:val>
          <c:smooth val="0"/>
        </c:ser>
        <c:ser>
          <c:idx val="2"/>
          <c:order val="2"/>
          <c:tx>
            <c:v>Female</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3366FF"/>
                </a:solidFill>
              </a:ln>
            </c:spPr>
          </c:marker>
          <c:cat>
            <c:strRef>
              <c:f>'[1]Tab3 '!#REF!</c:f>
              <c:strCache>
                <c:ptCount val="1"/>
                <c:pt idx="0">
                  <c:v>0</c:v>
                </c:pt>
              </c:strCache>
            </c:strRef>
          </c:cat>
          <c:val>
            <c:numRef>
              <c:f>'[1]Tab3 '!#REF!</c:f>
              <c:numCache>
                <c:ptCount val="1"/>
                <c:pt idx="0">
                  <c:v>0</c:v>
                </c:pt>
              </c:numCache>
            </c:numRef>
          </c:val>
          <c:smooth val="0"/>
        </c:ser>
        <c:marker val="1"/>
        <c:axId val="14170520"/>
        <c:axId val="44120409"/>
      </c:lineChart>
      <c:catAx>
        <c:axId val="14170520"/>
        <c:scaling>
          <c:orientation val="minMax"/>
        </c:scaling>
        <c:axPos val="b"/>
        <c:delete val="0"/>
        <c:numFmt formatCode="General" sourceLinked="1"/>
        <c:majorTickMark val="out"/>
        <c:minorTickMark val="none"/>
        <c:tickLblPos val="nextTo"/>
        <c:txPr>
          <a:bodyPr/>
          <a:lstStyle/>
          <a:p>
            <a:pPr>
              <a:defRPr lang="en-US" cap="none" sz="200" b="1" i="0" u="none" baseline="0"/>
            </a:pPr>
          </a:p>
        </c:txPr>
        <c:crossAx val="44120409"/>
        <c:crosses val="autoZero"/>
        <c:auto val="1"/>
        <c:lblOffset val="100"/>
        <c:noMultiLvlLbl val="0"/>
      </c:catAx>
      <c:valAx>
        <c:axId val="44120409"/>
        <c:scaling>
          <c:orientation val="minMax"/>
        </c:scaling>
        <c:axPos val="l"/>
        <c:majorGridlines>
          <c:spPr>
            <a:ln w="3175">
              <a:solidFill>
                <a:srgbClr val="FFFFFF"/>
              </a:solidFill>
            </a:ln>
          </c:spPr>
        </c:majorGridlines>
        <c:delete val="0"/>
        <c:numFmt formatCode="General" sourceLinked="1"/>
        <c:majorTickMark val="out"/>
        <c:minorTickMark val="none"/>
        <c:tickLblPos val="nextTo"/>
        <c:txPr>
          <a:bodyPr/>
          <a:lstStyle/>
          <a:p>
            <a:pPr>
              <a:defRPr lang="en-US" cap="none" sz="200" b="1" i="0" u="none" baseline="0"/>
            </a:pPr>
          </a:p>
        </c:txPr>
        <c:crossAx val="14170520"/>
        <c:crossesAt val="1"/>
        <c:crossBetween val="between"/>
        <c:dispUnits/>
      </c:valAx>
      <c:spPr>
        <a:solidFill>
          <a:srgbClr val="FFFFFF"/>
        </a:solidFill>
        <a:ln w="12700">
          <a:solidFill>
            <a:srgbClr val="FFFFFF"/>
          </a:solidFill>
        </a:ln>
      </c:spPr>
    </c:plotArea>
    <c:legend>
      <c:legendPos val="r"/>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4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#REF!</c:f>
              <c:numCache>
                <c:ptCount val="1"/>
                <c:pt idx="0">
                  <c:v>1</c:v>
                </c:pt>
              </c:numCache>
            </c:numRef>
          </c:val>
          <c:smooth val="0"/>
        </c:ser>
        <c:marker val="1"/>
        <c:axId val="64106306"/>
        <c:axId val="11112851"/>
      </c:lineChart>
      <c:catAx>
        <c:axId val="64106306"/>
        <c:scaling>
          <c:orientation val="minMax"/>
        </c:scaling>
        <c:axPos val="b"/>
        <c:delete val="1"/>
        <c:majorTickMark val="out"/>
        <c:minorTickMark val="none"/>
        <c:tickLblPos val="nextTo"/>
        <c:crossAx val="11112851"/>
        <c:crosses val="autoZero"/>
        <c:auto val="1"/>
        <c:lblOffset val="100"/>
        <c:noMultiLvlLbl val="0"/>
      </c:catAx>
      <c:valAx>
        <c:axId val="11112851"/>
        <c:scaling>
          <c:orientation val="minMax"/>
        </c:scaling>
        <c:axPos val="l"/>
        <c:delete val="1"/>
        <c:majorTickMark val="out"/>
        <c:minorTickMark val="none"/>
        <c:tickLblPos val="nextTo"/>
        <c:crossAx val="64106306"/>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31</xdr:row>
      <xdr:rowOff>0</xdr:rowOff>
    </xdr:from>
    <xdr:to>
      <xdr:col>3</xdr:col>
      <xdr:colOff>628650</xdr:colOff>
      <xdr:row>31</xdr:row>
      <xdr:rowOff>0</xdr:rowOff>
    </xdr:to>
    <xdr:graphicFrame>
      <xdr:nvGraphicFramePr>
        <xdr:cNvPr id="1" name="Chart 1"/>
        <xdr:cNvGraphicFramePr/>
      </xdr:nvGraphicFramePr>
      <xdr:xfrm>
        <a:off x="847725" y="6000750"/>
        <a:ext cx="1466850" cy="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2</xdr:row>
      <xdr:rowOff>85725</xdr:rowOff>
    </xdr:from>
    <xdr:to>
      <xdr:col>10</xdr:col>
      <xdr:colOff>0</xdr:colOff>
      <xdr:row>30</xdr:row>
      <xdr:rowOff>47625</xdr:rowOff>
    </xdr:to>
    <xdr:sp>
      <xdr:nvSpPr>
        <xdr:cNvPr id="2" name="TextBox 2"/>
        <xdr:cNvSpPr txBox="1">
          <a:spLocks noChangeArrowheads="1"/>
        </xdr:cNvSpPr>
      </xdr:nvSpPr>
      <xdr:spPr>
        <a:xfrm>
          <a:off x="6410325" y="762000"/>
          <a:ext cx="0" cy="5219700"/>
        </a:xfrm>
        <a:prstGeom prst="rect">
          <a:avLst/>
        </a:prstGeom>
        <a:noFill/>
        <a:ln w="9525" cmpd="sng">
          <a:noFill/>
        </a:ln>
      </xdr:spPr>
      <xdr:txBody>
        <a:bodyPr vertOverflow="clip" wrap="square" anchor="ctr" vert="vert"/>
        <a:p>
          <a:pPr algn="ctr">
            <a:defRPr/>
          </a:pPr>
          <a:r>
            <a:rPr lang="en-US" cap="none" sz="1000" b="0" i="0" u="none" baseline="0">
              <a:latin typeface="Times New Roman"/>
              <a:ea typeface="Times New Roman"/>
              <a:cs typeface="Times New Roman"/>
            </a:rPr>
            <a:t>4</a:t>
          </a:r>
          <a:r>
            <a:rPr lang="en-US" cap="none" sz="10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22</xdr:row>
      <xdr:rowOff>28575</xdr:rowOff>
    </xdr:from>
    <xdr:to>
      <xdr:col>9</xdr:col>
      <xdr:colOff>0</xdr:colOff>
      <xdr:row>32</xdr:row>
      <xdr:rowOff>76200</xdr:rowOff>
    </xdr:to>
    <xdr:graphicFrame>
      <xdr:nvGraphicFramePr>
        <xdr:cNvPr id="1" name="Chart 1"/>
        <xdr:cNvGraphicFramePr/>
      </xdr:nvGraphicFramePr>
      <xdr:xfrm>
        <a:off x="8658225" y="4362450"/>
        <a:ext cx="0" cy="19526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ab%202nd%20quarter%202007-%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3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Q37"/>
  <sheetViews>
    <sheetView workbookViewId="0" topLeftCell="A1">
      <selection activeCell="R18" sqref="R18"/>
    </sheetView>
  </sheetViews>
  <sheetFormatPr defaultColWidth="9.140625" defaultRowHeight="12.75"/>
  <cols>
    <col min="1" max="1" width="0.5625" style="1" customWidth="1"/>
    <col min="2" max="2" width="9.7109375" style="1" customWidth="1"/>
    <col min="3" max="3" width="15.00390625" style="1" customWidth="1"/>
    <col min="4" max="5" width="11.140625" style="12" customWidth="1"/>
    <col min="6" max="9" width="9.7109375" style="1" customWidth="1"/>
    <col min="10" max="10" width="9.7109375" style="12" customWidth="1"/>
    <col min="11" max="12" width="9.7109375" style="1" customWidth="1"/>
    <col min="13" max="13" width="9.7109375" style="12" customWidth="1"/>
    <col min="14" max="16" width="9.7109375" style="1" hidden="1" customWidth="1"/>
    <col min="17" max="16384" width="11.57421875" style="1" customWidth="1"/>
  </cols>
  <sheetData>
    <row r="1" spans="2:4" ht="33" customHeight="1">
      <c r="B1" s="91"/>
      <c r="C1" s="91"/>
      <c r="D1" s="91"/>
    </row>
    <row r="2" spans="2:16" ht="20.25" customHeight="1">
      <c r="B2" s="13" t="s">
        <v>30</v>
      </c>
      <c r="C2" s="13"/>
      <c r="D2" s="13"/>
      <c r="E2" s="13"/>
      <c r="F2" s="13"/>
      <c r="G2" s="13"/>
      <c r="H2" s="13"/>
      <c r="I2" s="13"/>
      <c r="J2" s="13"/>
      <c r="K2" s="13"/>
      <c r="L2" s="13"/>
      <c r="M2" s="13"/>
      <c r="N2" s="13"/>
      <c r="O2" s="13"/>
      <c r="P2" s="13"/>
    </row>
    <row r="3" ht="9.75" customHeight="1">
      <c r="B3" s="12"/>
    </row>
    <row r="4" spans="2:16" ht="12.75" customHeight="1">
      <c r="B4" s="92"/>
      <c r="C4" s="93"/>
      <c r="D4" s="86" t="s">
        <v>27</v>
      </c>
      <c r="E4" s="86" t="s">
        <v>28</v>
      </c>
      <c r="F4" s="80" t="s">
        <v>31</v>
      </c>
      <c r="G4" s="83" t="s">
        <v>32</v>
      </c>
      <c r="H4" s="83" t="s">
        <v>33</v>
      </c>
      <c r="I4" s="83" t="s">
        <v>29</v>
      </c>
      <c r="J4" s="86" t="s">
        <v>39</v>
      </c>
      <c r="K4" s="80" t="s">
        <v>34</v>
      </c>
      <c r="L4" s="83" t="s">
        <v>35</v>
      </c>
      <c r="M4" s="83" t="s">
        <v>40</v>
      </c>
      <c r="N4" s="80" t="s">
        <v>36</v>
      </c>
      <c r="O4" s="83" t="s">
        <v>37</v>
      </c>
      <c r="P4" s="83" t="s">
        <v>38</v>
      </c>
    </row>
    <row r="5" spans="2:16" ht="12.75" customHeight="1">
      <c r="B5" s="94"/>
      <c r="C5" s="95"/>
      <c r="D5" s="87"/>
      <c r="E5" s="87"/>
      <c r="F5" s="81"/>
      <c r="G5" s="84"/>
      <c r="H5" s="84"/>
      <c r="I5" s="84"/>
      <c r="J5" s="87"/>
      <c r="K5" s="81"/>
      <c r="L5" s="84"/>
      <c r="M5" s="89"/>
      <c r="N5" s="81"/>
      <c r="O5" s="84"/>
      <c r="P5" s="84"/>
    </row>
    <row r="6" spans="2:16" ht="18.75" customHeight="1">
      <c r="B6" s="94"/>
      <c r="C6" s="95"/>
      <c r="D6" s="88"/>
      <c r="E6" s="88"/>
      <c r="F6" s="82"/>
      <c r="G6" s="85"/>
      <c r="H6" s="85"/>
      <c r="I6" s="85"/>
      <c r="J6" s="88"/>
      <c r="K6" s="82"/>
      <c r="L6" s="85"/>
      <c r="M6" s="90"/>
      <c r="N6" s="82"/>
      <c r="O6" s="85"/>
      <c r="P6" s="85"/>
    </row>
    <row r="7" spans="2:16" ht="15" customHeight="1">
      <c r="B7" s="14" t="s">
        <v>18</v>
      </c>
      <c r="C7" s="15"/>
      <c r="D7" s="16"/>
      <c r="E7" s="16"/>
      <c r="F7" s="17"/>
      <c r="G7" s="15"/>
      <c r="H7" s="18"/>
      <c r="I7" s="19"/>
      <c r="J7" s="16"/>
      <c r="K7" s="15"/>
      <c r="L7" s="15"/>
      <c r="M7" s="20"/>
      <c r="N7" s="15"/>
      <c r="O7" s="15"/>
      <c r="P7" s="15"/>
    </row>
    <row r="8" spans="2:16" ht="15" customHeight="1">
      <c r="B8" s="21"/>
      <c r="C8" s="18" t="s">
        <v>19</v>
      </c>
      <c r="D8" s="22">
        <f aca="true" t="shared" si="0" ref="D8:P10">D12+D16</f>
        <v>530700</v>
      </c>
      <c r="E8" s="22">
        <f t="shared" si="0"/>
        <v>541200</v>
      </c>
      <c r="F8" s="23">
        <f t="shared" si="0"/>
        <v>546500</v>
      </c>
      <c r="G8" s="23">
        <f t="shared" si="0"/>
        <v>547200</v>
      </c>
      <c r="H8" s="23">
        <f t="shared" si="0"/>
        <v>550900</v>
      </c>
      <c r="I8" s="23">
        <f t="shared" si="0"/>
        <v>540200</v>
      </c>
      <c r="J8" s="22">
        <f t="shared" si="0"/>
        <v>548100</v>
      </c>
      <c r="K8" s="23">
        <f t="shared" si="0"/>
        <v>538100</v>
      </c>
      <c r="L8" s="23">
        <f t="shared" si="0"/>
        <v>551600</v>
      </c>
      <c r="M8" s="24">
        <f t="shared" si="0"/>
        <v>555200</v>
      </c>
      <c r="N8" s="23">
        <f t="shared" si="0"/>
        <v>13500</v>
      </c>
      <c r="O8" s="23">
        <f t="shared" si="0"/>
        <v>4400</v>
      </c>
      <c r="P8" s="23">
        <f t="shared" si="0"/>
        <v>3500</v>
      </c>
    </row>
    <row r="9" spans="2:16" ht="15" customHeight="1">
      <c r="B9" s="21"/>
      <c r="C9" s="18" t="s">
        <v>20</v>
      </c>
      <c r="D9" s="22">
        <f t="shared" si="0"/>
        <v>347200</v>
      </c>
      <c r="E9" s="22">
        <f t="shared" si="0"/>
        <v>348700</v>
      </c>
      <c r="F9" s="23">
        <f t="shared" si="0"/>
        <v>351300</v>
      </c>
      <c r="G9" s="23">
        <f t="shared" si="0"/>
        <v>351500</v>
      </c>
      <c r="H9" s="23">
        <f t="shared" si="0"/>
        <v>350300</v>
      </c>
      <c r="I9" s="23">
        <f t="shared" si="0"/>
        <v>350300</v>
      </c>
      <c r="J9" s="22">
        <f t="shared" si="0"/>
        <v>351200</v>
      </c>
      <c r="K9" s="23">
        <f t="shared" si="0"/>
        <v>350700</v>
      </c>
      <c r="L9" s="23">
        <f t="shared" si="0"/>
        <v>354500</v>
      </c>
      <c r="M9" s="24">
        <f t="shared" si="0"/>
        <v>354600</v>
      </c>
      <c r="N9" s="23">
        <f t="shared" si="0"/>
        <v>3800</v>
      </c>
      <c r="O9" s="23">
        <f t="shared" si="0"/>
        <v>3000</v>
      </c>
      <c r="P9" s="23">
        <f t="shared" si="0"/>
        <v>3300</v>
      </c>
    </row>
    <row r="10" spans="2:16" ht="15" customHeight="1">
      <c r="B10" s="21"/>
      <c r="C10" s="18" t="s">
        <v>21</v>
      </c>
      <c r="D10" s="22">
        <f t="shared" si="0"/>
        <v>183500</v>
      </c>
      <c r="E10" s="22">
        <f t="shared" si="0"/>
        <v>192500</v>
      </c>
      <c r="F10" s="23">
        <f t="shared" si="0"/>
        <v>195200</v>
      </c>
      <c r="G10" s="23">
        <f t="shared" si="0"/>
        <v>195700</v>
      </c>
      <c r="H10" s="23">
        <f t="shared" si="0"/>
        <v>200600</v>
      </c>
      <c r="I10" s="23">
        <f t="shared" si="0"/>
        <v>189900</v>
      </c>
      <c r="J10" s="22">
        <f t="shared" si="0"/>
        <v>196900</v>
      </c>
      <c r="K10" s="23">
        <f t="shared" si="0"/>
        <v>187400</v>
      </c>
      <c r="L10" s="23">
        <f t="shared" si="0"/>
        <v>197100</v>
      </c>
      <c r="M10" s="24">
        <f t="shared" si="0"/>
        <v>200600</v>
      </c>
      <c r="N10" s="23">
        <f t="shared" si="0"/>
        <v>9700</v>
      </c>
      <c r="O10" s="23">
        <f t="shared" si="0"/>
        <v>1400</v>
      </c>
      <c r="P10" s="23">
        <f t="shared" si="0"/>
        <v>200</v>
      </c>
    </row>
    <row r="11" spans="2:16" ht="15" customHeight="1">
      <c r="B11" s="14" t="s">
        <v>22</v>
      </c>
      <c r="C11" s="18"/>
      <c r="D11" s="22"/>
      <c r="E11" s="22"/>
      <c r="F11" s="23"/>
      <c r="G11" s="23"/>
      <c r="H11" s="23"/>
      <c r="I11" s="23"/>
      <c r="J11" s="22"/>
      <c r="K11" s="23"/>
      <c r="L11" s="23"/>
      <c r="M11" s="24"/>
      <c r="N11" s="23"/>
      <c r="O11" s="23"/>
      <c r="P11" s="23"/>
    </row>
    <row r="12" spans="2:16" ht="15" customHeight="1">
      <c r="B12" s="21"/>
      <c r="C12" s="18" t="s">
        <v>19</v>
      </c>
      <c r="D12" s="22">
        <f>SUM(D13:D14)</f>
        <v>486000</v>
      </c>
      <c r="E12" s="22">
        <f aca="true" t="shared" si="1" ref="E12:K12">SUM(E13:E14)</f>
        <v>489500</v>
      </c>
      <c r="F12" s="23">
        <f t="shared" si="1"/>
        <v>496200</v>
      </c>
      <c r="G12" s="23">
        <f t="shared" si="1"/>
        <v>493400</v>
      </c>
      <c r="H12" s="23">
        <f t="shared" si="1"/>
        <v>498300</v>
      </c>
      <c r="I12" s="23">
        <f t="shared" si="1"/>
        <v>496000</v>
      </c>
      <c r="J12" s="22">
        <f t="shared" si="1"/>
        <v>498300</v>
      </c>
      <c r="K12" s="23">
        <f t="shared" si="1"/>
        <v>486600</v>
      </c>
      <c r="L12" s="23">
        <f>SUM(L13:L14)</f>
        <v>502100</v>
      </c>
      <c r="M12" s="24">
        <f>SUM(M13:M14)</f>
        <v>504300</v>
      </c>
      <c r="N12" s="23">
        <f>SUM(N13:N14)</f>
        <v>15500</v>
      </c>
      <c r="O12" s="23">
        <f>SUM(O13:O14)</f>
        <v>8700</v>
      </c>
      <c r="P12" s="23">
        <f>SUM(P13:P14)</f>
        <v>3800</v>
      </c>
    </row>
    <row r="13" spans="2:16" ht="15" customHeight="1">
      <c r="B13" s="21"/>
      <c r="C13" s="18" t="s">
        <v>20</v>
      </c>
      <c r="D13" s="22">
        <v>327200</v>
      </c>
      <c r="E13" s="22">
        <v>328600</v>
      </c>
      <c r="F13" s="23">
        <v>332500</v>
      </c>
      <c r="G13" s="23">
        <v>330800</v>
      </c>
      <c r="H13" s="23">
        <v>330200</v>
      </c>
      <c r="I13" s="23">
        <v>334900</v>
      </c>
      <c r="J13" s="22">
        <v>332000</v>
      </c>
      <c r="K13" s="23">
        <v>329500</v>
      </c>
      <c r="L13" s="23">
        <v>334700</v>
      </c>
      <c r="M13" s="24">
        <v>335000</v>
      </c>
      <c r="N13" s="23">
        <f>L13-K13</f>
        <v>5200</v>
      </c>
      <c r="O13" s="23">
        <f>L13-G13</f>
        <v>3900</v>
      </c>
      <c r="P13" s="23">
        <f>L13-J13</f>
        <v>2700</v>
      </c>
    </row>
    <row r="14" spans="2:16" ht="15" customHeight="1">
      <c r="B14" s="21"/>
      <c r="C14" s="18" t="s">
        <v>21</v>
      </c>
      <c r="D14" s="22">
        <v>158800</v>
      </c>
      <c r="E14" s="22">
        <v>160900</v>
      </c>
      <c r="F14" s="23">
        <v>163700</v>
      </c>
      <c r="G14" s="23">
        <v>162600</v>
      </c>
      <c r="H14" s="23">
        <v>168100</v>
      </c>
      <c r="I14" s="23">
        <v>161100</v>
      </c>
      <c r="J14" s="22">
        <v>166300</v>
      </c>
      <c r="K14" s="23">
        <v>157100</v>
      </c>
      <c r="L14" s="23">
        <v>167400</v>
      </c>
      <c r="M14" s="24">
        <v>169300</v>
      </c>
      <c r="N14" s="23">
        <f>L14-K14</f>
        <v>10300</v>
      </c>
      <c r="O14" s="23">
        <f>L14-G14</f>
        <v>4800</v>
      </c>
      <c r="P14" s="23">
        <f>L14-J14</f>
        <v>1100</v>
      </c>
    </row>
    <row r="15" spans="2:17" ht="15" customHeight="1">
      <c r="B15" s="14" t="s">
        <v>23</v>
      </c>
      <c r="C15" s="18"/>
      <c r="D15" s="22"/>
      <c r="E15" s="22"/>
      <c r="F15" s="23"/>
      <c r="G15" s="23"/>
      <c r="H15" s="23"/>
      <c r="I15" s="23"/>
      <c r="J15" s="22"/>
      <c r="K15" s="23"/>
      <c r="L15" s="23"/>
      <c r="M15" s="24"/>
      <c r="N15" s="23"/>
      <c r="O15" s="23"/>
      <c r="P15" s="23"/>
      <c r="Q15" s="25"/>
    </row>
    <row r="16" spans="2:16" ht="15" customHeight="1">
      <c r="B16" s="21"/>
      <c r="C16" s="18" t="s">
        <v>19</v>
      </c>
      <c r="D16" s="22">
        <f>SUM(D17:D18)</f>
        <v>44700</v>
      </c>
      <c r="E16" s="22">
        <f aca="true" t="shared" si="2" ref="E16:K16">SUM(E17:E18)</f>
        <v>51700</v>
      </c>
      <c r="F16" s="23">
        <f t="shared" si="2"/>
        <v>50300</v>
      </c>
      <c r="G16" s="23">
        <f t="shared" si="2"/>
        <v>53800</v>
      </c>
      <c r="H16" s="23">
        <f t="shared" si="2"/>
        <v>52600</v>
      </c>
      <c r="I16" s="23">
        <f t="shared" si="2"/>
        <v>44200</v>
      </c>
      <c r="J16" s="22">
        <f t="shared" si="2"/>
        <v>49800</v>
      </c>
      <c r="K16" s="23">
        <f t="shared" si="2"/>
        <v>51500</v>
      </c>
      <c r="L16" s="23">
        <f>SUM(L17:L18)</f>
        <v>49500</v>
      </c>
      <c r="M16" s="24">
        <f>SUM(M17:M18)</f>
        <v>50900</v>
      </c>
      <c r="N16" s="23">
        <f>SUM(N17:N18)</f>
        <v>-2000</v>
      </c>
      <c r="O16" s="23">
        <f>SUM(O17:O18)</f>
        <v>-4300</v>
      </c>
      <c r="P16" s="23">
        <f>SUM(P17:P18)</f>
        <v>-300</v>
      </c>
    </row>
    <row r="17" spans="2:16" ht="15" customHeight="1">
      <c r="B17" s="21"/>
      <c r="C17" s="18" t="s">
        <v>20</v>
      </c>
      <c r="D17" s="22">
        <v>20000</v>
      </c>
      <c r="E17" s="22">
        <v>20100</v>
      </c>
      <c r="F17" s="23">
        <v>18800</v>
      </c>
      <c r="G17" s="23">
        <v>20700</v>
      </c>
      <c r="H17" s="23">
        <v>20100</v>
      </c>
      <c r="I17" s="23">
        <v>15400</v>
      </c>
      <c r="J17" s="22">
        <v>19200</v>
      </c>
      <c r="K17" s="23">
        <v>21200</v>
      </c>
      <c r="L17" s="23">
        <v>19800</v>
      </c>
      <c r="M17" s="24">
        <v>19600</v>
      </c>
      <c r="N17" s="23">
        <f>L17-K17</f>
        <v>-1400</v>
      </c>
      <c r="O17" s="23">
        <f>L17-G17</f>
        <v>-900</v>
      </c>
      <c r="P17" s="23">
        <f>L17-J17</f>
        <v>600</v>
      </c>
    </row>
    <row r="18" spans="2:16" ht="15" customHeight="1">
      <c r="B18" s="21"/>
      <c r="C18" s="18" t="s">
        <v>21</v>
      </c>
      <c r="D18" s="22">
        <v>24700</v>
      </c>
      <c r="E18" s="22">
        <v>31600</v>
      </c>
      <c r="F18" s="23">
        <v>31500</v>
      </c>
      <c r="G18" s="23">
        <v>33100</v>
      </c>
      <c r="H18" s="23">
        <v>32500</v>
      </c>
      <c r="I18" s="23">
        <v>28800</v>
      </c>
      <c r="J18" s="22">
        <v>30600</v>
      </c>
      <c r="K18" s="23">
        <v>30300</v>
      </c>
      <c r="L18" s="23">
        <v>29700</v>
      </c>
      <c r="M18" s="24">
        <v>31300</v>
      </c>
      <c r="N18" s="23">
        <f>L18-K18</f>
        <v>-600</v>
      </c>
      <c r="O18" s="23">
        <f>L18-G18</f>
        <v>-3400</v>
      </c>
      <c r="P18" s="23">
        <f>L18-J18</f>
        <v>-900</v>
      </c>
    </row>
    <row r="19" spans="2:16" ht="15" customHeight="1">
      <c r="B19" s="14" t="s">
        <v>24</v>
      </c>
      <c r="C19" s="18"/>
      <c r="D19" s="22"/>
      <c r="E19" s="22"/>
      <c r="F19" s="23"/>
      <c r="G19" s="23"/>
      <c r="H19" s="23"/>
      <c r="I19" s="23"/>
      <c r="J19" s="22"/>
      <c r="K19" s="23"/>
      <c r="L19" s="23"/>
      <c r="M19" s="24"/>
      <c r="N19" s="23"/>
      <c r="O19" s="23"/>
      <c r="P19" s="23"/>
    </row>
    <row r="20" spans="2:16" ht="15" customHeight="1">
      <c r="B20" s="21"/>
      <c r="C20" s="18" t="s">
        <v>19</v>
      </c>
      <c r="D20" s="22">
        <f>SUM(D21:D22)</f>
        <v>363400</v>
      </c>
      <c r="E20" s="22">
        <f aca="true" t="shared" si="3" ref="E20:L20">SUM(E21:E22)</f>
        <v>362200</v>
      </c>
      <c r="F20" s="23">
        <f t="shared" si="3"/>
        <v>367000</v>
      </c>
      <c r="G20" s="23">
        <f t="shared" si="3"/>
        <v>370300</v>
      </c>
      <c r="H20" s="23">
        <f t="shared" si="3"/>
        <v>371500</v>
      </c>
      <c r="I20" s="23">
        <f t="shared" si="3"/>
        <v>386500</v>
      </c>
      <c r="J20" s="22">
        <f t="shared" si="3"/>
        <v>370100</v>
      </c>
      <c r="K20" s="23">
        <f t="shared" si="3"/>
        <v>390500</v>
      </c>
      <c r="L20" s="23">
        <f t="shared" si="3"/>
        <v>375500</v>
      </c>
      <c r="M20" s="24">
        <f>SUM(M21:M22)</f>
        <v>371900</v>
      </c>
      <c r="N20" s="23">
        <f>SUM(N21:N22)</f>
        <v>-15000</v>
      </c>
      <c r="O20" s="23">
        <f>SUM(O21:O22)</f>
        <v>5200</v>
      </c>
      <c r="P20" s="23">
        <f>SUM(P21:P22)</f>
        <v>5400</v>
      </c>
    </row>
    <row r="21" spans="2:16" ht="15" customHeight="1">
      <c r="B21" s="21"/>
      <c r="C21" s="18" t="s">
        <v>20</v>
      </c>
      <c r="D21" s="22">
        <v>92600</v>
      </c>
      <c r="E21" s="22">
        <v>95700</v>
      </c>
      <c r="F21" s="23">
        <v>97600</v>
      </c>
      <c r="G21" s="23">
        <v>100000</v>
      </c>
      <c r="H21" s="23">
        <v>103700</v>
      </c>
      <c r="I21" s="23">
        <v>106300</v>
      </c>
      <c r="J21" s="22">
        <v>100700</v>
      </c>
      <c r="K21" s="23">
        <v>107500</v>
      </c>
      <c r="L21" s="23">
        <v>101600</v>
      </c>
      <c r="M21" s="24">
        <v>101500</v>
      </c>
      <c r="N21" s="23">
        <f>L21-K21</f>
        <v>-5900</v>
      </c>
      <c r="O21" s="23">
        <f>L21-G21</f>
        <v>1600</v>
      </c>
      <c r="P21" s="23">
        <f>L21-J21</f>
        <v>900</v>
      </c>
    </row>
    <row r="22" spans="2:16" ht="15" customHeight="1">
      <c r="B22" s="21"/>
      <c r="C22" s="18" t="s">
        <v>21</v>
      </c>
      <c r="D22" s="22">
        <v>270800</v>
      </c>
      <c r="E22" s="22">
        <v>266500</v>
      </c>
      <c r="F22" s="23">
        <v>269400</v>
      </c>
      <c r="G22" s="23">
        <v>270300</v>
      </c>
      <c r="H22" s="23">
        <v>267800</v>
      </c>
      <c r="I22" s="23">
        <v>280200</v>
      </c>
      <c r="J22" s="22">
        <v>269400</v>
      </c>
      <c r="K22" s="23">
        <v>283000</v>
      </c>
      <c r="L22" s="23">
        <v>273900</v>
      </c>
      <c r="M22" s="24">
        <v>270400</v>
      </c>
      <c r="N22" s="23">
        <f>L22-K22</f>
        <v>-9100</v>
      </c>
      <c r="O22" s="23">
        <f>L22-G22</f>
        <v>3600</v>
      </c>
      <c r="P22" s="23">
        <f>L22-J22</f>
        <v>4500</v>
      </c>
    </row>
    <row r="23" spans="2:16" ht="15" customHeight="1">
      <c r="B23" s="14" t="s">
        <v>25</v>
      </c>
      <c r="C23" s="18"/>
      <c r="D23" s="26"/>
      <c r="E23" s="26"/>
      <c r="F23" s="27"/>
      <c r="G23" s="27"/>
      <c r="H23" s="27"/>
      <c r="I23" s="27"/>
      <c r="J23" s="26"/>
      <c r="K23" s="27"/>
      <c r="L23" s="27"/>
      <c r="M23" s="28"/>
      <c r="N23" s="27"/>
      <c r="O23" s="27"/>
      <c r="P23" s="27"/>
    </row>
    <row r="24" spans="2:16" ht="15" customHeight="1">
      <c r="B24" s="21"/>
      <c r="C24" s="18" t="s">
        <v>19</v>
      </c>
      <c r="D24" s="29">
        <v>59.3</v>
      </c>
      <c r="E24" s="29">
        <v>59.9</v>
      </c>
      <c r="F24" s="30">
        <v>59.8</v>
      </c>
      <c r="G24" s="30">
        <v>59.6</v>
      </c>
      <c r="H24" s="30">
        <v>59.7</v>
      </c>
      <c r="I24" s="30">
        <v>58.3</v>
      </c>
      <c r="J24" s="29">
        <v>59.7</v>
      </c>
      <c r="K24" s="30">
        <v>57.9</v>
      </c>
      <c r="L24" s="30">
        <v>59.5</v>
      </c>
      <c r="M24" s="31">
        <v>59.9</v>
      </c>
      <c r="N24" s="30">
        <f>L24-K24</f>
        <v>1.6000000000000014</v>
      </c>
      <c r="O24" s="30">
        <f>L24-G24</f>
        <v>-0.10000000000000142</v>
      </c>
      <c r="P24" s="30">
        <f>L24-J24</f>
        <v>-0.20000000000000284</v>
      </c>
    </row>
    <row r="25" spans="2:16" ht="15" customHeight="1">
      <c r="B25" s="21"/>
      <c r="C25" s="18" t="s">
        <v>20</v>
      </c>
      <c r="D25" s="29">
        <v>78.9</v>
      </c>
      <c r="E25" s="29">
        <v>78.5</v>
      </c>
      <c r="F25" s="30">
        <v>78.2</v>
      </c>
      <c r="G25" s="30">
        <v>77.8</v>
      </c>
      <c r="H25" s="30">
        <v>77.2</v>
      </c>
      <c r="I25" s="30">
        <v>76.7</v>
      </c>
      <c r="J25" s="29">
        <v>77.7</v>
      </c>
      <c r="K25" s="30">
        <v>76.5</v>
      </c>
      <c r="L25" s="30">
        <v>77.7</v>
      </c>
      <c r="M25" s="31">
        <v>77.7</v>
      </c>
      <c r="N25" s="30">
        <f>L25-K25</f>
        <v>1.2000000000000028</v>
      </c>
      <c r="O25" s="30">
        <f>L25-G25</f>
        <v>-0.09999999999999432</v>
      </c>
      <c r="P25" s="30">
        <f>L25-J25</f>
        <v>0</v>
      </c>
    </row>
    <row r="26" spans="2:16" ht="15" customHeight="1">
      <c r="B26" s="21"/>
      <c r="C26" s="18" t="s">
        <v>21</v>
      </c>
      <c r="D26" s="29">
        <v>40.4</v>
      </c>
      <c r="E26" s="29">
        <v>41.9</v>
      </c>
      <c r="F26" s="30">
        <v>42</v>
      </c>
      <c r="G26" s="30">
        <v>42</v>
      </c>
      <c r="H26" s="30">
        <v>42.8</v>
      </c>
      <c r="I26" s="30">
        <v>40.4</v>
      </c>
      <c r="J26" s="29">
        <v>42.2</v>
      </c>
      <c r="K26" s="30">
        <v>39.8</v>
      </c>
      <c r="L26" s="30">
        <v>41.9</v>
      </c>
      <c r="M26" s="31">
        <v>42.6</v>
      </c>
      <c r="N26" s="30">
        <f>L26-K26</f>
        <v>2.1000000000000014</v>
      </c>
      <c r="O26" s="30">
        <f>L26-G26</f>
        <v>-0.10000000000000142</v>
      </c>
      <c r="P26" s="30">
        <f>L26-J26</f>
        <v>-0.30000000000000426</v>
      </c>
    </row>
    <row r="27" spans="2:16" ht="15" customHeight="1">
      <c r="B27" s="14" t="s">
        <v>26</v>
      </c>
      <c r="C27" s="18"/>
      <c r="D27" s="26"/>
      <c r="E27" s="26"/>
      <c r="F27" s="27"/>
      <c r="G27" s="27"/>
      <c r="H27" s="27"/>
      <c r="I27" s="27"/>
      <c r="J27" s="26"/>
      <c r="K27" s="27"/>
      <c r="L27" s="27"/>
      <c r="M27" s="28"/>
      <c r="N27" s="27"/>
      <c r="O27" s="27"/>
      <c r="P27" s="27"/>
    </row>
    <row r="28" spans="2:16" ht="15" customHeight="1">
      <c r="B28" s="21"/>
      <c r="C28" s="18" t="s">
        <v>19</v>
      </c>
      <c r="D28" s="29">
        <v>8.4</v>
      </c>
      <c r="E28" s="29">
        <v>9.6</v>
      </c>
      <c r="F28" s="30">
        <v>9.2</v>
      </c>
      <c r="G28" s="30">
        <v>9.8</v>
      </c>
      <c r="H28" s="30">
        <v>9.5</v>
      </c>
      <c r="I28" s="30">
        <v>8.2</v>
      </c>
      <c r="J28" s="29">
        <v>9.1</v>
      </c>
      <c r="K28" s="30">
        <v>9.6</v>
      </c>
      <c r="L28" s="30">
        <v>9</v>
      </c>
      <c r="M28" s="31">
        <v>9.2</v>
      </c>
      <c r="N28" s="30">
        <f>L28-K28</f>
        <v>-0.5999999999999996</v>
      </c>
      <c r="O28" s="30">
        <f>L28-G28</f>
        <v>-0.8000000000000007</v>
      </c>
      <c r="P28" s="30">
        <f>L28-J28</f>
        <v>-0.09999999999999964</v>
      </c>
    </row>
    <row r="29" spans="2:16" ht="15" customHeight="1">
      <c r="B29" s="21"/>
      <c r="C29" s="18" t="s">
        <v>20</v>
      </c>
      <c r="D29" s="29">
        <v>5.8</v>
      </c>
      <c r="E29" s="29">
        <v>5.8</v>
      </c>
      <c r="F29" s="30">
        <v>5.4</v>
      </c>
      <c r="G29" s="30">
        <v>5.9</v>
      </c>
      <c r="H29" s="30">
        <v>5.7</v>
      </c>
      <c r="I29" s="30">
        <v>4.4</v>
      </c>
      <c r="J29" s="29">
        <v>5.5</v>
      </c>
      <c r="K29" s="30">
        <v>6</v>
      </c>
      <c r="L29" s="30">
        <v>5.6</v>
      </c>
      <c r="M29" s="31">
        <v>5.5</v>
      </c>
      <c r="N29" s="30">
        <f>L29-K29</f>
        <v>-0.40000000000000036</v>
      </c>
      <c r="O29" s="30">
        <f>L29-G29</f>
        <v>-0.3000000000000007</v>
      </c>
      <c r="P29" s="30">
        <f>L29-J29</f>
        <v>0.09999999999999964</v>
      </c>
    </row>
    <row r="30" spans="2:16" ht="15" customHeight="1">
      <c r="B30" s="21"/>
      <c r="C30" s="18" t="s">
        <v>21</v>
      </c>
      <c r="D30" s="29">
        <v>13.5</v>
      </c>
      <c r="E30" s="29">
        <v>16.4</v>
      </c>
      <c r="F30" s="30">
        <v>16.1</v>
      </c>
      <c r="G30" s="30">
        <v>16.9</v>
      </c>
      <c r="H30" s="30">
        <v>16.2</v>
      </c>
      <c r="I30" s="30">
        <v>15.2</v>
      </c>
      <c r="J30" s="29">
        <v>15.5</v>
      </c>
      <c r="K30" s="30">
        <v>16.2</v>
      </c>
      <c r="L30" s="30">
        <v>15.1</v>
      </c>
      <c r="M30" s="31">
        <v>15.6</v>
      </c>
      <c r="N30" s="30">
        <f>L30-K30</f>
        <v>-1.0999999999999996</v>
      </c>
      <c r="O30" s="30">
        <f>L30-G30</f>
        <v>-1.799999999999999</v>
      </c>
      <c r="P30" s="30">
        <f>L30-J30</f>
        <v>-0.40000000000000036</v>
      </c>
    </row>
    <row r="31" spans="2:16" ht="5.25" customHeight="1">
      <c r="B31" s="32"/>
      <c r="C31" s="33"/>
      <c r="D31" s="34"/>
      <c r="E31" s="34"/>
      <c r="F31" s="35"/>
      <c r="G31" s="35"/>
      <c r="H31" s="35"/>
      <c r="I31" s="35"/>
      <c r="J31" s="34"/>
      <c r="K31" s="35"/>
      <c r="L31" s="35"/>
      <c r="M31" s="36"/>
      <c r="N31" s="35"/>
      <c r="O31" s="35"/>
      <c r="P31" s="35"/>
    </row>
    <row r="32" spans="1:4" ht="18.75" customHeight="1">
      <c r="A32" s="37"/>
      <c r="B32" s="38" t="s">
        <v>41</v>
      </c>
      <c r="C32" s="37"/>
      <c r="D32" s="39"/>
    </row>
    <row r="33" spans="1:4" ht="19.5" customHeight="1">
      <c r="A33" s="37"/>
      <c r="B33" s="18"/>
      <c r="C33" s="37"/>
      <c r="D33" s="39"/>
    </row>
    <row r="34" spans="1:4" ht="15.75">
      <c r="A34" s="37"/>
      <c r="B34" s="40"/>
      <c r="C34" s="37"/>
      <c r="D34" s="39"/>
    </row>
    <row r="35" spans="1:4" ht="15.75">
      <c r="A35" s="37"/>
      <c r="B35" s="37"/>
      <c r="C35" s="37"/>
      <c r="D35" s="41"/>
    </row>
    <row r="36" spans="1:4" ht="17.25" customHeight="1">
      <c r="A36" s="37"/>
      <c r="B36" s="37"/>
      <c r="C36" s="37"/>
      <c r="D36" s="41"/>
    </row>
    <row r="37" spans="1:4" ht="15.75">
      <c r="A37" s="37"/>
      <c r="B37" s="37"/>
      <c r="C37" s="37"/>
      <c r="D37" s="41"/>
    </row>
  </sheetData>
  <mergeCells count="15">
    <mergeCell ref="B1:D1"/>
    <mergeCell ref="B4:C6"/>
    <mergeCell ref="D4:D6"/>
    <mergeCell ref="E4:E6"/>
    <mergeCell ref="F4:F6"/>
    <mergeCell ref="G4:G6"/>
    <mergeCell ref="H4:H6"/>
    <mergeCell ref="I4:I6"/>
    <mergeCell ref="N4:N6"/>
    <mergeCell ref="O4:O6"/>
    <mergeCell ref="P4:P6"/>
    <mergeCell ref="J4:J6"/>
    <mergeCell ref="K4:K6"/>
    <mergeCell ref="L4:L6"/>
    <mergeCell ref="M4:M6"/>
  </mergeCells>
  <printOptions/>
  <pageMargins left="0.75"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B21"/>
  <sheetViews>
    <sheetView tabSelected="1" workbookViewId="0" topLeftCell="A1">
      <selection activeCell="D7" sqref="D7"/>
    </sheetView>
  </sheetViews>
  <sheetFormatPr defaultColWidth="9.140625" defaultRowHeight="12.75"/>
  <cols>
    <col min="1" max="1" width="31.421875" style="1" customWidth="1"/>
    <col min="2" max="2" width="59.7109375" style="1" customWidth="1"/>
    <col min="3" max="16384" width="9.140625" style="1" customWidth="1"/>
  </cols>
  <sheetData>
    <row r="1" spans="1:2" ht="27" customHeight="1">
      <c r="A1" s="96" t="s">
        <v>0</v>
      </c>
      <c r="B1" s="97"/>
    </row>
    <row r="2" spans="1:2" ht="33" customHeight="1">
      <c r="A2" s="98" t="s">
        <v>1</v>
      </c>
      <c r="B2" s="98"/>
    </row>
    <row r="3" spans="1:2" ht="18.75" customHeight="1">
      <c r="A3" s="2" t="s">
        <v>2</v>
      </c>
      <c r="B3" s="2" t="s">
        <v>3</v>
      </c>
    </row>
    <row r="4" ht="9.75" customHeight="1"/>
    <row r="5" spans="1:2" ht="113.25" customHeight="1">
      <c r="A5" s="2" t="s">
        <v>4</v>
      </c>
      <c r="B5" s="3" t="s">
        <v>5</v>
      </c>
    </row>
    <row r="6" ht="9.75" customHeight="1"/>
    <row r="7" spans="1:2" ht="31.5" customHeight="1">
      <c r="A7" s="2" t="s">
        <v>6</v>
      </c>
      <c r="B7" s="4" t="s">
        <v>7</v>
      </c>
    </row>
    <row r="8" ht="9" customHeight="1"/>
    <row r="9" spans="1:2" ht="195" customHeight="1">
      <c r="A9" s="2" t="s">
        <v>8</v>
      </c>
      <c r="B9" s="5" t="s">
        <v>9</v>
      </c>
    </row>
    <row r="10" spans="1:2" ht="33.75" customHeight="1">
      <c r="A10" s="2"/>
      <c r="B10" s="4" t="s">
        <v>10</v>
      </c>
    </row>
    <row r="11" ht="9" customHeight="1"/>
    <row r="12" spans="1:2" ht="141.75">
      <c r="A12" s="2" t="s">
        <v>11</v>
      </c>
      <c r="B12" s="6" t="s">
        <v>12</v>
      </c>
    </row>
    <row r="13" ht="9.75" customHeight="1">
      <c r="B13" s="4"/>
    </row>
    <row r="14" spans="1:2" ht="94.5">
      <c r="A14" s="2" t="s">
        <v>13</v>
      </c>
      <c r="B14" s="7" t="s">
        <v>14</v>
      </c>
    </row>
    <row r="15" ht="96.75" customHeight="1">
      <c r="B15" s="8" t="s">
        <v>15</v>
      </c>
    </row>
    <row r="16" ht="10.5" customHeight="1">
      <c r="B16" s="9"/>
    </row>
    <row r="17" spans="1:2" ht="183" customHeight="1">
      <c r="A17" s="2" t="s">
        <v>16</v>
      </c>
      <c r="B17" s="7" t="s">
        <v>17</v>
      </c>
    </row>
    <row r="18" ht="12.75" customHeight="1">
      <c r="B18" s="10"/>
    </row>
    <row r="19" spans="1:2" ht="257.25" customHeight="1">
      <c r="A19" s="11"/>
      <c r="B19" s="7"/>
    </row>
    <row r="20" ht="15.75">
      <c r="B20" s="10"/>
    </row>
    <row r="21" ht="15.75">
      <c r="B21" s="10"/>
    </row>
    <row r="34" ht="16.5" customHeight="1"/>
    <row r="35" ht="8.25" customHeight="1"/>
  </sheetData>
  <mergeCells count="2">
    <mergeCell ref="A1:B1"/>
    <mergeCell ref="A2:B2"/>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K37"/>
  <sheetViews>
    <sheetView workbookViewId="0" topLeftCell="A1">
      <selection activeCell="C26" sqref="C26"/>
    </sheetView>
  </sheetViews>
  <sheetFormatPr defaultColWidth="13.7109375" defaultRowHeight="12.75"/>
  <cols>
    <col min="1" max="9" width="14.421875" style="42" customWidth="1"/>
    <col min="10" max="16384" width="13.7109375" style="42" customWidth="1"/>
  </cols>
  <sheetData>
    <row r="1" ht="14.25" customHeight="1"/>
    <row r="2" spans="4:9" ht="15.75" customHeight="1">
      <c r="D2" s="43"/>
      <c r="F2" s="44"/>
      <c r="I2" s="45" t="s">
        <v>57</v>
      </c>
    </row>
    <row r="3" spans="4:6" ht="11.25" customHeight="1">
      <c r="D3" s="43"/>
      <c r="F3" s="44"/>
    </row>
    <row r="4" spans="1:9" ht="15" customHeight="1">
      <c r="A4" s="45" t="s">
        <v>55</v>
      </c>
      <c r="D4" s="43"/>
      <c r="F4" s="44"/>
      <c r="I4" s="46" t="s">
        <v>56</v>
      </c>
    </row>
    <row r="5" ht="6" customHeight="1"/>
    <row r="6" spans="1:9" ht="20.25" customHeight="1">
      <c r="A6" s="47"/>
      <c r="B6" s="48" t="s">
        <v>42</v>
      </c>
      <c r="C6" s="49"/>
      <c r="D6" s="50"/>
      <c r="E6" s="99" t="s">
        <v>43</v>
      </c>
      <c r="F6" s="99"/>
      <c r="G6" s="99"/>
      <c r="H6" s="100" t="s">
        <v>44</v>
      </c>
      <c r="I6" s="101"/>
    </row>
    <row r="7" spans="1:9" ht="32.25" customHeight="1">
      <c r="A7" s="51" t="s">
        <v>45</v>
      </c>
      <c r="B7" s="52" t="s">
        <v>46</v>
      </c>
      <c r="C7" s="52" t="s">
        <v>47</v>
      </c>
      <c r="D7" s="53" t="s">
        <v>48</v>
      </c>
      <c r="E7" s="54" t="s">
        <v>58</v>
      </c>
      <c r="F7" s="54" t="s">
        <v>49</v>
      </c>
      <c r="G7" s="55" t="s">
        <v>48</v>
      </c>
      <c r="H7" s="55" t="s">
        <v>50</v>
      </c>
      <c r="I7" s="55" t="s">
        <v>59</v>
      </c>
    </row>
    <row r="8" spans="1:9" ht="15" customHeight="1">
      <c r="A8" s="56" t="s">
        <v>51</v>
      </c>
      <c r="B8" s="57"/>
      <c r="C8" s="57"/>
      <c r="D8" s="57"/>
      <c r="E8" s="57"/>
      <c r="F8" s="57"/>
      <c r="G8" s="57"/>
      <c r="H8" s="57"/>
      <c r="I8" s="57"/>
    </row>
    <row r="9" spans="1:9" ht="15" customHeight="1">
      <c r="A9" s="58">
        <v>2000</v>
      </c>
      <c r="B9" s="59">
        <f aca="true" t="shared" si="0" ref="B9:H16">B18+B27</f>
        <v>503</v>
      </c>
      <c r="C9" s="59">
        <f t="shared" si="0"/>
        <v>14.6</v>
      </c>
      <c r="D9" s="59">
        <f t="shared" si="0"/>
        <v>517.6</v>
      </c>
      <c r="E9" s="59">
        <f t="shared" si="0"/>
        <v>298.7</v>
      </c>
      <c r="F9" s="59">
        <f t="shared" si="0"/>
        <v>186.2</v>
      </c>
      <c r="G9" s="59">
        <f t="shared" si="0"/>
        <v>484.9</v>
      </c>
      <c r="H9" s="60">
        <f t="shared" si="0"/>
        <v>32.69999999999999</v>
      </c>
      <c r="I9" s="59">
        <f aca="true" t="shared" si="1" ref="I9:I15">H9/B9*100</f>
        <v>6.500994035785286</v>
      </c>
    </row>
    <row r="10" spans="1:9" ht="15" customHeight="1">
      <c r="A10" s="58">
        <v>2001</v>
      </c>
      <c r="B10" s="59">
        <f t="shared" si="0"/>
        <v>510.29999999999995</v>
      </c>
      <c r="C10" s="59">
        <f t="shared" si="0"/>
        <v>16.5</v>
      </c>
      <c r="D10" s="59">
        <f t="shared" si="0"/>
        <v>526.8</v>
      </c>
      <c r="E10" s="59">
        <f t="shared" si="0"/>
        <v>302</v>
      </c>
      <c r="F10" s="59">
        <f t="shared" si="0"/>
        <v>190.1</v>
      </c>
      <c r="G10" s="59">
        <f t="shared" si="0"/>
        <v>492.1</v>
      </c>
      <c r="H10" s="60">
        <f t="shared" si="0"/>
        <v>34.69999999999996</v>
      </c>
      <c r="I10" s="59">
        <f t="shared" si="1"/>
        <v>6.799921614736422</v>
      </c>
    </row>
    <row r="11" spans="1:9" ht="16.5" customHeight="1">
      <c r="A11" s="58" t="s">
        <v>60</v>
      </c>
      <c r="B11" s="59">
        <f t="shared" si="0"/>
        <v>513</v>
      </c>
      <c r="C11" s="59">
        <f t="shared" si="0"/>
        <v>17</v>
      </c>
      <c r="D11" s="59">
        <f t="shared" si="0"/>
        <v>530</v>
      </c>
      <c r="E11" s="59">
        <f t="shared" si="0"/>
        <v>297.2</v>
      </c>
      <c r="F11" s="59">
        <f t="shared" si="0"/>
        <v>196</v>
      </c>
      <c r="G11" s="59">
        <f t="shared" si="0"/>
        <v>493.2</v>
      </c>
      <c r="H11" s="60">
        <f t="shared" si="0"/>
        <v>36.79999999999998</v>
      </c>
      <c r="I11" s="59">
        <f t="shared" si="1"/>
        <v>7.173489278752434</v>
      </c>
    </row>
    <row r="12" spans="1:9" ht="15" customHeight="1">
      <c r="A12" s="58">
        <v>2003</v>
      </c>
      <c r="B12" s="59">
        <f>B21+B30</f>
        <v>520.9000000000001</v>
      </c>
      <c r="C12" s="59">
        <f t="shared" si="0"/>
        <v>18.200000000000003</v>
      </c>
      <c r="D12" s="59">
        <f t="shared" si="0"/>
        <v>539.1</v>
      </c>
      <c r="E12" s="59">
        <f t="shared" si="0"/>
        <v>296.9</v>
      </c>
      <c r="F12" s="59">
        <f t="shared" si="0"/>
        <v>202.1</v>
      </c>
      <c r="G12" s="59">
        <f t="shared" si="0"/>
        <v>499</v>
      </c>
      <c r="H12" s="60">
        <f t="shared" si="0"/>
        <v>40.10000000000005</v>
      </c>
      <c r="I12" s="59">
        <f t="shared" si="1"/>
        <v>7.698214628527557</v>
      </c>
    </row>
    <row r="13" spans="1:9" ht="15" customHeight="1">
      <c r="A13" s="58">
        <v>2004</v>
      </c>
      <c r="B13" s="59">
        <f>B22+B31</f>
        <v>530.7</v>
      </c>
      <c r="C13" s="59">
        <f t="shared" si="0"/>
        <v>17.5</v>
      </c>
      <c r="D13" s="59">
        <f t="shared" si="0"/>
        <v>548.2</v>
      </c>
      <c r="E13" s="59">
        <f t="shared" si="0"/>
        <v>293.3</v>
      </c>
      <c r="F13" s="59">
        <f t="shared" si="0"/>
        <v>210.2</v>
      </c>
      <c r="G13" s="59">
        <f t="shared" si="0"/>
        <v>503.5</v>
      </c>
      <c r="H13" s="60">
        <f t="shared" si="0"/>
        <v>44.69999999999999</v>
      </c>
      <c r="I13" s="59">
        <f t="shared" si="1"/>
        <v>8.422837761447143</v>
      </c>
    </row>
    <row r="14" spans="1:9" ht="15" customHeight="1">
      <c r="A14" s="61" t="s">
        <v>52</v>
      </c>
      <c r="B14" s="59">
        <f>B23+B32</f>
        <v>541.2</v>
      </c>
      <c r="C14" s="59">
        <f t="shared" si="0"/>
        <v>16.6</v>
      </c>
      <c r="D14" s="59">
        <f t="shared" si="0"/>
        <v>557.8</v>
      </c>
      <c r="E14" s="59">
        <f t="shared" si="0"/>
        <v>292.20000000000005</v>
      </c>
      <c r="F14" s="59">
        <f t="shared" si="0"/>
        <v>213.9</v>
      </c>
      <c r="G14" s="59">
        <f t="shared" si="0"/>
        <v>506.1</v>
      </c>
      <c r="H14" s="60">
        <f t="shared" si="0"/>
        <v>51.69999999999996</v>
      </c>
      <c r="I14" s="59">
        <f t="shared" si="1"/>
        <v>9.552845528455277</v>
      </c>
    </row>
    <row r="15" spans="1:11" s="59" customFormat="1" ht="15" customHeight="1">
      <c r="A15" s="58">
        <v>2006</v>
      </c>
      <c r="B15" s="59">
        <f>B24+B33</f>
        <v>548.1</v>
      </c>
      <c r="C15" s="59">
        <f t="shared" si="0"/>
        <v>16.700000000000003</v>
      </c>
      <c r="D15" s="59">
        <f t="shared" si="0"/>
        <v>564.8</v>
      </c>
      <c r="E15" s="59">
        <f t="shared" si="0"/>
        <v>295.1</v>
      </c>
      <c r="F15" s="59">
        <f t="shared" si="0"/>
        <v>219.9</v>
      </c>
      <c r="G15" s="59">
        <f t="shared" si="0"/>
        <v>515</v>
      </c>
      <c r="H15" s="60">
        <f t="shared" si="0"/>
        <v>49.80000000000001</v>
      </c>
      <c r="I15" s="59">
        <f t="shared" si="1"/>
        <v>9.085933223864261</v>
      </c>
      <c r="J15" s="62"/>
      <c r="K15" s="63"/>
    </row>
    <row r="16" spans="1:9" s="64" customFormat="1" ht="15" customHeight="1">
      <c r="A16" s="58">
        <v>2007</v>
      </c>
      <c r="B16" s="59">
        <f>B25+B34</f>
        <v>555.2</v>
      </c>
      <c r="C16" s="59">
        <f t="shared" si="0"/>
        <v>21</v>
      </c>
      <c r="D16" s="59">
        <f t="shared" si="0"/>
        <v>576.2</v>
      </c>
      <c r="E16" s="59">
        <f t="shared" si="0"/>
        <v>300.5</v>
      </c>
      <c r="F16" s="59">
        <f t="shared" si="0"/>
        <v>224.8</v>
      </c>
      <c r="G16" s="59">
        <f t="shared" si="0"/>
        <v>525.3</v>
      </c>
      <c r="H16" s="60">
        <f t="shared" si="0"/>
        <v>50.900000000000034</v>
      </c>
      <c r="I16" s="59">
        <f>H16/B16*100</f>
        <v>9.167867435158508</v>
      </c>
    </row>
    <row r="17" spans="1:9" ht="15" customHeight="1">
      <c r="A17" s="65" t="s">
        <v>53</v>
      </c>
      <c r="B17" s="59"/>
      <c r="C17" s="63"/>
      <c r="D17" s="66"/>
      <c r="E17" s="63"/>
      <c r="F17" s="63"/>
      <c r="G17" s="59"/>
      <c r="H17" s="63"/>
      <c r="I17" s="59"/>
    </row>
    <row r="18" spans="1:9" ht="15" customHeight="1">
      <c r="A18" s="58">
        <v>2000</v>
      </c>
      <c r="B18" s="59">
        <v>334.7</v>
      </c>
      <c r="C18" s="59">
        <v>5</v>
      </c>
      <c r="D18" s="59">
        <f>B18+C18</f>
        <v>339.7</v>
      </c>
      <c r="E18" s="63">
        <v>187.5</v>
      </c>
      <c r="F18" s="63">
        <v>135</v>
      </c>
      <c r="G18" s="59">
        <f aca="true" t="shared" si="2" ref="G18:G24">SUM(E18:F18)</f>
        <v>322.5</v>
      </c>
      <c r="H18" s="60">
        <f>D18-G18</f>
        <v>17.19999999999999</v>
      </c>
      <c r="I18" s="59">
        <f aca="true" t="shared" si="3" ref="I18:I24">H18/B18*100</f>
        <v>5.138930385419775</v>
      </c>
    </row>
    <row r="19" spans="1:9" ht="15" customHeight="1">
      <c r="A19" s="58">
        <v>2001</v>
      </c>
      <c r="B19" s="59">
        <v>337.9</v>
      </c>
      <c r="C19" s="59">
        <v>5.8</v>
      </c>
      <c r="D19" s="59">
        <f aca="true" t="shared" si="4" ref="D19:D24">B19+C19</f>
        <v>343.7</v>
      </c>
      <c r="E19" s="63">
        <v>188.3</v>
      </c>
      <c r="F19" s="63">
        <v>137</v>
      </c>
      <c r="G19" s="59">
        <f t="shared" si="2"/>
        <v>325.3</v>
      </c>
      <c r="H19" s="60">
        <f aca="true" t="shared" si="5" ref="H19:H24">D19-G19</f>
        <v>18.399999999999977</v>
      </c>
      <c r="I19" s="59">
        <f t="shared" si="3"/>
        <v>5.44539804675939</v>
      </c>
    </row>
    <row r="20" spans="1:9" ht="15" customHeight="1">
      <c r="A20" s="58" t="s">
        <v>60</v>
      </c>
      <c r="B20" s="59">
        <v>339.8</v>
      </c>
      <c r="C20" s="59">
        <v>6.4</v>
      </c>
      <c r="D20" s="59">
        <f t="shared" si="4"/>
        <v>346.2</v>
      </c>
      <c r="E20" s="63">
        <v>188.2</v>
      </c>
      <c r="F20" s="63">
        <v>140</v>
      </c>
      <c r="G20" s="59">
        <f t="shared" si="2"/>
        <v>328.2</v>
      </c>
      <c r="H20" s="60">
        <f t="shared" si="5"/>
        <v>18</v>
      </c>
      <c r="I20" s="59">
        <f t="shared" si="3"/>
        <v>5.29723366686286</v>
      </c>
    </row>
    <row r="21" spans="1:9" ht="15" customHeight="1">
      <c r="A21" s="58">
        <v>2003</v>
      </c>
      <c r="B21" s="59">
        <v>343.1</v>
      </c>
      <c r="C21" s="59">
        <v>7.9</v>
      </c>
      <c r="D21" s="59">
        <f t="shared" si="4"/>
        <v>351</v>
      </c>
      <c r="E21" s="63">
        <v>188.2</v>
      </c>
      <c r="F21" s="63">
        <v>143.2</v>
      </c>
      <c r="G21" s="59">
        <f t="shared" si="2"/>
        <v>331.4</v>
      </c>
      <c r="H21" s="60">
        <f t="shared" si="5"/>
        <v>19.600000000000023</v>
      </c>
      <c r="I21" s="59">
        <f t="shared" si="3"/>
        <v>5.712620227338975</v>
      </c>
    </row>
    <row r="22" spans="1:9" ht="15" customHeight="1">
      <c r="A22" s="58">
        <v>2004</v>
      </c>
      <c r="B22" s="59">
        <v>347.2</v>
      </c>
      <c r="C22" s="59">
        <v>9</v>
      </c>
      <c r="D22" s="59">
        <f t="shared" si="4"/>
        <v>356.2</v>
      </c>
      <c r="E22" s="63">
        <v>189.1</v>
      </c>
      <c r="F22" s="63">
        <v>147.1</v>
      </c>
      <c r="G22" s="59">
        <f t="shared" si="2"/>
        <v>336.2</v>
      </c>
      <c r="H22" s="60">
        <f t="shared" si="5"/>
        <v>20</v>
      </c>
      <c r="I22" s="59">
        <f t="shared" si="3"/>
        <v>5.76036866359447</v>
      </c>
    </row>
    <row r="23" spans="1:9" ht="15" customHeight="1">
      <c r="A23" s="61" t="s">
        <v>52</v>
      </c>
      <c r="B23" s="59">
        <v>348.7</v>
      </c>
      <c r="C23" s="59">
        <v>9.1</v>
      </c>
      <c r="D23" s="59">
        <f t="shared" si="4"/>
        <v>357.8</v>
      </c>
      <c r="E23" s="63">
        <v>189.3</v>
      </c>
      <c r="F23" s="63">
        <v>148.4</v>
      </c>
      <c r="G23" s="59">
        <f t="shared" si="2"/>
        <v>337.70000000000005</v>
      </c>
      <c r="H23" s="60">
        <f t="shared" si="5"/>
        <v>20.099999999999966</v>
      </c>
      <c r="I23" s="59">
        <f t="shared" si="3"/>
        <v>5.764267278462853</v>
      </c>
    </row>
    <row r="24" spans="1:9" ht="15" customHeight="1">
      <c r="A24" s="58">
        <v>2006</v>
      </c>
      <c r="B24" s="59">
        <v>351.2</v>
      </c>
      <c r="C24" s="59">
        <v>8.3</v>
      </c>
      <c r="D24" s="59">
        <f t="shared" si="4"/>
        <v>359.5</v>
      </c>
      <c r="E24" s="63">
        <v>190</v>
      </c>
      <c r="F24" s="63">
        <v>150.3</v>
      </c>
      <c r="G24" s="59">
        <f t="shared" si="2"/>
        <v>340.3</v>
      </c>
      <c r="H24" s="60">
        <f t="shared" si="5"/>
        <v>19.19999999999999</v>
      </c>
      <c r="I24" s="59">
        <f t="shared" si="3"/>
        <v>5.466970387243732</v>
      </c>
    </row>
    <row r="25" spans="1:9" ht="15" customHeight="1">
      <c r="A25" s="58">
        <v>2007</v>
      </c>
      <c r="B25" s="59">
        <v>354.6</v>
      </c>
      <c r="C25" s="63">
        <f>11.3+0.3</f>
        <v>11.600000000000001</v>
      </c>
      <c r="D25" s="59">
        <f>B25+C25</f>
        <v>366.20000000000005</v>
      </c>
      <c r="E25" s="67">
        <f>192+0.7+0.3+0.3</f>
        <v>193.3</v>
      </c>
      <c r="F25" s="63">
        <f>153.9-0.6</f>
        <v>153.3</v>
      </c>
      <c r="G25" s="59">
        <f>SUM(E25:F25)</f>
        <v>346.6</v>
      </c>
      <c r="H25" s="60">
        <f>D25-G25</f>
        <v>19.600000000000023</v>
      </c>
      <c r="I25" s="59">
        <f>H25/B25*100</f>
        <v>5.5273547659334525</v>
      </c>
    </row>
    <row r="26" spans="1:9" ht="15" customHeight="1">
      <c r="A26" s="65" t="s">
        <v>54</v>
      </c>
      <c r="B26" s="59"/>
      <c r="C26" s="63"/>
      <c r="D26" s="59"/>
      <c r="E26" s="63"/>
      <c r="F26" s="63"/>
      <c r="G26" s="59"/>
      <c r="H26" s="63"/>
      <c r="I26" s="59"/>
    </row>
    <row r="27" spans="1:9" ht="15" customHeight="1">
      <c r="A27" s="58">
        <v>2000</v>
      </c>
      <c r="B27" s="59">
        <v>168.3</v>
      </c>
      <c r="C27" s="59">
        <v>9.6</v>
      </c>
      <c r="D27" s="59">
        <f aca="true" t="shared" si="6" ref="D27:D33">SUM(B27:C27)</f>
        <v>177.9</v>
      </c>
      <c r="E27" s="63">
        <v>111.2</v>
      </c>
      <c r="F27" s="63">
        <v>51.2</v>
      </c>
      <c r="G27" s="59">
        <f>SUM(E27:F27)</f>
        <v>162.4</v>
      </c>
      <c r="H27" s="60">
        <f aca="true" t="shared" si="7" ref="H27:H33">D27-G27</f>
        <v>15.5</v>
      </c>
      <c r="I27" s="59">
        <f aca="true" t="shared" si="8" ref="I27:I33">H27/B27*100</f>
        <v>9.20974450386215</v>
      </c>
    </row>
    <row r="28" spans="1:9" ht="15" customHeight="1">
      <c r="A28" s="58">
        <v>2001</v>
      </c>
      <c r="B28" s="59">
        <v>172.4</v>
      </c>
      <c r="C28" s="59">
        <v>10.7</v>
      </c>
      <c r="D28" s="59">
        <f t="shared" si="6"/>
        <v>183.1</v>
      </c>
      <c r="E28" s="63">
        <v>113.7</v>
      </c>
      <c r="F28" s="63">
        <v>53.1</v>
      </c>
      <c r="G28" s="59">
        <f aca="true" t="shared" si="9" ref="G28:G33">SUM(E28:F28)</f>
        <v>166.8</v>
      </c>
      <c r="H28" s="60">
        <f t="shared" si="7"/>
        <v>16.299999999999983</v>
      </c>
      <c r="I28" s="59">
        <f t="shared" si="8"/>
        <v>9.45475638051043</v>
      </c>
    </row>
    <row r="29" spans="1:9" s="68" customFormat="1" ht="15" customHeight="1">
      <c r="A29" s="58" t="s">
        <v>60</v>
      </c>
      <c r="B29" s="59">
        <v>173.2</v>
      </c>
      <c r="C29" s="59">
        <v>10.6</v>
      </c>
      <c r="D29" s="59">
        <f t="shared" si="6"/>
        <v>183.79999999999998</v>
      </c>
      <c r="E29" s="63">
        <v>109</v>
      </c>
      <c r="F29" s="63">
        <v>56</v>
      </c>
      <c r="G29" s="59">
        <f t="shared" si="9"/>
        <v>165</v>
      </c>
      <c r="H29" s="60">
        <f t="shared" si="7"/>
        <v>18.799999999999983</v>
      </c>
      <c r="I29" s="59">
        <f t="shared" si="8"/>
        <v>10.854503464203225</v>
      </c>
    </row>
    <row r="30" spans="1:9" ht="15" customHeight="1">
      <c r="A30" s="58">
        <v>2003</v>
      </c>
      <c r="B30" s="59">
        <v>177.8</v>
      </c>
      <c r="C30" s="59">
        <v>10.3</v>
      </c>
      <c r="D30" s="59">
        <f t="shared" si="6"/>
        <v>188.10000000000002</v>
      </c>
      <c r="E30" s="63">
        <v>108.7</v>
      </c>
      <c r="F30" s="63">
        <v>58.9</v>
      </c>
      <c r="G30" s="59">
        <f t="shared" si="9"/>
        <v>167.6</v>
      </c>
      <c r="H30" s="60">
        <f t="shared" si="7"/>
        <v>20.50000000000003</v>
      </c>
      <c r="I30" s="59">
        <f t="shared" si="8"/>
        <v>11.529808773903277</v>
      </c>
    </row>
    <row r="31" spans="1:9" ht="15" customHeight="1">
      <c r="A31" s="58">
        <v>2004</v>
      </c>
      <c r="B31" s="59">
        <v>183.5</v>
      </c>
      <c r="C31" s="59">
        <v>8.5</v>
      </c>
      <c r="D31" s="59">
        <f t="shared" si="6"/>
        <v>192</v>
      </c>
      <c r="E31" s="63">
        <v>104.2</v>
      </c>
      <c r="F31" s="63">
        <v>63.1</v>
      </c>
      <c r="G31" s="59">
        <f t="shared" si="9"/>
        <v>167.3</v>
      </c>
      <c r="H31" s="60">
        <f t="shared" si="7"/>
        <v>24.69999999999999</v>
      </c>
      <c r="I31" s="59">
        <f t="shared" si="8"/>
        <v>13.460490463215253</v>
      </c>
    </row>
    <row r="32" spans="1:9" ht="15" customHeight="1">
      <c r="A32" s="61" t="s">
        <v>52</v>
      </c>
      <c r="B32" s="59">
        <v>192.5</v>
      </c>
      <c r="C32" s="59">
        <v>7.5</v>
      </c>
      <c r="D32" s="59">
        <f t="shared" si="6"/>
        <v>200</v>
      </c>
      <c r="E32" s="63">
        <v>102.9</v>
      </c>
      <c r="F32" s="63">
        <v>65.5</v>
      </c>
      <c r="G32" s="59">
        <f t="shared" si="9"/>
        <v>168.4</v>
      </c>
      <c r="H32" s="60">
        <f t="shared" si="7"/>
        <v>31.599999999999994</v>
      </c>
      <c r="I32" s="59">
        <f t="shared" si="8"/>
        <v>16.415584415584412</v>
      </c>
    </row>
    <row r="33" spans="1:9" ht="15" customHeight="1">
      <c r="A33" s="58">
        <v>2006</v>
      </c>
      <c r="B33" s="59">
        <v>196.9</v>
      </c>
      <c r="C33" s="59">
        <v>8.4</v>
      </c>
      <c r="D33" s="59">
        <f t="shared" si="6"/>
        <v>205.3</v>
      </c>
      <c r="E33" s="59">
        <v>105.1</v>
      </c>
      <c r="F33" s="59">
        <v>69.6</v>
      </c>
      <c r="G33" s="59">
        <f t="shared" si="9"/>
        <v>174.7</v>
      </c>
      <c r="H33" s="69">
        <f t="shared" si="7"/>
        <v>30.600000000000023</v>
      </c>
      <c r="I33" s="59">
        <f t="shared" si="8"/>
        <v>15.540883697308288</v>
      </c>
    </row>
    <row r="34" spans="1:9" ht="15" customHeight="1">
      <c r="A34" s="70">
        <v>2007</v>
      </c>
      <c r="B34" s="71">
        <f>200.6</f>
        <v>200.6</v>
      </c>
      <c r="C34" s="71">
        <f>9.2+0.2</f>
        <v>9.399999999999999</v>
      </c>
      <c r="D34" s="71">
        <f>SUM(B34:C34)</f>
        <v>210</v>
      </c>
      <c r="E34" s="71">
        <f>106+0.8+0.2+0.2</f>
        <v>107.2</v>
      </c>
      <c r="F34" s="71">
        <f>71.9-0.4</f>
        <v>71.5</v>
      </c>
      <c r="G34" s="71">
        <f>SUM(E34:F34)</f>
        <v>178.7</v>
      </c>
      <c r="H34" s="72">
        <f>D34-G34</f>
        <v>31.30000000000001</v>
      </c>
      <c r="I34" s="71">
        <f>H34/B34*100</f>
        <v>15.603190428713864</v>
      </c>
    </row>
    <row r="35" spans="1:9" ht="18.75" customHeight="1">
      <c r="A35" s="73" t="s">
        <v>61</v>
      </c>
      <c r="B35" s="74"/>
      <c r="C35" s="75"/>
      <c r="E35" s="102" t="s">
        <v>62</v>
      </c>
      <c r="F35" s="103"/>
      <c r="G35" s="103"/>
      <c r="H35" s="103"/>
      <c r="I35" s="103"/>
    </row>
    <row r="36" spans="1:9" ht="15" customHeight="1">
      <c r="A36" s="76" t="s">
        <v>63</v>
      </c>
      <c r="B36" s="77"/>
      <c r="C36" s="77"/>
      <c r="D36" s="78"/>
      <c r="E36" s="103"/>
      <c r="F36" s="103"/>
      <c r="G36" s="103"/>
      <c r="H36" s="103"/>
      <c r="I36" s="103"/>
    </row>
    <row r="37" spans="2:7" ht="15" customHeight="1">
      <c r="B37" s="77"/>
      <c r="C37" s="77"/>
      <c r="E37" s="75"/>
      <c r="F37" s="78"/>
      <c r="G37" s="79"/>
    </row>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sheetData>
  <mergeCells count="3">
    <mergeCell ref="E6:G6"/>
    <mergeCell ref="H6:I6"/>
    <mergeCell ref="E35:I36"/>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madina</dc:creator>
  <cp:keywords/>
  <dc:description/>
  <cp:lastModifiedBy>madina</cp:lastModifiedBy>
  <cp:lastPrinted>2007-09-21T11:21:45Z</cp:lastPrinted>
  <dcterms:created xsi:type="dcterms:W3CDTF">2007-09-21T10:03:43Z</dcterms:created>
  <dcterms:modified xsi:type="dcterms:W3CDTF">2007-09-21T11:22:26Z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ublishingConta">
    <vt:lpwstr/>
  </property>
  <property fmtid="{D5CDD505-2E9C-101B-9397-08002B2CF9AE}" pid="4" name="xd_Signatu">
    <vt:lpwstr/>
  </property>
  <property fmtid="{D5CDD505-2E9C-101B-9397-08002B2CF9AE}" pid="5" name="TemplateU">
    <vt:lpwstr/>
  </property>
  <property fmtid="{D5CDD505-2E9C-101B-9397-08002B2CF9AE}" pid="6" name="PublishingRollupIma">
    <vt:lpwstr/>
  </property>
  <property fmtid="{D5CDD505-2E9C-101B-9397-08002B2CF9AE}" pid="7" name="Audien">
    <vt:lpwstr/>
  </property>
  <property fmtid="{D5CDD505-2E9C-101B-9397-08002B2CF9AE}" pid="8" name="Ord">
    <vt:lpwstr>606700.000000000</vt:lpwstr>
  </property>
  <property fmtid="{D5CDD505-2E9C-101B-9397-08002B2CF9AE}" pid="9" name="xd_Prog">
    <vt:lpwstr/>
  </property>
  <property fmtid="{D5CDD505-2E9C-101B-9397-08002B2CF9AE}" pid="10" name="PublishingStartDa">
    <vt:lpwstr/>
  </property>
  <property fmtid="{D5CDD505-2E9C-101B-9397-08002B2CF9AE}" pid="11" name="PublishingExpirationDa">
    <vt:lpwstr/>
  </property>
  <property fmtid="{D5CDD505-2E9C-101B-9397-08002B2CF9AE}" pid="12" name="PublishingContactPictu">
    <vt:lpwstr/>
  </property>
  <property fmtid="{D5CDD505-2E9C-101B-9397-08002B2CF9AE}" pid="13" name="PublishingVariationGroup">
    <vt:lpwstr/>
  </property>
  <property fmtid="{D5CDD505-2E9C-101B-9397-08002B2CF9AE}" pid="14" name="PublishingContactNa">
    <vt:lpwstr/>
  </property>
  <property fmtid="{D5CDD505-2E9C-101B-9397-08002B2CF9AE}" pid="15" name="PublishingVariationRelationshipLinkField">
    <vt:lpwstr/>
  </property>
  <property fmtid="{D5CDD505-2E9C-101B-9397-08002B2CF9AE}" pid="16" name="_SourceU">
    <vt:lpwstr/>
  </property>
  <property fmtid="{D5CDD505-2E9C-101B-9397-08002B2CF9AE}" pid="17" name="_SharedFileInd">
    <vt:lpwstr/>
  </property>
  <property fmtid="{D5CDD505-2E9C-101B-9397-08002B2CF9AE}" pid="18" name="Commen">
    <vt:lpwstr/>
  </property>
  <property fmtid="{D5CDD505-2E9C-101B-9397-08002B2CF9AE}" pid="19" name="PublishingContactEma">
    <vt:lpwstr/>
  </property>
  <property fmtid="{D5CDD505-2E9C-101B-9397-08002B2CF9AE}" pid="20" name="PublishingPageLayo">
    <vt:lpwstr/>
  </property>
</Properties>
</file>