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25" windowWidth="9345" windowHeight="3735" tabRatio="604" firstSheet="11" activeTab="16"/>
  </bookViews>
  <sheets>
    <sheet name="TAB1-1" sheetId="1" r:id="rId1"/>
    <sheet name="Tab1-2" sheetId="2" r:id="rId2"/>
    <sheet name="TAB1-3" sheetId="3" r:id="rId3"/>
    <sheet name="TAB1-4" sheetId="4" r:id="rId4"/>
    <sheet name="TAB1-5 " sheetId="5" r:id="rId5"/>
    <sheet name="TAB1-6" sheetId="6" r:id="rId6"/>
    <sheet name="Tab1-7" sheetId="7" r:id="rId7"/>
    <sheet name="TAB1-8" sheetId="8" r:id="rId8"/>
    <sheet name="TAB 1.9" sheetId="9" r:id="rId9"/>
    <sheet name="TAB 1.10" sheetId="10" r:id="rId10"/>
    <sheet name="TAB 1.11" sheetId="11" r:id="rId11"/>
    <sheet name="TAB 1.12" sheetId="12" r:id="rId12"/>
    <sheet name="TAB 1.13" sheetId="13" r:id="rId13"/>
    <sheet name="TAB2-1" sheetId="14" r:id="rId14"/>
    <sheet name="TAB2-3 " sheetId="15" r:id="rId15"/>
    <sheet name="TAB2-4  " sheetId="16" r:id="rId16"/>
    <sheet name="TAB2-5 " sheetId="17" r:id="rId17"/>
  </sheets>
  <definedNames>
    <definedName name="_xlnm.Print_Area" localSheetId="0">'TAB1-1'!$A$1:$O$26</definedName>
    <definedName name="_xlnm.Print_Area" localSheetId="4">'TAB1-5 '!$A$1:$F$19</definedName>
  </definedNames>
  <calcPr fullCalcOnLoad="1"/>
</workbook>
</file>

<file path=xl/sharedStrings.xml><?xml version="1.0" encoding="utf-8"?>
<sst xmlns="http://schemas.openxmlformats.org/spreadsheetml/2006/main" count="603" uniqueCount="279">
  <si>
    <t>No. of enterprises</t>
  </si>
  <si>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</si>
  <si>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</si>
  <si>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</si>
  <si>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</si>
  <si>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</si>
  <si>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4.   Wearing apparel :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</si>
  <si>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</si>
  <si>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</si>
  <si>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</si>
  <si>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</si>
  <si>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</si>
  <si>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</si>
  <si>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</si>
  <si>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</si>
  <si>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</si>
  <si>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</si>
  <si>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</si>
  <si>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</si>
  <si>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</si>
  <si>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</si>
  <si>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</si>
  <si>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</si>
  <si>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</si>
  <si>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</si>
  <si>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</si>
  <si>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</si>
  <si>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</si>
  <si>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</si>
  <si>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</si>
  <si>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</si>
  <si>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</si>
  <si>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9. Investment (Rs Million)        </t>
  </si>
  <si>
    <t xml:space="preserve"> - Machinery</t>
  </si>
  <si>
    <t>Product  group</t>
  </si>
  <si>
    <t>New projects</t>
  </si>
  <si>
    <t>Closures</t>
  </si>
  <si>
    <t>Enterprise</t>
  </si>
  <si>
    <t>Employment</t>
  </si>
  <si>
    <t>_</t>
  </si>
  <si>
    <t xml:space="preserve">                                    Pullovers</t>
  </si>
  <si>
    <t xml:space="preserve">                                    Other garments </t>
  </si>
  <si>
    <t>.</t>
  </si>
  <si>
    <t>Category</t>
  </si>
  <si>
    <t>Number as at</t>
  </si>
  <si>
    <t>Male</t>
  </si>
  <si>
    <t>Female</t>
  </si>
  <si>
    <t>Total</t>
  </si>
  <si>
    <t>Enterprises with less than 10 employees</t>
  </si>
  <si>
    <t>Outworkers</t>
  </si>
  <si>
    <t>T O T A L</t>
  </si>
  <si>
    <t>of which, expatriates</t>
  </si>
  <si>
    <t>Enterprises</t>
  </si>
  <si>
    <t>A.  Total employment creation :</t>
  </si>
  <si>
    <t>New enterprises</t>
  </si>
  <si>
    <t>C.  Net change (A-B)</t>
  </si>
  <si>
    <t>No of</t>
  </si>
  <si>
    <t xml:space="preserve">                                     Pullovers</t>
  </si>
  <si>
    <t>Sept. 98 to Sept. 99</t>
  </si>
  <si>
    <t>10.   Jewellery and related articles</t>
  </si>
  <si>
    <t xml:space="preserve">11.   Toys and carnival articles   </t>
  </si>
  <si>
    <t>12.   Other</t>
  </si>
  <si>
    <t xml:space="preserve"> No. of enterprises</t>
  </si>
  <si>
    <t>Employment size</t>
  </si>
  <si>
    <t xml:space="preserve">  25 and above</t>
  </si>
  <si>
    <t xml:space="preserve">  10 to &lt; 25</t>
  </si>
  <si>
    <t>Of which, expatriates</t>
  </si>
  <si>
    <t>…</t>
  </si>
  <si>
    <t xml:space="preserve">Expansion in existing  enterprises </t>
  </si>
  <si>
    <t xml:space="preserve">Reduction in existing enterprises </t>
  </si>
  <si>
    <t>No. of</t>
  </si>
  <si>
    <t>enterprises</t>
  </si>
  <si>
    <t xml:space="preserve">     Informatics</t>
  </si>
  <si>
    <t xml:space="preserve">      Electric  and electronic products</t>
  </si>
  <si>
    <t xml:space="preserve">      Light engineering</t>
  </si>
  <si>
    <t xml:space="preserve">      Support to jewellery</t>
  </si>
  <si>
    <t xml:space="preserve">      Support to printing and publishing</t>
  </si>
  <si>
    <t xml:space="preserve">      Other support services</t>
  </si>
  <si>
    <t xml:space="preserve">      Plastic and rubber product</t>
  </si>
  <si>
    <t xml:space="preserve">      Other</t>
  </si>
  <si>
    <t xml:space="preserve">      Informatics</t>
  </si>
  <si>
    <t xml:space="preserve">      Electric and electronic products</t>
  </si>
  <si>
    <t xml:space="preserve">      Support to jewellery </t>
  </si>
  <si>
    <t xml:space="preserve">      Plastic and rubber products</t>
  </si>
  <si>
    <t xml:space="preserve">Employment </t>
  </si>
  <si>
    <t xml:space="preserve">      Electric and Electronic products</t>
  </si>
  <si>
    <t>Enterprises with 10 or more employees</t>
  </si>
  <si>
    <t>Employment (end of period)</t>
  </si>
  <si>
    <t>Net change</t>
  </si>
  <si>
    <t xml:space="preserve">8.  Annual Growth rate of Value added (%)  </t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</si>
  <si>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</si>
  <si>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t xml:space="preserve">  Less than 10</t>
  </si>
  <si>
    <t xml:space="preserve">          -</t>
  </si>
  <si>
    <t>A.  Total  employment  creation:</t>
  </si>
  <si>
    <t>Expansion in existing  enterprises ¹</t>
  </si>
  <si>
    <t>Reduction in existing enterprises ¹</t>
  </si>
  <si>
    <t>C.  Net change ( A-B )</t>
  </si>
  <si>
    <t>¹ No. of enterprises relates to those reporting expansion/reduction in their workforce by more than 25 while employment is total expansion/reduction.</t>
  </si>
  <si>
    <t>Table 1.1:- Main economic indicators: 1995 - 2005, EPZ  Sector</t>
  </si>
  <si>
    <r>
      <t>2005</t>
    </r>
    <r>
      <rPr>
        <b/>
        <u val="single"/>
        <vertAlign val="superscript"/>
        <sz val="10"/>
        <rFont val="Times New Roman"/>
        <family val="1"/>
      </rPr>
      <t xml:space="preserve"> 2</t>
    </r>
  </si>
  <si>
    <t xml:space="preserve">                   Pioneer  Status Enterprises</t>
  </si>
  <si>
    <t>B.   Total employment loss :</t>
  </si>
  <si>
    <r>
      <t>2004</t>
    </r>
    <r>
      <rPr>
        <b/>
        <u val="single"/>
        <vertAlign val="superscript"/>
        <sz val="10"/>
        <rFont val="Times New Roman"/>
        <family val="1"/>
      </rPr>
      <t xml:space="preserve"> 1</t>
    </r>
  </si>
  <si>
    <t xml:space="preserve"> Jun. 2006</t>
  </si>
  <si>
    <t xml:space="preserve">       2nd quarter 2006</t>
  </si>
  <si>
    <t xml:space="preserve"> Jun. 06</t>
  </si>
  <si>
    <t>Jun. 06</t>
  </si>
  <si>
    <t>June 2006</t>
  </si>
  <si>
    <t xml:space="preserve"> June 06</t>
  </si>
  <si>
    <t>B.   Total  employment  loss:</t>
  </si>
  <si>
    <t>Table 1.2: - Net change in number of enterprises by product group: September 2005 - September 2006, EPZ Sector</t>
  </si>
  <si>
    <t xml:space="preserve"> Sept. 2006</t>
  </si>
  <si>
    <t xml:space="preserve"> Sept. 2005</t>
  </si>
  <si>
    <t xml:space="preserve"> Jun. 06 to Sept. 06</t>
  </si>
  <si>
    <t xml:space="preserve"> Sept. 05 to Sept. 06</t>
  </si>
  <si>
    <t>Table 1.3:- New enterprises and closures :  2nd quarter and 3rd quarter 2006, EPZ Sector</t>
  </si>
  <si>
    <t>Sept. 06</t>
  </si>
  <si>
    <t xml:space="preserve"> Sept. 05</t>
  </si>
  <si>
    <t>Table 1.4:- Employment  by size and sex: September 2005 - September 2006,  EPZ Sector</t>
  </si>
  <si>
    <t>Evolution 3rd quarter 2006</t>
  </si>
  <si>
    <t>Table 1.6:- Employment by product group and sex:  September 2005 - September 2006, EPZ Sector</t>
  </si>
  <si>
    <t>Jun. 06 to Sept. 06</t>
  </si>
  <si>
    <t>Sept. 05 to Sept. 06</t>
  </si>
  <si>
    <t>Table 1.7:- Net change in employment by product group: September 2005 - September 2006, EPZ Sector</t>
  </si>
  <si>
    <t xml:space="preserve"> September 2006</t>
  </si>
  <si>
    <t xml:space="preserve"> September 2005</t>
  </si>
  <si>
    <t>Sept. 05</t>
  </si>
  <si>
    <t>Table 2.1:- Net change in number of enterprises by product group, Sept. 2005 - Sept. 2006</t>
  </si>
  <si>
    <t>Table 2.2:- Net change in employment by product group, Sept. 2005 - Sept. 2006</t>
  </si>
  <si>
    <t>Table 2.3:- Employment  by size and sex: September 2005 - September 2006, Pioneer Status Enterprises</t>
  </si>
  <si>
    <t>September 2005</t>
  </si>
  <si>
    <t>September 2006</t>
  </si>
  <si>
    <t xml:space="preserve"> Evolution 3rd quarter 2006</t>
  </si>
  <si>
    <t>Table 2.5:- Employment by product group and sex: September  2005 - September 2006, Pioneer Status Enterprises</t>
  </si>
  <si>
    <t xml:space="preserve">       3rd quarter 2006</t>
  </si>
  <si>
    <t xml:space="preserve">1st Qr  </t>
  </si>
  <si>
    <t xml:space="preserve">2nd Qr </t>
  </si>
  <si>
    <t xml:space="preserve">3rd Qr  </t>
  </si>
  <si>
    <t>Jan-Sept</t>
  </si>
  <si>
    <t xml:space="preserve">4th Qr </t>
  </si>
  <si>
    <t xml:space="preserve">3rd Qr </t>
  </si>
  <si>
    <t>A. Total exports ( f.o.b )</t>
  </si>
  <si>
    <t>B. Total imports ( c.i.f )</t>
  </si>
  <si>
    <t xml:space="preserve">     Raw materials</t>
  </si>
  <si>
    <t xml:space="preserve">    Machinery</t>
  </si>
  <si>
    <t xml:space="preserve">  Net Exports (A - B)</t>
  </si>
  <si>
    <t xml:space="preserve">  Net Exports as % of total exports</t>
  </si>
  <si>
    <r>
      <t xml:space="preserve">2005 </t>
    </r>
    <r>
      <rPr>
        <b/>
        <vertAlign val="superscript"/>
        <sz val="9"/>
        <rFont val="CG Times"/>
        <family val="1"/>
      </rPr>
      <t>1</t>
    </r>
  </si>
  <si>
    <r>
      <t xml:space="preserve">2006 </t>
    </r>
    <r>
      <rPr>
        <b/>
        <vertAlign val="superscript"/>
        <sz val="11"/>
        <rFont val="CG Times"/>
        <family val="1"/>
      </rPr>
      <t>2</t>
    </r>
  </si>
  <si>
    <r>
      <t>1</t>
    </r>
    <r>
      <rPr>
        <sz val="10"/>
        <rFont val="CG Times"/>
        <family val="1"/>
      </rPr>
      <t xml:space="preserve"> Revised</t>
    </r>
  </si>
  <si>
    <r>
      <t>2</t>
    </r>
    <r>
      <rPr>
        <sz val="10"/>
        <rFont val="CG Times"/>
        <family val="1"/>
      </rPr>
      <t xml:space="preserve"> Provisional</t>
    </r>
  </si>
  <si>
    <t>SITC section/description</t>
  </si>
  <si>
    <t xml:space="preserve">1st Qr </t>
  </si>
  <si>
    <t>Jan-sept</t>
  </si>
  <si>
    <t>Total EPZ Exports</t>
  </si>
  <si>
    <t xml:space="preserve"> 0 - Food and live animals</t>
  </si>
  <si>
    <t xml:space="preserve">     of  which :</t>
  </si>
  <si>
    <t>Fish &amp; fish preparations</t>
  </si>
  <si>
    <t xml:space="preserve"> 2 - Crude materials, inedible, except fuels</t>
  </si>
  <si>
    <t xml:space="preserve"> 5 - Chemicals and related products, n.e.s</t>
  </si>
  <si>
    <t xml:space="preserve"> 6 - Manufactured goods classified chiefly by material </t>
  </si>
  <si>
    <t>Textile yarn, fabrics, made up articles</t>
  </si>
  <si>
    <t>Pearls, precious  &amp; semi-precious stones</t>
  </si>
  <si>
    <t xml:space="preserve"> 7 - Machinery and transport equipment </t>
  </si>
  <si>
    <t xml:space="preserve"> 8 - Miscellaneous manufactured articles </t>
  </si>
  <si>
    <t>Articles of apparel and clothing</t>
  </si>
  <si>
    <t>Optical goods</t>
  </si>
  <si>
    <t>Watches and clocks</t>
  </si>
  <si>
    <t>Toys, games and sporting goods</t>
  </si>
  <si>
    <t>Jewellery, goldsmiths &amp; silversmiths wares</t>
  </si>
  <si>
    <t xml:space="preserve"> Other sections</t>
  </si>
  <si>
    <t>1st Qr</t>
  </si>
  <si>
    <t>2nd Qr</t>
  </si>
  <si>
    <t>3rd Qr</t>
  </si>
  <si>
    <t>4th Qr</t>
  </si>
  <si>
    <t>Total EPZ Imports</t>
  </si>
  <si>
    <t xml:space="preserve">  0 - Food and live animals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</si>
  <si>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</si>
  <si>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</si>
  <si>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</si>
  <si>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</t>
  </si>
  <si>
    <t xml:space="preserve">          Wool and other animal hair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</si>
  <si>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</si>
  <si>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</si>
  <si>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</si>
  <si>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</t>
  </si>
  <si>
    <t xml:space="preserve">          Textile yarn and fabrics </t>
  </si>
  <si>
    <t xml:space="preserve">          Pearls, precious and semi-precious stones</t>
  </si>
  <si>
    <t xml:space="preserve">  7 -  Machinery &amp; transport equipment</t>
  </si>
  <si>
    <t xml:space="preserve">  8 -  Miscellaneous manufactured articles</t>
  </si>
  <si>
    <t xml:space="preserve">         Optical goods, watches &amp; clocks</t>
  </si>
  <si>
    <t xml:space="preserve">         Jewellery, goldsmiths &amp; silversmiths wares</t>
  </si>
  <si>
    <t>Value (f.o.b): Million Rupees</t>
  </si>
  <si>
    <t>Country of destination</t>
  </si>
  <si>
    <t>Europe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</si>
  <si>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</si>
  <si>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</si>
  <si>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</si>
  <si>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</si>
  <si>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</si>
  <si>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</si>
  <si>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</si>
  <si>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</si>
  <si>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</si>
  <si>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</si>
  <si>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</si>
  <si>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</si>
  <si>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China</t>
  </si>
  <si>
    <t xml:space="preserve">   India</t>
  </si>
  <si>
    <t xml:space="preserve">   Japan</t>
  </si>
  <si>
    <t xml:space="preserve">   Singapore</t>
  </si>
  <si>
    <t xml:space="preserve">   Other</t>
  </si>
  <si>
    <t>Africa</t>
  </si>
  <si>
    <t xml:space="preserve">   Malagasy, Republic of</t>
  </si>
  <si>
    <t xml:space="preserve">   Reunion</t>
  </si>
  <si>
    <t xml:space="preserve">   South Africa, Republic of</t>
  </si>
  <si>
    <t xml:space="preserve">   Zimbabwe</t>
  </si>
  <si>
    <t>America</t>
  </si>
  <si>
    <t xml:space="preserve">   Canada</t>
  </si>
  <si>
    <t xml:space="preserve">   U.S.A</t>
  </si>
  <si>
    <t>Oceania</t>
  </si>
  <si>
    <t xml:space="preserve">   Australia</t>
  </si>
  <si>
    <t xml:space="preserve">   New Zealand</t>
  </si>
  <si>
    <t>Value (c.i.f): Million Rupees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</si>
  <si>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</si>
  <si>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</si>
  <si>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</si>
  <si>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</si>
  <si>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</si>
  <si>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</si>
  <si>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</si>
  <si>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</si>
  <si>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</si>
  <si>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</si>
  <si>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</si>
  <si>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</si>
  <si>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</si>
  <si>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</si>
  <si>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</si>
  <si>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</si>
  <si>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</si>
  <si>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</si>
  <si>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</si>
  <si>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Taiwan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</si>
  <si>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</si>
  <si>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</si>
  <si>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</si>
  <si>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</si>
  <si>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</si>
  <si>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</si>
  <si>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</si>
  <si>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</si>
  <si>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</si>
  <si>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</si>
  <si>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    Micronesia</t>
  </si>
  <si>
    <r>
      <t xml:space="preserve">2005 </t>
    </r>
    <r>
      <rPr>
        <b/>
        <vertAlign val="superscript"/>
        <sz val="10"/>
        <rFont val="CG Times (W1)"/>
        <family val="0"/>
      </rPr>
      <t>1</t>
    </r>
  </si>
  <si>
    <r>
      <t xml:space="preserve">2005 </t>
    </r>
    <r>
      <rPr>
        <b/>
        <vertAlign val="superscript"/>
        <sz val="10"/>
        <rFont val="CG Times"/>
        <family val="1"/>
      </rPr>
      <t>1</t>
    </r>
  </si>
  <si>
    <r>
      <t xml:space="preserve">2006 </t>
    </r>
    <r>
      <rPr>
        <b/>
        <vertAlign val="superscript"/>
        <sz val="10"/>
        <rFont val="CG Times"/>
        <family val="1"/>
      </rPr>
      <t>2</t>
    </r>
  </si>
  <si>
    <r>
      <t>1</t>
    </r>
    <r>
      <rPr>
        <sz val="10"/>
        <rFont val="CG Times"/>
        <family val="1"/>
      </rPr>
      <t xml:space="preserve"> Revised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Provisional                         </t>
    </r>
  </si>
  <si>
    <r>
      <t>1</t>
    </r>
    <r>
      <rPr>
        <sz val="10"/>
        <rFont val="CG Times (W1)"/>
        <family val="0"/>
      </rPr>
      <t xml:space="preserve"> Revised    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</t>
    </r>
  </si>
  <si>
    <r>
      <t xml:space="preserve">   Hong Kong (S.A.R) </t>
    </r>
    <r>
      <rPr>
        <vertAlign val="superscript"/>
        <sz val="10"/>
        <rFont val="CG Times"/>
        <family val="1"/>
      </rPr>
      <t>3</t>
    </r>
  </si>
  <si>
    <r>
      <t>1</t>
    </r>
    <r>
      <rPr>
        <sz val="10"/>
        <rFont val="CG Times"/>
        <family val="1"/>
      </rPr>
      <t xml:space="preserve"> Revised 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Provisional               </t>
    </r>
    <r>
      <rPr>
        <vertAlign val="superscript"/>
        <sz val="9"/>
        <rFont val="CG Times"/>
        <family val="1"/>
      </rPr>
      <t>3</t>
    </r>
    <r>
      <rPr>
        <sz val="10"/>
        <rFont val="CG Times"/>
        <family val="1"/>
      </rPr>
      <t xml:space="preserve"> Special Administrative Region of China</t>
    </r>
  </si>
  <si>
    <r>
      <t xml:space="preserve">    Hong Kong (S.A.R)</t>
    </r>
    <r>
      <rPr>
        <vertAlign val="superscript"/>
        <sz val="10"/>
        <rFont val="CG Times (W1)"/>
        <family val="0"/>
      </rPr>
      <t>3</t>
    </r>
  </si>
  <si>
    <r>
      <t xml:space="preserve">1 </t>
    </r>
    <r>
      <rPr>
        <sz val="10"/>
        <rFont val="CG Times"/>
        <family val="1"/>
      </rPr>
      <t xml:space="preserve"> Revised    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Provisional</t>
    </r>
    <r>
      <rPr>
        <vertAlign val="superscript"/>
        <sz val="10"/>
        <rFont val="CG Times"/>
        <family val="1"/>
      </rPr>
      <t xml:space="preserve">                  3</t>
    </r>
    <r>
      <rPr>
        <sz val="10"/>
        <rFont val="CG Times"/>
        <family val="1"/>
      </rPr>
      <t xml:space="preserve">  Special Administrative Region of China</t>
    </r>
  </si>
  <si>
    <t>Table 1.11: - EPZ imports of selected commodities by section, 2004 - 2006</t>
  </si>
  <si>
    <t>(-1,299)</t>
  </si>
  <si>
    <t>(-15)</t>
  </si>
  <si>
    <t>Value: Million Rupees</t>
  </si>
  <si>
    <t>Table 1.9: - Net EPZ exports, 2004 - 2006</t>
  </si>
  <si>
    <r>
      <t>¹</t>
    </r>
    <r>
      <rPr>
        <sz val="10"/>
        <rFont val="Times New Roman"/>
        <family val="1"/>
      </rPr>
      <t xml:space="preserve">  Revised</t>
    </r>
  </si>
  <si>
    <t>Table 1.5:- Analysis of net change in EPZ employment: 3rd quarter 2006</t>
  </si>
  <si>
    <t xml:space="preserve">   4.   Wearing apparel:</t>
  </si>
  <si>
    <t xml:space="preserve"> 4.  Imports (c.i.f, Rs Million):</t>
  </si>
  <si>
    <t>Table 1.8:- Expatriate employment by product group and sex: September 2005 - September 2006, EPZ Sector</t>
  </si>
  <si>
    <t>Table 1.10: - EPZ exports of selected commodities by section, 2004 - 2006</t>
  </si>
  <si>
    <t>Table 1.12: - EPZ exports by country of destination, 2004 - 2006</t>
  </si>
  <si>
    <t>Table 1.13: - EPZ imports by country of origin, 2004 - 2006</t>
  </si>
  <si>
    <r>
      <t>²</t>
    </r>
    <r>
      <rPr>
        <sz val="10"/>
        <rFont val="Times New Roman"/>
        <family val="1"/>
      </rPr>
      <t xml:space="preserve">  Provisional</t>
    </r>
  </si>
  <si>
    <t>Table 2.4:-  Analysis of net change in employment : 3rd quarter 2006, Pioneer  Status  Enterprises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</si>
</sst>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"/>
    <numFmt numFmtId="173" formatCode="\(#,##0\)\ \ \ \ "/>
    <numFmt numFmtId="174" formatCode="\(#,##0\)"/>
    <numFmt numFmtId="175" formatCode="\(\-#,##0\)"/>
    <numFmt numFmtId="176" formatCode="#,##0\ "/>
    <numFmt numFmtId="177" formatCode="#,##0\ \ "/>
    <numFmt numFmtId="178" formatCode="General\ \ \ \ \ \ \ \ \ \ \ \ \ \ \ \ \ \ \ \ \ \ \ \ \ \ \ \ \ \ \ \ \ \ \ \ \ \ \ \ \ \ \ \ \ \ \ \ \ \ \ \ "/>
    <numFmt numFmtId="179" formatCode="\+#,##0\ \ "/>
    <numFmt numFmtId="180" formatCode="0.0\ \ "/>
    <numFmt numFmtId="181" formatCode="\(General\)\ \ "/>
    <numFmt numFmtId="182" formatCode="\+0.0\ \ "/>
    <numFmt numFmtId="183" formatCode="#,##0\ \ \ "/>
    <numFmt numFmtId="184" formatCode="\(#,##0\)\ \ "/>
    <numFmt numFmtId="185" formatCode="\+#,##0\ "/>
    <numFmt numFmtId="186" formatCode="\(#,##0\)\ \ \ \ \ \ "/>
    <numFmt numFmtId="187" formatCode="\(#,##0\)\ \ \ \ \ \ \ "/>
    <numFmt numFmtId="188" formatCode="#,##0\ \ \ \ \ \ "/>
    <numFmt numFmtId="189" formatCode="\(#,##0\)\ \ \ "/>
    <numFmt numFmtId="190" formatCode="\(#,##0\)\ "/>
    <numFmt numFmtId="191" formatCode="\ \ #,##0"/>
    <numFmt numFmtId="192" formatCode="#,##0\ \ \ \ \ \ \ \ \ "/>
    <numFmt numFmtId="193" formatCode="\ \ \ \ #,##0"/>
    <numFmt numFmtId="194" formatCode="mmmm\ yyyy"/>
    <numFmt numFmtId="195" formatCode="0."/>
    <numFmt numFmtId="196" formatCode="\(0\)"/>
    <numFmt numFmtId="197" formatCode="m\ \-yy"/>
    <numFmt numFmtId="198" formatCode="\-0.0\ \ \ "/>
    <numFmt numFmtId="199" formatCode="\-#,##0\ \ \ "/>
    <numFmt numFmtId="200" formatCode="0\ \ "/>
    <numFmt numFmtId="201" formatCode="\-\ #,##0"/>
    <numFmt numFmtId="202" formatCode="\ #,##0"/>
    <numFmt numFmtId="203" formatCode="\(#,##0\)\ \ \ \ \ \ \ \ \ "/>
    <numFmt numFmtId="204" formatCode="#,##0\ \ \ \ \ "/>
    <numFmt numFmtId="205" formatCode="\ \ \ \-\ \ "/>
    <numFmt numFmtId="206" formatCode="\ \ \ \-\ \ \ \ "/>
    <numFmt numFmtId="207" formatCode="mmmm\-yy"/>
    <numFmt numFmtId="208" formatCode="mmmm\ d\,\ yyyy"/>
    <numFmt numFmtId="209" formatCode="#,##0\ \ \ \ \ \ \ \ \ \ "/>
    <numFmt numFmtId="210" formatCode="\(#,##0\)\ \ \ \ \ "/>
    <numFmt numFmtId="211" formatCode="#,##0\ \ \ \ \ \ \ "/>
    <numFmt numFmtId="212" formatCode="\+#,##0"/>
    <numFmt numFmtId="213" formatCode="\-#,##0"/>
    <numFmt numFmtId="214" formatCode="\ \ \ \ \ \ \-\ \ "/>
    <numFmt numFmtId="215" formatCode="\ \ \ \ \-\ \ "/>
    <numFmt numFmtId="216" formatCode="\ \ \ \-\ \ \ "/>
    <numFmt numFmtId="217" formatCode="General\ \ "/>
    <numFmt numFmtId="218" formatCode="\ \ \ \-\ \ \ \ \ "/>
    <numFmt numFmtId="219" formatCode="\ \ \ \-\ "/>
    <numFmt numFmtId="220" formatCode="\ \ \ \-\ \ \ \ \ \ "/>
    <numFmt numFmtId="221" formatCode="0.0"/>
    <numFmt numFmtId="222" formatCode="\ \ \ \ \ \-\ \ "/>
    <numFmt numFmtId="223" formatCode="\-#,##0\)"/>
    <numFmt numFmtId="224" formatCode="#,##0\ \ \ \ \ \ \ \ "/>
  </numFmts>
  <fonts count="50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CG Times"/>
      <family val="0"/>
    </font>
    <font>
      <u val="single"/>
      <sz val="10"/>
      <color indexed="12"/>
      <name val="CG Times"/>
      <family val="0"/>
    </font>
    <font>
      <b/>
      <sz val="14"/>
      <name val="CG Times"/>
      <family val="1"/>
    </font>
    <font>
      <u val="single"/>
      <sz val="14"/>
      <name val="CG Times"/>
      <family val="1"/>
    </font>
    <font>
      <b/>
      <sz val="12"/>
      <name val="CG Times"/>
      <family val="1"/>
    </font>
    <font>
      <u val="single"/>
      <sz val="10"/>
      <name val="CG Times"/>
      <family val="1"/>
    </font>
    <font>
      <b/>
      <sz val="11"/>
      <name val="CG Times"/>
      <family val="1"/>
    </font>
    <font>
      <u val="single"/>
      <sz val="11"/>
      <name val="CG Times"/>
      <family val="1"/>
    </font>
    <font>
      <b/>
      <sz val="10"/>
      <name val="CG Times (W1)"/>
      <family val="0"/>
    </font>
    <font>
      <sz val="11"/>
      <name val="CG Times"/>
      <family val="1"/>
    </font>
    <font>
      <sz val="10"/>
      <name val="CG Times (W1)"/>
      <family val="0"/>
    </font>
    <font>
      <b/>
      <vertAlign val="superscript"/>
      <sz val="9"/>
      <name val="CG Times"/>
      <family val="1"/>
    </font>
    <font>
      <b/>
      <vertAlign val="superscript"/>
      <sz val="11"/>
      <name val="CG Times"/>
      <family val="1"/>
    </font>
    <font>
      <i/>
      <sz val="11"/>
      <name val="CG Times"/>
      <family val="1"/>
    </font>
    <font>
      <b/>
      <i/>
      <sz val="11"/>
      <name val="CG Times"/>
      <family val="1"/>
    </font>
    <font>
      <vertAlign val="superscript"/>
      <sz val="10"/>
      <name val="CG Times"/>
      <family val="1"/>
    </font>
    <font>
      <b/>
      <sz val="14"/>
      <name val="CG Times (W1)"/>
      <family val="0"/>
    </font>
    <font>
      <b/>
      <sz val="12"/>
      <name val="CG Times (W1)"/>
      <family val="0"/>
    </font>
    <font>
      <b/>
      <sz val="10"/>
      <name val="Helv"/>
      <family val="0"/>
    </font>
    <font>
      <sz val="12"/>
      <name val="CG Times (W1)"/>
      <family val="0"/>
    </font>
    <font>
      <b/>
      <sz val="10"/>
      <name val="CG Times"/>
      <family val="1"/>
    </font>
    <font>
      <b/>
      <vertAlign val="superscript"/>
      <sz val="10"/>
      <name val="CG Times (W1)"/>
      <family val="0"/>
    </font>
    <font>
      <b/>
      <vertAlign val="superscript"/>
      <sz val="10"/>
      <name val="CG Times"/>
      <family val="1"/>
    </font>
    <font>
      <b/>
      <u val="single"/>
      <sz val="10"/>
      <name val="CG Times (W1)"/>
      <family val="0"/>
    </font>
    <font>
      <b/>
      <u val="single"/>
      <sz val="10"/>
      <name val="CG Times"/>
      <family val="1"/>
    </font>
    <font>
      <b/>
      <sz val="10"/>
      <color indexed="8"/>
      <name val="CG Times"/>
      <family val="1"/>
    </font>
    <font>
      <i/>
      <sz val="10"/>
      <name val="CG Times (W1)"/>
      <family val="0"/>
    </font>
    <font>
      <i/>
      <sz val="10"/>
      <name val="CG Times"/>
      <family val="1"/>
    </font>
    <font>
      <b/>
      <i/>
      <sz val="10"/>
      <name val="CG Times"/>
      <family val="1"/>
    </font>
    <font>
      <vertAlign val="superscript"/>
      <sz val="9"/>
      <name val="CG Times"/>
      <family val="1"/>
    </font>
    <font>
      <vertAlign val="superscript"/>
      <sz val="10"/>
      <name val="CG Times (W1)"/>
      <family val="0"/>
    </font>
    <font>
      <vertAlign val="superscript"/>
      <sz val="9"/>
      <name val="CG Times (W1)"/>
      <family val="0"/>
    </font>
    <font>
      <b/>
      <i/>
      <sz val="10"/>
      <name val="CG Times (W1)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4" fillId="0" borderId="1" xfId="23" applyNumberFormat="1" applyFont="1" applyBorder="1" applyAlignment="1" applyProtection="1">
      <alignment horizontal="right"/>
      <protection/>
    </xf>
    <xf numFmtId="0" fontId="5" fillId="0" borderId="0" xfId="23" applyFont="1">
      <alignment/>
      <protection/>
    </xf>
    <xf numFmtId="0" fontId="2" fillId="0" borderId="0" xfId="24" applyFont="1">
      <alignment/>
      <protection/>
    </xf>
    <xf numFmtId="0" fontId="6" fillId="0" borderId="0" xfId="24" applyFont="1">
      <alignment/>
      <protection/>
    </xf>
    <xf numFmtId="0" fontId="2" fillId="0" borderId="2" xfId="24" applyFont="1" applyBorder="1" applyAlignment="1">
      <alignment horizontal="centerContinuous" vertical="center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3" xfId="24" applyFont="1" applyBorder="1" applyAlignment="1">
      <alignment horizontal="centerContinuous"/>
      <protection/>
    </xf>
    <xf numFmtId="17" fontId="6" fillId="0" borderId="4" xfId="24" applyNumberFormat="1" applyFont="1" applyBorder="1" applyAlignment="1">
      <alignment horizontal="centerContinuous" vertical="center"/>
      <protection/>
    </xf>
    <xf numFmtId="17" fontId="6" fillId="0" borderId="1" xfId="24" applyNumberFormat="1" applyFont="1" applyBorder="1" applyAlignment="1">
      <alignment horizontal="centerContinuous" vertical="center"/>
      <protection/>
    </xf>
    <xf numFmtId="0" fontId="6" fillId="0" borderId="5" xfId="24" applyFont="1" applyBorder="1" applyAlignment="1">
      <alignment horizontal="centerContinuous" vertical="center"/>
      <protection/>
    </xf>
    <xf numFmtId="0" fontId="6" fillId="0" borderId="0" xfId="24" applyFont="1" applyAlignment="1">
      <alignment vertical="center"/>
      <protection/>
    </xf>
    <xf numFmtId="17" fontId="6" fillId="0" borderId="6" xfId="24" applyNumberFormat="1" applyFont="1" applyBorder="1" applyAlignment="1">
      <alignment horizontal="centerContinuous" vertical="center"/>
      <protection/>
    </xf>
    <xf numFmtId="17" fontId="6" fillId="0" borderId="7" xfId="24" applyNumberFormat="1" applyFont="1" applyBorder="1" applyAlignment="1">
      <alignment horizontal="centerContinuous" vertical="center"/>
      <protection/>
    </xf>
    <xf numFmtId="17" fontId="6" fillId="0" borderId="3" xfId="24" applyNumberFormat="1" applyFont="1" applyBorder="1" applyAlignment="1">
      <alignment horizontal="centerContinuous" vertical="center"/>
      <protection/>
    </xf>
    <xf numFmtId="17" fontId="6" fillId="0" borderId="8" xfId="24" applyNumberFormat="1" applyFont="1" applyBorder="1" applyAlignment="1">
      <alignment horizontal="centerContinuous" vertical="center"/>
      <protection/>
    </xf>
    <xf numFmtId="3" fontId="6" fillId="0" borderId="0" xfId="24" applyNumberFormat="1" applyFont="1" applyBorder="1" applyAlignment="1">
      <alignment horizontal="right"/>
      <protection/>
    </xf>
    <xf numFmtId="3" fontId="6" fillId="0" borderId="9" xfId="24" applyNumberFormat="1" applyFont="1" applyBorder="1" applyAlignment="1">
      <alignment/>
      <protection/>
    </xf>
    <xf numFmtId="189" fontId="6" fillId="0" borderId="9" xfId="24" applyNumberFormat="1" applyFont="1" applyBorder="1" applyAlignment="1">
      <alignment/>
      <protection/>
    </xf>
    <xf numFmtId="3" fontId="6" fillId="0" borderId="0" xfId="24" applyNumberFormat="1" applyFont="1" applyBorder="1" applyAlignment="1">
      <alignment horizontal="right" vertical="center"/>
      <protection/>
    </xf>
    <xf numFmtId="3" fontId="2" fillId="0" borderId="3" xfId="24" applyNumberFormat="1" applyFont="1" applyBorder="1" applyAlignment="1">
      <alignment vertical="center"/>
      <protection/>
    </xf>
    <xf numFmtId="3" fontId="2" fillId="0" borderId="7" xfId="27" applyNumberFormat="1" applyFont="1" applyBorder="1" applyAlignment="1">
      <alignment vertical="center"/>
      <protection/>
    </xf>
    <xf numFmtId="0" fontId="6" fillId="0" borderId="0" xfId="27" applyFont="1">
      <alignment/>
      <protection/>
    </xf>
    <xf numFmtId="3" fontId="6" fillId="0" borderId="10" xfId="24" applyNumberFormat="1" applyFont="1" applyBorder="1" applyAlignment="1">
      <alignment horizontal="right"/>
      <protection/>
    </xf>
    <xf numFmtId="3" fontId="6" fillId="0" borderId="9" xfId="24" applyNumberFormat="1" applyFont="1" applyBorder="1" applyAlignment="1">
      <alignment horizontal="right"/>
      <protection/>
    </xf>
    <xf numFmtId="3" fontId="6" fillId="0" borderId="0" xfId="25" applyNumberFormat="1" applyFont="1" applyBorder="1" applyAlignment="1">
      <alignment horizontal="right"/>
      <protection/>
    </xf>
    <xf numFmtId="3" fontId="6" fillId="0" borderId="11" xfId="25" applyNumberFormat="1" applyFont="1" applyBorder="1" applyAlignment="1">
      <alignment horizontal="right"/>
      <protection/>
    </xf>
    <xf numFmtId="3" fontId="6" fillId="0" borderId="10" xfId="25" applyNumberFormat="1" applyFont="1" applyBorder="1" applyAlignment="1">
      <alignment horizontal="right"/>
      <protection/>
    </xf>
    <xf numFmtId="3" fontId="6" fillId="0" borderId="12" xfId="25" applyNumberFormat="1" applyFont="1" applyBorder="1" applyAlignment="1">
      <alignment horizontal="right"/>
      <protection/>
    </xf>
    <xf numFmtId="3" fontId="2" fillId="0" borderId="2" xfId="27" applyNumberFormat="1" applyFont="1" applyBorder="1" applyAlignment="1">
      <alignment vertical="center"/>
      <protection/>
    </xf>
    <xf numFmtId="3" fontId="2" fillId="0" borderId="3" xfId="27" applyNumberFormat="1" applyFont="1" applyBorder="1" applyAlignment="1">
      <alignment vertical="center"/>
      <protection/>
    </xf>
    <xf numFmtId="3" fontId="6" fillId="0" borderId="13" xfId="25" applyNumberFormat="1" applyFont="1" applyBorder="1" applyAlignment="1">
      <alignment horizontal="right"/>
      <protection/>
    </xf>
    <xf numFmtId="0" fontId="7" fillId="0" borderId="0" xfId="26" applyFont="1">
      <alignment/>
      <protection/>
    </xf>
    <xf numFmtId="0" fontId="6" fillId="0" borderId="0" xfId="26" applyFont="1">
      <alignment/>
      <protection/>
    </xf>
    <xf numFmtId="0" fontId="6" fillId="0" borderId="1" xfId="26" applyFont="1" applyBorder="1" applyAlignment="1">
      <alignment horizontal="centerContinuous"/>
      <protection/>
    </xf>
    <xf numFmtId="0" fontId="6" fillId="0" borderId="5" xfId="26" applyFont="1" applyBorder="1" applyAlignment="1">
      <alignment horizontal="centerContinuous"/>
      <protection/>
    </xf>
    <xf numFmtId="17" fontId="2" fillId="0" borderId="14" xfId="26" applyNumberFormat="1" applyFont="1" applyBorder="1" applyAlignment="1">
      <alignment horizontal="centerContinuous" vertical="center"/>
      <protection/>
    </xf>
    <xf numFmtId="0" fontId="6" fillId="0" borderId="14" xfId="26" applyFont="1" applyBorder="1" applyAlignment="1">
      <alignment horizontal="centerContinuous"/>
      <protection/>
    </xf>
    <xf numFmtId="0" fontId="6" fillId="0" borderId="15" xfId="26" applyFont="1" applyBorder="1" applyAlignment="1">
      <alignment horizontal="centerContinuous"/>
      <protection/>
    </xf>
    <xf numFmtId="17" fontId="6" fillId="0" borderId="16" xfId="26" applyNumberFormat="1" applyFont="1" applyBorder="1" applyAlignment="1">
      <alignment horizontal="center" vertical="center"/>
      <protection/>
    </xf>
    <xf numFmtId="17" fontId="6" fillId="0" borderId="17" xfId="26" applyNumberFormat="1" applyFont="1" applyBorder="1" applyAlignment="1">
      <alignment horizontal="center" vertical="center"/>
      <protection/>
    </xf>
    <xf numFmtId="188" fontId="6" fillId="0" borderId="18" xfId="26" applyNumberFormat="1" applyFont="1" applyBorder="1" applyAlignment="1">
      <alignment horizontal="right"/>
      <protection/>
    </xf>
    <xf numFmtId="188" fontId="6" fillId="0" borderId="0" xfId="26" applyNumberFormat="1" applyFont="1" applyAlignment="1">
      <alignment horizontal="right"/>
      <protection/>
    </xf>
    <xf numFmtId="188" fontId="6" fillId="0" borderId="19" xfId="26" applyNumberFormat="1" applyFont="1" applyBorder="1" applyAlignment="1">
      <alignment horizontal="right"/>
      <protection/>
    </xf>
    <xf numFmtId="186" fontId="6" fillId="0" borderId="18" xfId="26" applyNumberFormat="1" applyFont="1" applyBorder="1" applyAlignment="1">
      <alignment horizontal="right"/>
      <protection/>
    </xf>
    <xf numFmtId="186" fontId="6" fillId="0" borderId="0" xfId="26" applyNumberFormat="1" applyFont="1" applyAlignment="1">
      <alignment horizontal="right"/>
      <protection/>
    </xf>
    <xf numFmtId="0" fontId="6" fillId="0" borderId="0" xfId="26" applyFont="1" applyAlignment="1">
      <alignment horizontal="right"/>
      <protection/>
    </xf>
    <xf numFmtId="188" fontId="6" fillId="0" borderId="20" xfId="26" applyNumberFormat="1" applyFont="1" applyBorder="1" applyAlignment="1">
      <alignment horizontal="right"/>
      <protection/>
    </xf>
    <xf numFmtId="0" fontId="6" fillId="0" borderId="0" xfId="27" applyFont="1" applyAlignment="1">
      <alignment/>
      <protection/>
    </xf>
    <xf numFmtId="17" fontId="2" fillId="0" borderId="21" xfId="27" applyNumberFormat="1" applyFont="1" applyBorder="1" applyAlignment="1">
      <alignment horizontal="centerContinuous" vertical="center"/>
      <protection/>
    </xf>
    <xf numFmtId="0" fontId="6" fillId="0" borderId="21" xfId="27" applyFont="1" applyBorder="1" applyAlignment="1">
      <alignment horizontal="centerContinuous"/>
      <protection/>
    </xf>
    <xf numFmtId="0" fontId="6" fillId="0" borderId="22" xfId="27" applyFont="1" applyBorder="1" applyAlignment="1">
      <alignment horizontal="centerContinuous"/>
      <protection/>
    </xf>
    <xf numFmtId="17" fontId="2" fillId="0" borderId="0" xfId="27" applyNumberFormat="1" applyFont="1" applyBorder="1" applyAlignment="1">
      <alignment horizontal="centerContinuous" vertical="center"/>
      <protection/>
    </xf>
    <xf numFmtId="0" fontId="6" fillId="0" borderId="0" xfId="27" applyFont="1" applyBorder="1" applyAlignment="1">
      <alignment horizontal="centerContinuous"/>
      <protection/>
    </xf>
    <xf numFmtId="0" fontId="6" fillId="0" borderId="9" xfId="27" applyFont="1" applyBorder="1" applyAlignment="1">
      <alignment horizontal="centerContinuous"/>
      <protection/>
    </xf>
    <xf numFmtId="17" fontId="6" fillId="0" borderId="6" xfId="27" applyNumberFormat="1" applyFont="1" applyBorder="1" applyAlignment="1">
      <alignment horizontal="centerContinuous" vertical="center"/>
      <protection/>
    </xf>
    <xf numFmtId="17" fontId="6" fillId="0" borderId="7" xfId="27" applyNumberFormat="1" applyFont="1" applyBorder="1" applyAlignment="1">
      <alignment horizontal="centerContinuous" vertical="center"/>
      <protection/>
    </xf>
    <xf numFmtId="17" fontId="6" fillId="0" borderId="3" xfId="27" applyNumberFormat="1" applyFont="1" applyBorder="1" applyAlignment="1">
      <alignment horizontal="centerContinuous" vertical="center"/>
      <protection/>
    </xf>
    <xf numFmtId="3" fontId="6" fillId="0" borderId="11" xfId="27" applyNumberFormat="1" applyFont="1" applyBorder="1" applyAlignment="1">
      <alignment/>
      <protection/>
    </xf>
    <xf numFmtId="3" fontId="6" fillId="0" borderId="10" xfId="27" applyNumberFormat="1" applyFont="1" applyBorder="1" applyAlignment="1">
      <alignment/>
      <protection/>
    </xf>
    <xf numFmtId="3" fontId="6" fillId="0" borderId="0" xfId="27" applyNumberFormat="1" applyFont="1" applyAlignment="1">
      <alignment/>
      <protection/>
    </xf>
    <xf numFmtId="3" fontId="6" fillId="0" borderId="9" xfId="27" applyNumberFormat="1" applyFont="1" applyBorder="1" applyAlignment="1">
      <alignment/>
      <protection/>
    </xf>
    <xf numFmtId="3" fontId="6" fillId="0" borderId="0" xfId="27" applyNumberFormat="1" applyFont="1">
      <alignment/>
      <protection/>
    </xf>
    <xf numFmtId="174" fontId="6" fillId="0" borderId="10" xfId="27" applyNumberFormat="1" applyFont="1" applyBorder="1" applyAlignment="1">
      <alignment/>
      <protection/>
    </xf>
    <xf numFmtId="174" fontId="6" fillId="0" borderId="0" xfId="27" applyNumberFormat="1" applyFont="1" applyAlignment="1">
      <alignment horizontal="right"/>
      <protection/>
    </xf>
    <xf numFmtId="174" fontId="6" fillId="0" borderId="9" xfId="27" applyNumberFormat="1" applyFont="1" applyBorder="1" applyAlignment="1">
      <alignment/>
      <protection/>
    </xf>
    <xf numFmtId="174" fontId="6" fillId="0" borderId="0" xfId="27" applyNumberFormat="1" applyFont="1" applyAlignment="1">
      <alignment/>
      <protection/>
    </xf>
    <xf numFmtId="3" fontId="6" fillId="0" borderId="20" xfId="27" applyNumberFormat="1" applyFont="1" applyBorder="1" applyAlignment="1">
      <alignment/>
      <protection/>
    </xf>
    <xf numFmtId="3" fontId="6" fillId="0" borderId="0" xfId="27" applyNumberFormat="1" applyFont="1" applyBorder="1" applyAlignment="1">
      <alignment/>
      <protection/>
    </xf>
    <xf numFmtId="188" fontId="6" fillId="0" borderId="0" xfId="27" applyNumberFormat="1" applyFont="1">
      <alignment/>
      <protection/>
    </xf>
    <xf numFmtId="0" fontId="7" fillId="0" borderId="0" xfId="29" applyFont="1">
      <alignment/>
      <protection/>
    </xf>
    <xf numFmtId="0" fontId="2" fillId="0" borderId="0" xfId="29" applyFont="1">
      <alignment/>
      <protection/>
    </xf>
    <xf numFmtId="0" fontId="6" fillId="0" borderId="0" xfId="29" applyFont="1">
      <alignment/>
      <protection/>
    </xf>
    <xf numFmtId="0" fontId="6" fillId="0" borderId="5" xfId="29" applyFont="1" applyBorder="1" applyAlignment="1">
      <alignment horizontal="centerContinuous"/>
      <protection/>
    </xf>
    <xf numFmtId="0" fontId="6" fillId="0" borderId="0" xfId="29" applyFont="1" applyAlignment="1">
      <alignment horizontal="centerContinuous"/>
      <protection/>
    </xf>
    <xf numFmtId="0" fontId="6" fillId="0" borderId="15" xfId="29" applyFont="1" applyBorder="1" applyAlignment="1">
      <alignment horizontal="centerContinuous"/>
      <protection/>
    </xf>
    <xf numFmtId="0" fontId="6" fillId="0" borderId="0" xfId="29" applyFont="1" applyAlignment="1">
      <alignment horizontal="left"/>
      <protection/>
    </xf>
    <xf numFmtId="0" fontId="6" fillId="0" borderId="0" xfId="29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178" fontId="10" fillId="0" borderId="0" xfId="23" applyNumberFormat="1" applyFont="1" applyAlignment="1">
      <alignment/>
      <protection/>
    </xf>
    <xf numFmtId="0" fontId="6" fillId="0" borderId="0" xfId="23" applyFont="1">
      <alignment/>
      <protection/>
    </xf>
    <xf numFmtId="176" fontId="6" fillId="0" borderId="0" xfId="23" applyNumberFormat="1" applyFont="1">
      <alignment/>
      <protection/>
    </xf>
    <xf numFmtId="0" fontId="4" fillId="0" borderId="0" xfId="23" applyFont="1" applyAlignment="1">
      <alignment horizontal="right"/>
      <protection/>
    </xf>
    <xf numFmtId="0" fontId="6" fillId="0" borderId="0" xfId="23" applyFont="1" applyBorder="1">
      <alignment/>
      <protection/>
    </xf>
    <xf numFmtId="0" fontId="6" fillId="0" borderId="4" xfId="23" applyFont="1" applyBorder="1">
      <alignment/>
      <protection/>
    </xf>
    <xf numFmtId="0" fontId="6" fillId="0" borderId="1" xfId="23" applyFont="1" applyBorder="1">
      <alignment/>
      <protection/>
    </xf>
    <xf numFmtId="0" fontId="4" fillId="0" borderId="1" xfId="23" applyNumberFormat="1" applyFont="1" applyBorder="1" applyAlignment="1" quotePrefix="1">
      <alignment/>
      <protection/>
    </xf>
    <xf numFmtId="1" fontId="4" fillId="0" borderId="1" xfId="23" applyNumberFormat="1" applyFont="1" applyBorder="1" applyAlignment="1" applyProtection="1">
      <alignment horizontal="right"/>
      <protection/>
    </xf>
    <xf numFmtId="0" fontId="6" fillId="0" borderId="23" xfId="23" applyFont="1" applyBorder="1" applyAlignment="1">
      <alignment horizontal="center"/>
      <protection/>
    </xf>
    <xf numFmtId="0" fontId="2" fillId="0" borderId="23" xfId="23" applyFont="1" applyBorder="1" applyAlignment="1">
      <alignment horizontal="left"/>
      <protection/>
    </xf>
    <xf numFmtId="0" fontId="2" fillId="0" borderId="0" xfId="23" applyFont="1" applyBorder="1" applyAlignment="1">
      <alignment horizontal="left"/>
      <protection/>
    </xf>
    <xf numFmtId="177" fontId="6" fillId="0" borderId="0" xfId="23" applyNumberFormat="1" applyFont="1" applyBorder="1" applyAlignment="1">
      <alignment horizontal="right"/>
      <protection/>
    </xf>
    <xf numFmtId="0" fontId="6" fillId="0" borderId="23" xfId="23" applyFont="1" applyBorder="1">
      <alignment/>
      <protection/>
    </xf>
    <xf numFmtId="0" fontId="2" fillId="0" borderId="23" xfId="23" applyFont="1" applyBorder="1">
      <alignment/>
      <protection/>
    </xf>
    <xf numFmtId="0" fontId="6" fillId="0" borderId="0" xfId="23" applyFont="1" applyBorder="1" applyAlignment="1">
      <alignment horizontal="left"/>
      <protection/>
    </xf>
    <xf numFmtId="177" fontId="6" fillId="0" borderId="0" xfId="23" applyNumberFormat="1" applyFont="1" applyBorder="1" applyAlignment="1">
      <alignment/>
      <protection/>
    </xf>
    <xf numFmtId="199" fontId="6" fillId="0" borderId="0" xfId="23" applyNumberFormat="1" applyFont="1" applyBorder="1" applyAlignment="1">
      <alignment horizontal="right"/>
      <protection/>
    </xf>
    <xf numFmtId="179" fontId="6" fillId="0" borderId="0" xfId="23" applyNumberFormat="1" applyFont="1" applyBorder="1" applyAlignment="1">
      <alignment horizontal="right"/>
      <protection/>
    </xf>
    <xf numFmtId="185" fontId="6" fillId="0" borderId="0" xfId="23" applyNumberFormat="1" applyFont="1" applyBorder="1" applyAlignment="1">
      <alignment horizontal="right"/>
      <protection/>
    </xf>
    <xf numFmtId="198" fontId="6" fillId="0" borderId="0" xfId="23" applyNumberFormat="1" applyFont="1" applyBorder="1" applyAlignment="1">
      <alignment horizontal="right"/>
      <protection/>
    </xf>
    <xf numFmtId="182" fontId="6" fillId="0" borderId="0" xfId="23" applyNumberFormat="1" applyFont="1" applyBorder="1" applyAlignment="1">
      <alignment horizontal="right"/>
      <protection/>
    </xf>
    <xf numFmtId="180" fontId="6" fillId="0" borderId="0" xfId="23" applyNumberFormat="1" applyFont="1" applyBorder="1" applyAlignment="1">
      <alignment horizontal="right"/>
      <protection/>
    </xf>
    <xf numFmtId="180" fontId="6" fillId="0" borderId="0" xfId="23" applyNumberFormat="1" applyFont="1">
      <alignment/>
      <protection/>
    </xf>
    <xf numFmtId="0" fontId="2" fillId="0" borderId="23" xfId="23" applyFont="1" applyBorder="1" applyAlignment="1">
      <alignment/>
      <protection/>
    </xf>
    <xf numFmtId="0" fontId="2" fillId="0" borderId="0" xfId="23" applyFont="1">
      <alignment/>
      <protection/>
    </xf>
    <xf numFmtId="177" fontId="6" fillId="0" borderId="0" xfId="23" applyNumberFormat="1" applyFont="1" applyBorder="1">
      <alignment/>
      <protection/>
    </xf>
    <xf numFmtId="184" fontId="6" fillId="0" borderId="0" xfId="23" applyNumberFormat="1" applyFont="1" applyBorder="1" applyAlignment="1">
      <alignment horizontal="right"/>
      <protection/>
    </xf>
    <xf numFmtId="0" fontId="2" fillId="0" borderId="0" xfId="23" applyFont="1" applyBorder="1">
      <alignment/>
      <protection/>
    </xf>
    <xf numFmtId="0" fontId="6" fillId="0" borderId="24" xfId="23" applyFont="1" applyBorder="1">
      <alignment/>
      <protection/>
    </xf>
    <xf numFmtId="0" fontId="6" fillId="0" borderId="25" xfId="23" applyFont="1" applyBorder="1">
      <alignment/>
      <protection/>
    </xf>
    <xf numFmtId="176" fontId="6" fillId="0" borderId="25" xfId="23" applyNumberFormat="1" applyFont="1" applyBorder="1" applyAlignment="1">
      <alignment horizontal="right"/>
      <protection/>
    </xf>
    <xf numFmtId="3" fontId="6" fillId="0" borderId="25" xfId="23" applyNumberFormat="1" applyFont="1" applyBorder="1">
      <alignment/>
      <protection/>
    </xf>
    <xf numFmtId="3" fontId="6" fillId="0" borderId="26" xfId="23" applyNumberFormat="1" applyFont="1" applyBorder="1">
      <alignment/>
      <protection/>
    </xf>
    <xf numFmtId="176" fontId="6" fillId="0" borderId="0" xfId="23" applyNumberFormat="1" applyFont="1" applyBorder="1" applyAlignment="1">
      <alignment horizontal="right"/>
      <protection/>
    </xf>
    <xf numFmtId="3" fontId="6" fillId="0" borderId="0" xfId="23" applyNumberFormat="1" applyFont="1" applyBorder="1">
      <alignment/>
      <protection/>
    </xf>
    <xf numFmtId="0" fontId="7" fillId="0" borderId="0" xfId="25" applyFont="1" applyAlignment="1">
      <alignment horizontal="left"/>
      <protection/>
    </xf>
    <xf numFmtId="0" fontId="2" fillId="0" borderId="0" xfId="25" applyFont="1" applyAlignment="1">
      <alignment horizontal="left"/>
      <protection/>
    </xf>
    <xf numFmtId="0" fontId="2" fillId="0" borderId="0" xfId="25" applyFont="1">
      <alignment/>
      <protection/>
    </xf>
    <xf numFmtId="0" fontId="6" fillId="0" borderId="0" xfId="25" applyFont="1" applyAlignment="1">
      <alignment horizontal="left"/>
      <protection/>
    </xf>
    <xf numFmtId="0" fontId="6" fillId="0" borderId="0" xfId="25" applyFont="1">
      <alignment/>
      <protection/>
    </xf>
    <xf numFmtId="0" fontId="6" fillId="0" borderId="9" xfId="25" applyFont="1" applyBorder="1">
      <alignment/>
      <protection/>
    </xf>
    <xf numFmtId="17" fontId="6" fillId="0" borderId="27" xfId="25" applyNumberFormat="1" applyFont="1" applyBorder="1" applyAlignment="1">
      <alignment horizontal="centerContinuous" vertical="center"/>
      <protection/>
    </xf>
    <xf numFmtId="17" fontId="6" fillId="0" borderId="16" xfId="25" applyNumberFormat="1" applyFont="1" applyBorder="1" applyAlignment="1">
      <alignment horizontal="centerContinuous" vertical="center"/>
      <protection/>
    </xf>
    <xf numFmtId="0" fontId="6" fillId="0" borderId="17" xfId="25" applyFont="1" applyBorder="1" applyAlignment="1">
      <alignment horizontal="centerContinuous" vertical="center"/>
      <protection/>
    </xf>
    <xf numFmtId="17" fontId="6" fillId="0" borderId="28" xfId="25" applyNumberFormat="1" applyFont="1" applyBorder="1" applyAlignment="1">
      <alignment horizontal="centerContinuous" vertical="center"/>
      <protection/>
    </xf>
    <xf numFmtId="0" fontId="6" fillId="0" borderId="16" xfId="25" applyFont="1" applyBorder="1" applyAlignment="1">
      <alignment horizontal="centerContinuous" vertical="center"/>
      <protection/>
    </xf>
    <xf numFmtId="0" fontId="6" fillId="0" borderId="29" xfId="25" applyFont="1" applyBorder="1" applyAlignment="1">
      <alignment horizontal="centerContinuous" vertical="center"/>
      <protection/>
    </xf>
    <xf numFmtId="0" fontId="6" fillId="0" borderId="30" xfId="25" applyFont="1" applyBorder="1" applyAlignment="1">
      <alignment horizontal="centerContinuous" vertical="center"/>
      <protection/>
    </xf>
    <xf numFmtId="0" fontId="6" fillId="0" borderId="31" xfId="25" applyFont="1" applyBorder="1">
      <alignment/>
      <protection/>
    </xf>
    <xf numFmtId="188" fontId="6" fillId="0" borderId="13" xfId="25" applyNumberFormat="1" applyFont="1" applyBorder="1" applyAlignment="1">
      <alignment horizontal="right"/>
      <protection/>
    </xf>
    <xf numFmtId="188" fontId="6" fillId="0" borderId="10" xfId="25" applyNumberFormat="1" applyFont="1" applyBorder="1" applyAlignment="1">
      <alignment horizontal="right"/>
      <protection/>
    </xf>
    <xf numFmtId="188" fontId="6" fillId="0" borderId="0" xfId="25" applyNumberFormat="1" applyFont="1" applyBorder="1" applyAlignment="1">
      <alignment horizontal="right"/>
      <protection/>
    </xf>
    <xf numFmtId="188" fontId="6" fillId="0" borderId="0" xfId="25" applyNumberFormat="1" applyFont="1" applyBorder="1" applyAlignment="1">
      <alignment horizontal="center"/>
      <protection/>
    </xf>
    <xf numFmtId="3" fontId="6" fillId="0" borderId="0" xfId="25" applyNumberFormat="1" applyFont="1" applyAlignment="1">
      <alignment horizontal="right"/>
      <protection/>
    </xf>
    <xf numFmtId="0" fontId="2" fillId="0" borderId="1" xfId="0" applyFont="1" applyBorder="1" applyAlignment="1">
      <alignment horizontal="centerContinuous" vertical="center"/>
    </xf>
    <xf numFmtId="0" fontId="6" fillId="0" borderId="5" xfId="0" applyFont="1" applyBorder="1" applyAlignment="1">
      <alignment/>
    </xf>
    <xf numFmtId="172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 indent="5"/>
    </xf>
    <xf numFmtId="0" fontId="6" fillId="0" borderId="9" xfId="0" applyFont="1" applyBorder="1" applyAlignment="1">
      <alignment/>
    </xf>
    <xf numFmtId="17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 indent="5"/>
    </xf>
    <xf numFmtId="0" fontId="7" fillId="0" borderId="0" xfId="28" applyFont="1" applyAlignment="1" quotePrefix="1">
      <alignment horizontal="left"/>
      <protection/>
    </xf>
    <xf numFmtId="0" fontId="6" fillId="0" borderId="0" xfId="28" applyFont="1">
      <alignment/>
      <protection/>
    </xf>
    <xf numFmtId="0" fontId="6" fillId="0" borderId="0" xfId="28" applyFont="1" applyProtection="1">
      <alignment/>
      <protection locked="0"/>
    </xf>
    <xf numFmtId="0" fontId="7" fillId="0" borderId="0" xfId="28" applyFont="1" applyAlignment="1">
      <alignment horizontal="left"/>
      <protection/>
    </xf>
    <xf numFmtId="0" fontId="7" fillId="0" borderId="0" xfId="28" applyFont="1">
      <alignment/>
      <protection/>
    </xf>
    <xf numFmtId="0" fontId="6" fillId="0" borderId="0" xfId="28" applyFont="1" applyAlignment="1">
      <alignment/>
      <protection/>
    </xf>
    <xf numFmtId="0" fontId="2" fillId="0" borderId="1" xfId="28" applyFont="1" applyBorder="1" applyAlignment="1">
      <alignment horizontal="centerContinuous" vertical="center"/>
      <protection/>
    </xf>
    <xf numFmtId="0" fontId="6" fillId="0" borderId="22" xfId="28" applyFont="1" applyBorder="1" applyAlignment="1">
      <alignment horizontal="centerContinuous" vertical="center"/>
      <protection/>
    </xf>
    <xf numFmtId="0" fontId="6" fillId="0" borderId="1" xfId="28" applyFont="1" applyBorder="1">
      <alignment/>
      <protection/>
    </xf>
    <xf numFmtId="0" fontId="6" fillId="0" borderId="0" xfId="28" applyNumberFormat="1" applyFont="1" applyBorder="1" applyAlignment="1">
      <alignment horizontal="right"/>
      <protection/>
    </xf>
    <xf numFmtId="0" fontId="6" fillId="0" borderId="0" xfId="28" applyNumberFormat="1" applyFont="1" applyBorder="1" applyAlignment="1">
      <alignment horizontal="right" vertical="center"/>
      <protection/>
    </xf>
    <xf numFmtId="3" fontId="2" fillId="0" borderId="2" xfId="28" applyNumberFormat="1" applyFont="1" applyBorder="1" applyAlignment="1">
      <alignment horizontal="right" vertical="center"/>
      <protection/>
    </xf>
    <xf numFmtId="172" fontId="2" fillId="0" borderId="0" xfId="28" applyNumberFormat="1" applyFont="1">
      <alignment/>
      <protection/>
    </xf>
    <xf numFmtId="0" fontId="2" fillId="0" borderId="0" xfId="28" applyFont="1" applyBorder="1" applyAlignment="1">
      <alignment vertical="center"/>
      <protection/>
    </xf>
    <xf numFmtId="0" fontId="6" fillId="0" borderId="0" xfId="28" applyFont="1" applyAlignment="1">
      <alignment horizontal="center"/>
      <protection/>
    </xf>
    <xf numFmtId="0" fontId="7" fillId="0" borderId="0" xfId="31" applyFont="1">
      <alignment/>
      <protection/>
    </xf>
    <xf numFmtId="0" fontId="6" fillId="0" borderId="0" xfId="31" applyFont="1">
      <alignment/>
      <protection/>
    </xf>
    <xf numFmtId="0" fontId="6" fillId="0" borderId="1" xfId="31" applyFont="1" applyBorder="1" applyAlignment="1">
      <alignment horizontal="centerContinuous"/>
      <protection/>
    </xf>
    <xf numFmtId="0" fontId="6" fillId="0" borderId="32" xfId="31" applyFont="1" applyBorder="1" applyAlignment="1">
      <alignment horizontal="centerContinuous"/>
      <protection/>
    </xf>
    <xf numFmtId="0" fontId="6" fillId="0" borderId="0" xfId="31" applyFont="1" applyBorder="1">
      <alignment/>
      <protection/>
    </xf>
    <xf numFmtId="17" fontId="2" fillId="0" borderId="14" xfId="31" applyNumberFormat="1" applyFont="1" applyBorder="1" applyAlignment="1">
      <alignment horizontal="centerContinuous" vertical="center"/>
      <protection/>
    </xf>
    <xf numFmtId="0" fontId="6" fillId="0" borderId="14" xfId="31" applyFont="1" applyBorder="1" applyAlignment="1">
      <alignment horizontal="centerContinuous"/>
      <protection/>
    </xf>
    <xf numFmtId="0" fontId="6" fillId="0" borderId="23" xfId="31" applyFont="1" applyBorder="1">
      <alignment/>
      <protection/>
    </xf>
    <xf numFmtId="17" fontId="6" fillId="0" borderId="16" xfId="31" applyNumberFormat="1" applyFont="1" applyBorder="1" applyAlignment="1">
      <alignment horizontal="center" vertical="center"/>
      <protection/>
    </xf>
    <xf numFmtId="17" fontId="6" fillId="0" borderId="29" xfId="31" applyNumberFormat="1" applyFont="1" applyBorder="1" applyAlignment="1">
      <alignment horizontal="center" vertical="center"/>
      <protection/>
    </xf>
    <xf numFmtId="173" fontId="6" fillId="0" borderId="11" xfId="0" applyNumberFormat="1" applyFont="1" applyBorder="1" applyAlignment="1">
      <alignment/>
    </xf>
    <xf numFmtId="0" fontId="6" fillId="0" borderId="1" xfId="0" applyFont="1" applyBorder="1" applyAlignment="1">
      <alignment horizontal="centerContinuous" vertical="center"/>
    </xf>
    <xf numFmtId="172" fontId="6" fillId="0" borderId="11" xfId="0" applyNumberFormat="1" applyFont="1" applyBorder="1" applyAlignment="1">
      <alignment/>
    </xf>
    <xf numFmtId="187" fontId="6" fillId="0" borderId="9" xfId="24" applyNumberFormat="1" applyFont="1" applyBorder="1" applyAlignment="1">
      <alignment horizontal="right"/>
      <protection/>
    </xf>
    <xf numFmtId="174" fontId="6" fillId="0" borderId="0" xfId="24" applyNumberFormat="1" applyFont="1" applyBorder="1" applyAlignment="1">
      <alignment horizontal="right"/>
      <protection/>
    </xf>
    <xf numFmtId="190" fontId="6" fillId="0" borderId="10" xfId="24" applyNumberFormat="1" applyFont="1" applyBorder="1" applyAlignment="1">
      <alignment horizontal="right"/>
      <protection/>
    </xf>
    <xf numFmtId="190" fontId="6" fillId="0" borderId="9" xfId="24" applyNumberFormat="1" applyFont="1" applyBorder="1" applyAlignment="1">
      <alignment horizontal="right"/>
      <protection/>
    </xf>
    <xf numFmtId="3" fontId="2" fillId="0" borderId="7" xfId="24" applyNumberFormat="1" applyFont="1" applyBorder="1" applyAlignment="1">
      <alignment horizontal="right" vertical="center"/>
      <protection/>
    </xf>
    <xf numFmtId="3" fontId="2" fillId="0" borderId="2" xfId="24" applyNumberFormat="1" applyFont="1" applyBorder="1" applyAlignment="1">
      <alignment horizontal="right" vertical="center"/>
      <protection/>
    </xf>
    <xf numFmtId="3" fontId="2" fillId="0" borderId="3" xfId="24" applyNumberFormat="1" applyFont="1" applyBorder="1" applyAlignment="1">
      <alignment horizontal="right" vertical="center"/>
      <protection/>
    </xf>
    <xf numFmtId="3" fontId="2" fillId="0" borderId="1" xfId="25" applyNumberFormat="1" applyFont="1" applyBorder="1" applyAlignment="1">
      <alignment horizontal="center" vertical="center"/>
      <protection/>
    </xf>
    <xf numFmtId="0" fontId="2" fillId="0" borderId="5" xfId="25" applyFont="1" applyBorder="1" applyAlignment="1">
      <alignment horizontal="center" vertical="center"/>
      <protection/>
    </xf>
    <xf numFmtId="3" fontId="9" fillId="0" borderId="33" xfId="25" applyNumberFormat="1" applyFont="1" applyBorder="1" applyAlignment="1">
      <alignment horizontal="center" vertical="center"/>
      <protection/>
    </xf>
    <xf numFmtId="0" fontId="6" fillId="0" borderId="26" xfId="25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Continuous" vertical="center"/>
    </xf>
    <xf numFmtId="17" fontId="6" fillId="0" borderId="36" xfId="24" applyNumberFormat="1" applyFont="1" applyBorder="1" applyAlignment="1">
      <alignment horizontal="centerContinuous" vertical="center"/>
      <protection/>
    </xf>
    <xf numFmtId="17" fontId="6" fillId="0" borderId="37" xfId="24" applyNumberFormat="1" applyFont="1" applyBorder="1" applyAlignment="1">
      <alignment horizontal="centerContinuous" vertical="center"/>
      <protection/>
    </xf>
    <xf numFmtId="172" fontId="2" fillId="0" borderId="2" xfId="0" applyNumberFormat="1" applyFont="1" applyBorder="1" applyAlignment="1">
      <alignment vertical="center"/>
    </xf>
    <xf numFmtId="0" fontId="2" fillId="0" borderId="4" xfId="25" applyFont="1" applyBorder="1" applyAlignment="1">
      <alignment horizontal="center" wrapText="1"/>
      <protection/>
    </xf>
    <xf numFmtId="0" fontId="2" fillId="0" borderId="23" xfId="25" applyFont="1" applyBorder="1" applyAlignment="1" quotePrefix="1">
      <alignment horizontal="center" wrapText="1"/>
      <protection/>
    </xf>
    <xf numFmtId="0" fontId="2" fillId="0" borderId="23" xfId="25" applyFont="1" applyBorder="1" applyAlignment="1" quotePrefix="1">
      <alignment horizontal="center"/>
      <protection/>
    </xf>
    <xf numFmtId="0" fontId="2" fillId="0" borderId="23" xfId="25" applyFont="1" applyBorder="1" applyAlignment="1">
      <alignment/>
      <protection/>
    </xf>
    <xf numFmtId="0" fontId="2" fillId="0" borderId="4" xfId="25" applyFont="1" applyBorder="1" applyAlignment="1">
      <alignment horizontal="centerContinuous" vertical="center"/>
      <protection/>
    </xf>
    <xf numFmtId="3" fontId="6" fillId="0" borderId="11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vertical="center"/>
    </xf>
    <xf numFmtId="172" fontId="2" fillId="0" borderId="3" xfId="0" applyNumberFormat="1" applyFont="1" applyBorder="1" applyAlignment="1">
      <alignment vertical="center"/>
    </xf>
    <xf numFmtId="0" fontId="6" fillId="0" borderId="4" xfId="28" applyFont="1" applyBorder="1">
      <alignment/>
      <protection/>
    </xf>
    <xf numFmtId="0" fontId="2" fillId="0" borderId="24" xfId="28" applyFont="1" applyBorder="1" applyAlignment="1">
      <alignment horizontal="center" vertical="top"/>
      <protection/>
    </xf>
    <xf numFmtId="0" fontId="6" fillId="0" borderId="23" xfId="28" applyFont="1" applyBorder="1" applyAlignment="1">
      <alignment horizontal="left"/>
      <protection/>
    </xf>
    <xf numFmtId="0" fontId="6" fillId="0" borderId="23" xfId="28" applyFont="1" applyBorder="1" applyAlignment="1" quotePrefix="1">
      <alignment horizontal="left"/>
      <protection/>
    </xf>
    <xf numFmtId="0" fontId="6" fillId="0" borderId="23" xfId="28" applyFont="1" applyBorder="1" applyAlignment="1">
      <alignment horizontal="left" vertical="center"/>
      <protection/>
    </xf>
    <xf numFmtId="0" fontId="2" fillId="0" borderId="8" xfId="28" applyFont="1" applyBorder="1" applyAlignment="1">
      <alignment horizontal="centerContinuous" vertical="center"/>
      <protection/>
    </xf>
    <xf numFmtId="191" fontId="6" fillId="0" borderId="13" xfId="28" applyNumberFormat="1" applyFont="1" applyBorder="1" applyAlignment="1">
      <alignment horizontal="center"/>
      <protection/>
    </xf>
    <xf numFmtId="191" fontId="6" fillId="0" borderId="10" xfId="28" applyNumberFormat="1" applyFont="1" applyBorder="1" applyAlignment="1">
      <alignment horizontal="center"/>
      <protection/>
    </xf>
    <xf numFmtId="193" fontId="6" fillId="0" borderId="10" xfId="28" applyNumberFormat="1" applyFont="1" applyBorder="1" applyAlignment="1">
      <alignment horizontal="center"/>
      <protection/>
    </xf>
    <xf numFmtId="191" fontId="6" fillId="0" borderId="33" xfId="28" applyNumberFormat="1" applyFont="1" applyBorder="1" applyAlignment="1">
      <alignment horizontal="center" vertical="center"/>
      <protection/>
    </xf>
    <xf numFmtId="3" fontId="2" fillId="0" borderId="7" xfId="28" applyNumberFormat="1" applyFont="1" applyBorder="1" applyAlignment="1">
      <alignment horizontal="right" vertical="center"/>
      <protection/>
    </xf>
    <xf numFmtId="3" fontId="2" fillId="0" borderId="6" xfId="28" applyNumberFormat="1" applyFont="1" applyBorder="1" applyAlignment="1">
      <alignment horizontal="right" vertical="center"/>
      <protection/>
    </xf>
    <xf numFmtId="17" fontId="6" fillId="0" borderId="17" xfId="28" applyNumberFormat="1" applyFont="1" applyBorder="1" applyAlignment="1">
      <alignment horizontal="center" vertical="center"/>
      <protection/>
    </xf>
    <xf numFmtId="3" fontId="6" fillId="0" borderId="19" xfId="28" applyNumberFormat="1" applyFont="1" applyBorder="1" applyAlignment="1">
      <alignment horizontal="center"/>
      <protection/>
    </xf>
    <xf numFmtId="3" fontId="2" fillId="0" borderId="38" xfId="28" applyNumberFormat="1" applyFont="1" applyBorder="1" applyAlignment="1">
      <alignment horizontal="center" vertical="center"/>
      <protection/>
    </xf>
    <xf numFmtId="0" fontId="6" fillId="0" borderId="4" xfId="28" applyFont="1" applyBorder="1" applyAlignment="1">
      <alignment/>
      <protection/>
    </xf>
    <xf numFmtId="172" fontId="2" fillId="0" borderId="8" xfId="28" applyNumberFormat="1" applyFont="1" applyBorder="1" applyAlignment="1">
      <alignment horizontal="center" vertical="center"/>
      <protection/>
    </xf>
    <xf numFmtId="0" fontId="2" fillId="0" borderId="4" xfId="29" applyFont="1" applyBorder="1" applyAlignment="1">
      <alignment horizontal="centerContinuous" vertical="center"/>
      <protection/>
    </xf>
    <xf numFmtId="0" fontId="2" fillId="0" borderId="23" xfId="29" applyFont="1" applyBorder="1" applyAlignment="1">
      <alignment horizontal="centerContinuous"/>
      <protection/>
    </xf>
    <xf numFmtId="0" fontId="6" fillId="0" borderId="24" xfId="29" applyFont="1" applyBorder="1" applyAlignment="1">
      <alignment/>
      <protection/>
    </xf>
    <xf numFmtId="0" fontId="6" fillId="0" borderId="24" xfId="29" applyFont="1" applyBorder="1">
      <alignment/>
      <protection/>
    </xf>
    <xf numFmtId="0" fontId="2" fillId="0" borderId="23" xfId="29" applyFont="1" applyBorder="1" applyAlignment="1">
      <alignment horizontal="center"/>
      <protection/>
    </xf>
    <xf numFmtId="0" fontId="9" fillId="0" borderId="24" xfId="29" applyFont="1" applyBorder="1" applyAlignment="1">
      <alignment horizontal="center" vertical="center"/>
      <protection/>
    </xf>
    <xf numFmtId="0" fontId="6" fillId="0" borderId="4" xfId="31" applyFont="1" applyBorder="1" applyAlignment="1">
      <alignment horizontal="center"/>
      <protection/>
    </xf>
    <xf numFmtId="0" fontId="2" fillId="0" borderId="23" xfId="31" applyFont="1" applyBorder="1" applyAlignment="1">
      <alignment horizontal="center"/>
      <protection/>
    </xf>
    <xf numFmtId="0" fontId="6" fillId="0" borderId="24" xfId="31" applyFont="1" applyBorder="1">
      <alignment/>
      <protection/>
    </xf>
    <xf numFmtId="0" fontId="6" fillId="0" borderId="23" xfId="31" applyFont="1" applyBorder="1" applyAlignment="1">
      <alignment horizontal="left"/>
      <protection/>
    </xf>
    <xf numFmtId="172" fontId="2" fillId="0" borderId="8" xfId="31" applyNumberFormat="1" applyFont="1" applyBorder="1" applyAlignment="1">
      <alignment horizontal="center" vertical="center"/>
      <protection/>
    </xf>
    <xf numFmtId="3" fontId="2" fillId="0" borderId="12" xfId="25" applyNumberFormat="1" applyFont="1" applyBorder="1" applyAlignment="1">
      <alignment horizontal="right" vertical="center"/>
      <protection/>
    </xf>
    <xf numFmtId="3" fontId="9" fillId="0" borderId="39" xfId="25" applyNumberFormat="1" applyFont="1" applyBorder="1" applyAlignment="1">
      <alignment horizontal="right" vertical="center"/>
      <protection/>
    </xf>
    <xf numFmtId="188" fontId="2" fillId="0" borderId="1" xfId="25" applyNumberFormat="1" applyFont="1" applyBorder="1" applyAlignment="1">
      <alignment horizontal="right" vertical="center"/>
      <protection/>
    </xf>
    <xf numFmtId="3" fontId="2" fillId="0" borderId="13" xfId="25" applyNumberFormat="1" applyFont="1" applyBorder="1" applyAlignment="1">
      <alignment horizontal="right" vertical="center"/>
      <protection/>
    </xf>
    <xf numFmtId="3" fontId="2" fillId="0" borderId="1" xfId="25" applyNumberFormat="1" applyFont="1" applyBorder="1" applyAlignment="1">
      <alignment horizontal="right" vertical="center"/>
      <protection/>
    </xf>
    <xf numFmtId="0" fontId="9" fillId="0" borderId="25" xfId="25" applyFont="1" applyBorder="1" applyAlignment="1">
      <alignment horizontal="right" vertical="center"/>
      <protection/>
    </xf>
    <xf numFmtId="3" fontId="9" fillId="0" borderId="33" xfId="25" applyNumberFormat="1" applyFont="1" applyBorder="1" applyAlignment="1">
      <alignment horizontal="right" vertical="center"/>
      <protection/>
    </xf>
    <xf numFmtId="3" fontId="9" fillId="0" borderId="25" xfId="25" applyNumberFormat="1" applyFont="1" applyBorder="1" applyAlignment="1">
      <alignment horizontal="right" vertical="center"/>
      <protection/>
    </xf>
    <xf numFmtId="0" fontId="6" fillId="0" borderId="0" xfId="28" applyFont="1" applyBorder="1">
      <alignment/>
      <protection/>
    </xf>
    <xf numFmtId="177" fontId="2" fillId="0" borderId="6" xfId="28" applyNumberFormat="1" applyFont="1" applyBorder="1" applyAlignment="1">
      <alignment horizontal="center" vertical="center"/>
      <protection/>
    </xf>
    <xf numFmtId="0" fontId="6" fillId="0" borderId="6" xfId="0" applyFont="1" applyBorder="1" applyAlignment="1">
      <alignment/>
    </xf>
    <xf numFmtId="3" fontId="2" fillId="0" borderId="40" xfId="30" applyNumberFormat="1" applyFont="1" applyBorder="1" applyAlignment="1">
      <alignment horizontal="center"/>
      <protection/>
    </xf>
    <xf numFmtId="3" fontId="6" fillId="0" borderId="40" xfId="30" applyNumberFormat="1" applyFont="1" applyBorder="1" applyAlignment="1">
      <alignment horizontal="center"/>
      <protection/>
    </xf>
    <xf numFmtId="0" fontId="6" fillId="0" borderId="4" xfId="26" applyFont="1" applyBorder="1" applyAlignment="1">
      <alignment horizontal="center"/>
      <protection/>
    </xf>
    <xf numFmtId="0" fontId="2" fillId="0" borderId="23" xfId="26" applyFont="1" applyBorder="1" applyAlignment="1">
      <alignment horizontal="center" vertical="top"/>
      <protection/>
    </xf>
    <xf numFmtId="0" fontId="6" fillId="0" borderId="24" xfId="26" applyFont="1" applyBorder="1">
      <alignment/>
      <protection/>
    </xf>
    <xf numFmtId="0" fontId="6" fillId="0" borderId="41" xfId="26" applyFont="1" applyBorder="1" applyAlignment="1">
      <alignment horizontal="left"/>
      <protection/>
    </xf>
    <xf numFmtId="0" fontId="6" fillId="0" borderId="23" xfId="26" applyFont="1" applyBorder="1" applyAlignment="1">
      <alignment horizontal="left"/>
      <protection/>
    </xf>
    <xf numFmtId="0" fontId="6" fillId="0" borderId="23" xfId="26" applyFont="1" applyBorder="1">
      <alignment/>
      <protection/>
    </xf>
    <xf numFmtId="172" fontId="2" fillId="0" borderId="8" xfId="26" applyNumberFormat="1" applyFont="1" applyBorder="1" applyAlignment="1">
      <alignment horizontal="center" vertical="center"/>
      <protection/>
    </xf>
    <xf numFmtId="17" fontId="2" fillId="0" borderId="42" xfId="26" applyNumberFormat="1" applyFont="1" applyBorder="1" applyAlignment="1">
      <alignment horizontal="center"/>
      <protection/>
    </xf>
    <xf numFmtId="17" fontId="2" fillId="0" borderId="43" xfId="26" applyNumberFormat="1" applyFont="1" applyBorder="1" applyAlignment="1">
      <alignment horizontal="center" vertical="top"/>
      <protection/>
    </xf>
    <xf numFmtId="17" fontId="6" fillId="0" borderId="29" xfId="26" applyNumberFormat="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/>
    </xf>
    <xf numFmtId="183" fontId="6" fillId="0" borderId="16" xfId="29" applyNumberFormat="1" applyFont="1" applyBorder="1" applyAlignment="1">
      <alignment horizontal="centerContinuous" vertical="center"/>
      <protection/>
    </xf>
    <xf numFmtId="183" fontId="6" fillId="0" borderId="18" xfId="29" applyNumberFormat="1" applyFont="1" applyBorder="1" applyAlignment="1">
      <alignment/>
      <protection/>
    </xf>
    <xf numFmtId="183" fontId="2" fillId="0" borderId="9" xfId="29" applyNumberFormat="1" applyFont="1" applyBorder="1" applyAlignment="1">
      <alignment/>
      <protection/>
    </xf>
    <xf numFmtId="183" fontId="6" fillId="0" borderId="43" xfId="29" applyNumberFormat="1" applyFont="1" applyBorder="1" applyAlignment="1">
      <alignment/>
      <protection/>
    </xf>
    <xf numFmtId="183" fontId="2" fillId="0" borderId="44" xfId="29" applyNumberFormat="1" applyFont="1" applyBorder="1" applyAlignment="1">
      <alignment/>
      <protection/>
    </xf>
    <xf numFmtId="183" fontId="9" fillId="0" borderId="43" xfId="29" applyNumberFormat="1" applyFont="1" applyBorder="1" applyAlignment="1">
      <alignment vertical="center"/>
      <protection/>
    </xf>
    <xf numFmtId="183" fontId="6" fillId="0" borderId="18" xfId="31" applyNumberFormat="1" applyFont="1" applyBorder="1" applyAlignment="1">
      <alignment horizontal="center"/>
      <protection/>
    </xf>
    <xf numFmtId="183" fontId="6" fillId="0" borderId="0" xfId="31" applyNumberFormat="1" applyFont="1" applyAlignment="1">
      <alignment horizontal="center"/>
      <protection/>
    </xf>
    <xf numFmtId="183" fontId="2" fillId="0" borderId="11" xfId="31" applyNumberFormat="1" applyFont="1" applyBorder="1" applyAlignment="1">
      <alignment horizontal="center"/>
      <protection/>
    </xf>
    <xf numFmtId="183" fontId="6" fillId="0" borderId="20" xfId="31" applyNumberFormat="1" applyFont="1" applyBorder="1" applyAlignment="1">
      <alignment horizontal="center"/>
      <protection/>
    </xf>
    <xf numFmtId="183" fontId="6" fillId="0" borderId="11" xfId="31" applyNumberFormat="1" applyFont="1" applyBorder="1" applyAlignment="1">
      <alignment horizontal="center"/>
      <protection/>
    </xf>
    <xf numFmtId="183" fontId="2" fillId="0" borderId="6" xfId="31" applyNumberFormat="1" applyFont="1" applyBorder="1" applyAlignment="1">
      <alignment horizontal="center" vertical="center"/>
      <protection/>
    </xf>
    <xf numFmtId="183" fontId="2" fillId="0" borderId="38" xfId="31" applyNumberFormat="1" applyFont="1" applyBorder="1" applyAlignment="1">
      <alignment horizontal="center" vertical="center"/>
      <protection/>
    </xf>
    <xf numFmtId="3" fontId="6" fillId="0" borderId="26" xfId="24" applyNumberFormat="1" applyFont="1" applyBorder="1" applyAlignment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0" xfId="30" applyFont="1">
      <alignment/>
      <protection/>
    </xf>
    <xf numFmtId="3" fontId="6" fillId="0" borderId="0" xfId="30" applyNumberFormat="1" applyFont="1">
      <alignment/>
      <protection/>
    </xf>
    <xf numFmtId="0" fontId="7" fillId="0" borderId="0" xfId="30" applyFont="1">
      <alignment/>
      <protection/>
    </xf>
    <xf numFmtId="0" fontId="6" fillId="0" borderId="4" xfId="30" applyFont="1" applyBorder="1">
      <alignment/>
      <protection/>
    </xf>
    <xf numFmtId="0" fontId="6" fillId="0" borderId="1" xfId="30" applyFont="1" applyBorder="1" applyAlignment="1">
      <alignment horizontal="center"/>
      <protection/>
    </xf>
    <xf numFmtId="0" fontId="6" fillId="0" borderId="13" xfId="30" applyFont="1" applyBorder="1" applyAlignment="1">
      <alignment/>
      <protection/>
    </xf>
    <xf numFmtId="0" fontId="6" fillId="0" borderId="23" xfId="30" applyFont="1" applyBorder="1">
      <alignment/>
      <protection/>
    </xf>
    <xf numFmtId="0" fontId="6" fillId="0" borderId="0" xfId="30" applyFont="1" applyBorder="1" applyAlignment="1">
      <alignment horizontal="center"/>
      <protection/>
    </xf>
    <xf numFmtId="0" fontId="6" fillId="0" borderId="0" xfId="30" applyFont="1" applyBorder="1" applyAlignment="1">
      <alignment/>
      <protection/>
    </xf>
    <xf numFmtId="3" fontId="6" fillId="0" borderId="24" xfId="30" applyNumberFormat="1" applyFont="1" applyBorder="1" applyAlignment="1">
      <alignment horizontal="center" vertical="center"/>
      <protection/>
    </xf>
    <xf numFmtId="0" fontId="6" fillId="0" borderId="38" xfId="30" applyFont="1" applyBorder="1" applyAlignment="1">
      <alignment horizontal="centerContinuous" vertical="center"/>
      <protection/>
    </xf>
    <xf numFmtId="0" fontId="7" fillId="0" borderId="0" xfId="30" applyFont="1" applyBorder="1">
      <alignment/>
      <protection/>
    </xf>
    <xf numFmtId="1" fontId="2" fillId="0" borderId="45" xfId="30" applyNumberFormat="1" applyFont="1" applyBorder="1" applyAlignment="1">
      <alignment horizontal="center"/>
      <protection/>
    </xf>
    <xf numFmtId="0" fontId="6" fillId="0" borderId="0" xfId="30" applyFont="1" applyBorder="1">
      <alignment/>
      <protection/>
    </xf>
    <xf numFmtId="0" fontId="6" fillId="0" borderId="40" xfId="30" applyFont="1" applyBorder="1" applyAlignment="1">
      <alignment horizontal="center"/>
      <protection/>
    </xf>
    <xf numFmtId="0" fontId="7" fillId="0" borderId="40" xfId="30" applyFont="1" applyBorder="1" applyAlignment="1">
      <alignment horizontal="center"/>
      <protection/>
    </xf>
    <xf numFmtId="0" fontId="6" fillId="0" borderId="24" xfId="30" applyFont="1" applyBorder="1">
      <alignment/>
      <protection/>
    </xf>
    <xf numFmtId="0" fontId="6" fillId="0" borderId="25" xfId="30" applyFont="1" applyBorder="1">
      <alignment/>
      <protection/>
    </xf>
    <xf numFmtId="3" fontId="2" fillId="0" borderId="46" xfId="30" applyNumberFormat="1" applyFont="1" applyBorder="1" applyAlignment="1">
      <alignment horizontal="center"/>
      <protection/>
    </xf>
    <xf numFmtId="0" fontId="10" fillId="0" borderId="0" xfId="0" applyFont="1" applyAlignment="1">
      <alignment vertical="center"/>
    </xf>
    <xf numFmtId="0" fontId="10" fillId="0" borderId="0" xfId="24" applyFont="1">
      <alignment/>
      <protection/>
    </xf>
    <xf numFmtId="0" fontId="10" fillId="0" borderId="0" xfId="25" applyFont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26" applyFont="1">
      <alignment/>
      <protection/>
    </xf>
    <xf numFmtId="0" fontId="10" fillId="0" borderId="0" xfId="27" applyFont="1">
      <alignment/>
      <protection/>
    </xf>
    <xf numFmtId="0" fontId="10" fillId="0" borderId="0" xfId="29" applyFont="1">
      <alignment/>
      <protection/>
    </xf>
    <xf numFmtId="0" fontId="10" fillId="0" borderId="0" xfId="30" applyFont="1" applyAlignment="1" quotePrefix="1">
      <alignment horizontal="left"/>
      <protection/>
    </xf>
    <xf numFmtId="0" fontId="10" fillId="0" borderId="0" xfId="31" applyFont="1">
      <alignment/>
      <protection/>
    </xf>
    <xf numFmtId="204" fontId="2" fillId="0" borderId="9" xfId="0" applyNumberFormat="1" applyFont="1" applyBorder="1" applyAlignment="1">
      <alignment horizontal="center"/>
    </xf>
    <xf numFmtId="204" fontId="6" fillId="0" borderId="9" xfId="0" applyNumberFormat="1" applyFont="1" applyBorder="1" applyAlignment="1">
      <alignment horizontal="center"/>
    </xf>
    <xf numFmtId="183" fontId="2" fillId="0" borderId="47" xfId="30" applyNumberFormat="1" applyFont="1" applyBorder="1" applyAlignment="1">
      <alignment horizontal="center"/>
      <protection/>
    </xf>
    <xf numFmtId="183" fontId="6" fillId="0" borderId="19" xfId="30" applyNumberFormat="1" applyFont="1" applyBorder="1" applyAlignment="1">
      <alignment horizontal="center"/>
      <protection/>
    </xf>
    <xf numFmtId="183" fontId="2" fillId="0" borderId="19" xfId="30" applyNumberFormat="1" applyFont="1" applyBorder="1" applyAlignment="1">
      <alignment horizontal="center"/>
      <protection/>
    </xf>
    <xf numFmtId="183" fontId="6" fillId="0" borderId="48" xfId="30" applyNumberFormat="1" applyFont="1" applyBorder="1" applyAlignment="1">
      <alignment horizontal="right"/>
      <protection/>
    </xf>
    <xf numFmtId="3" fontId="6" fillId="0" borderId="49" xfId="24" applyNumberFormat="1" applyFont="1" applyBorder="1" applyAlignment="1">
      <alignment horizontal="right"/>
      <protection/>
    </xf>
    <xf numFmtId="174" fontId="6" fillId="0" borderId="10" xfId="27" applyNumberFormat="1" applyFont="1" applyBorder="1" applyAlignment="1">
      <alignment horizontal="right"/>
      <protection/>
    </xf>
    <xf numFmtId="197" fontId="6" fillId="0" borderId="16" xfId="29" applyNumberFormat="1" applyFont="1" applyBorder="1" applyAlignment="1">
      <alignment horizontal="centerContinuous" vertical="center"/>
      <protection/>
    </xf>
    <xf numFmtId="0" fontId="6" fillId="0" borderId="4" xfId="0" applyFont="1" applyBorder="1" applyAlignment="1">
      <alignment/>
    </xf>
    <xf numFmtId="0" fontId="6" fillId="0" borderId="4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/>
    </xf>
    <xf numFmtId="172" fontId="2" fillId="0" borderId="8" xfId="0" applyNumberFormat="1" applyFont="1" applyBorder="1" applyAlignment="1">
      <alignment horizontal="center" vertical="center"/>
    </xf>
    <xf numFmtId="17" fontId="6" fillId="0" borderId="14" xfId="25" applyNumberFormat="1" applyFont="1" applyBorder="1" applyAlignment="1">
      <alignment horizontal="centerContinuous" vertical="center"/>
      <protection/>
    </xf>
    <xf numFmtId="3" fontId="6" fillId="0" borderId="1" xfId="25" applyNumberFormat="1" applyFont="1" applyBorder="1" applyAlignment="1">
      <alignment horizontal="right"/>
      <protection/>
    </xf>
    <xf numFmtId="0" fontId="2" fillId="0" borderId="7" xfId="0" applyFont="1" applyBorder="1" applyAlignment="1">
      <alignment horizontal="centerContinuous" vertical="center"/>
    </xf>
    <xf numFmtId="3" fontId="6" fillId="0" borderId="50" xfId="0" applyNumberFormat="1" applyFont="1" applyBorder="1" applyAlignment="1">
      <alignment horizontal="centerContinuous" vertical="center"/>
    </xf>
    <xf numFmtId="0" fontId="2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201" fontId="2" fillId="0" borderId="18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196" fontId="6" fillId="0" borderId="11" xfId="24" applyNumberFormat="1" applyFont="1" applyBorder="1" applyAlignment="1">
      <alignment horizontal="right"/>
      <protection/>
    </xf>
    <xf numFmtId="174" fontId="6" fillId="0" borderId="10" xfId="24" applyNumberFormat="1" applyFont="1" applyBorder="1" applyAlignment="1">
      <alignment horizontal="right"/>
      <protection/>
    </xf>
    <xf numFmtId="17" fontId="2" fillId="0" borderId="2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Continuous" vertical="center"/>
    </xf>
    <xf numFmtId="172" fontId="6" fillId="0" borderId="18" xfId="0" applyNumberFormat="1" applyFont="1" applyBorder="1" applyAlignment="1">
      <alignment/>
    </xf>
    <xf numFmtId="172" fontId="2" fillId="0" borderId="50" xfId="0" applyNumberFormat="1" applyFont="1" applyBorder="1" applyAlignment="1">
      <alignment vertical="center"/>
    </xf>
    <xf numFmtId="194" fontId="2" fillId="0" borderId="12" xfId="26" applyNumberFormat="1" applyFont="1" applyBorder="1" applyAlignment="1">
      <alignment horizontal="centerContinuous" vertical="center"/>
      <protection/>
    </xf>
    <xf numFmtId="192" fontId="6" fillId="0" borderId="18" xfId="26" applyNumberFormat="1" applyFont="1" applyBorder="1" applyAlignment="1">
      <alignment horizontal="right"/>
      <protection/>
    </xf>
    <xf numFmtId="203" fontId="6" fillId="0" borderId="18" xfId="26" applyNumberFormat="1" applyFont="1" applyBorder="1" applyAlignment="1">
      <alignment horizontal="right"/>
      <protection/>
    </xf>
    <xf numFmtId="188" fontId="6" fillId="0" borderId="11" xfId="26" applyNumberFormat="1" applyFont="1" applyBorder="1" applyAlignment="1">
      <alignment horizontal="right"/>
      <protection/>
    </xf>
    <xf numFmtId="188" fontId="2" fillId="0" borderId="2" xfId="26" applyNumberFormat="1" applyFont="1" applyBorder="1" applyAlignment="1">
      <alignment horizontal="right" vertical="center"/>
      <protection/>
    </xf>
    <xf numFmtId="194" fontId="2" fillId="0" borderId="36" xfId="26" applyNumberFormat="1" applyFont="1" applyBorder="1" applyAlignment="1">
      <alignment horizontal="centerContinuous" vertical="center"/>
      <protection/>
    </xf>
    <xf numFmtId="0" fontId="6" fillId="0" borderId="41" xfId="27" applyFont="1" applyBorder="1" applyAlignment="1">
      <alignment horizontal="left"/>
      <protection/>
    </xf>
    <xf numFmtId="0" fontId="6" fillId="0" borderId="23" xfId="27" applyFont="1" applyBorder="1" applyAlignment="1">
      <alignment horizontal="left"/>
      <protection/>
    </xf>
    <xf numFmtId="0" fontId="6" fillId="0" borderId="23" xfId="27" applyFont="1" applyBorder="1">
      <alignment/>
      <protection/>
    </xf>
    <xf numFmtId="172" fontId="2" fillId="0" borderId="8" xfId="27" applyNumberFormat="1" applyFont="1" applyBorder="1" applyAlignment="1">
      <alignment horizontal="center" vertical="center"/>
      <protection/>
    </xf>
    <xf numFmtId="17" fontId="2" fillId="0" borderId="51" xfId="27" applyNumberFormat="1" applyFont="1" applyBorder="1" applyAlignment="1">
      <alignment horizontal="centerContinuous" vertical="center"/>
      <protection/>
    </xf>
    <xf numFmtId="17" fontId="2" fillId="0" borderId="11" xfId="27" applyNumberFormat="1" applyFont="1" applyBorder="1" applyAlignment="1">
      <alignment horizontal="centerContinuous" vertical="center"/>
      <protection/>
    </xf>
    <xf numFmtId="174" fontId="6" fillId="0" borderId="11" xfId="27" applyNumberFormat="1" applyFont="1" applyBorder="1" applyAlignment="1">
      <alignment/>
      <protection/>
    </xf>
    <xf numFmtId="0" fontId="6" fillId="0" borderId="4" xfId="24" applyFont="1" applyBorder="1" applyAlignment="1">
      <alignment horizontal="center"/>
      <protection/>
    </xf>
    <xf numFmtId="0" fontId="8" fillId="0" borderId="23" xfId="24" applyFont="1" applyBorder="1" applyAlignment="1">
      <alignment horizontal="centerContinuous" vertical="center"/>
      <protection/>
    </xf>
    <xf numFmtId="0" fontId="6" fillId="0" borderId="24" xfId="24" applyFont="1" applyBorder="1">
      <alignment/>
      <protection/>
    </xf>
    <xf numFmtId="0" fontId="6" fillId="0" borderId="41" xfId="24" applyFont="1" applyBorder="1" applyAlignment="1">
      <alignment horizontal="left"/>
      <protection/>
    </xf>
    <xf numFmtId="0" fontId="6" fillId="0" borderId="23" xfId="24" applyFont="1" applyBorder="1" applyAlignment="1">
      <alignment horizontal="left"/>
      <protection/>
    </xf>
    <xf numFmtId="0" fontId="6" fillId="0" borderId="23" xfId="24" applyFont="1" applyBorder="1">
      <alignment/>
      <protection/>
    </xf>
    <xf numFmtId="0" fontId="2" fillId="0" borderId="8" xfId="24" applyFont="1" applyBorder="1" applyAlignment="1">
      <alignment horizontal="center" vertical="center"/>
      <protection/>
    </xf>
    <xf numFmtId="3" fontId="6" fillId="0" borderId="11" xfId="24" applyNumberFormat="1" applyFont="1" applyBorder="1" applyAlignment="1">
      <alignment horizontal="right"/>
      <protection/>
    </xf>
    <xf numFmtId="3" fontId="2" fillId="0" borderId="7" xfId="0" applyNumberFormat="1" applyFont="1" applyBorder="1" applyAlignment="1">
      <alignment horizontal="right" vertical="center"/>
    </xf>
    <xf numFmtId="3" fontId="6" fillId="0" borderId="52" xfId="24" applyNumberFormat="1" applyFont="1" applyBorder="1" applyAlignment="1">
      <alignment/>
      <protection/>
    </xf>
    <xf numFmtId="3" fontId="6" fillId="0" borderId="49" xfId="24" applyNumberFormat="1" applyFont="1" applyBorder="1" applyAlignment="1">
      <alignment/>
      <protection/>
    </xf>
    <xf numFmtId="189" fontId="6" fillId="0" borderId="49" xfId="24" applyNumberFormat="1" applyFont="1" applyBorder="1" applyAlignment="1">
      <alignment/>
      <protection/>
    </xf>
    <xf numFmtId="3" fontId="6" fillId="0" borderId="53" xfId="24" applyNumberFormat="1" applyFont="1" applyBorder="1" applyAlignment="1">
      <alignment/>
      <protection/>
    </xf>
    <xf numFmtId="3" fontId="2" fillId="0" borderId="54" xfId="24" applyNumberFormat="1" applyFont="1" applyBorder="1" applyAlignment="1">
      <alignment vertical="center"/>
      <protection/>
    </xf>
    <xf numFmtId="172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/>
    </xf>
    <xf numFmtId="172" fontId="14" fillId="0" borderId="0" xfId="0" applyNumberFormat="1" applyFont="1" applyBorder="1" applyAlignment="1">
      <alignment/>
    </xf>
    <xf numFmtId="3" fontId="14" fillId="0" borderId="5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4" fillId="0" borderId="56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/>
    </xf>
    <xf numFmtId="172" fontId="15" fillId="0" borderId="6" xfId="0" applyNumberFormat="1" applyFont="1" applyBorder="1" applyAlignment="1">
      <alignment vertical="center"/>
    </xf>
    <xf numFmtId="200" fontId="15" fillId="0" borderId="2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/>
    </xf>
    <xf numFmtId="172" fontId="15" fillId="0" borderId="2" xfId="0" applyNumberFormat="1" applyFont="1" applyBorder="1" applyAlignment="1">
      <alignment vertical="center"/>
    </xf>
    <xf numFmtId="200" fontId="15" fillId="0" borderId="37" xfId="0" applyNumberFormat="1" applyFont="1" applyBorder="1" applyAlignment="1">
      <alignment horizontal="center" vertical="center"/>
    </xf>
    <xf numFmtId="200" fontId="15" fillId="0" borderId="3" xfId="0" applyNumberFormat="1" applyFont="1" applyBorder="1" applyAlignment="1">
      <alignment horizontal="center" vertical="center"/>
    </xf>
    <xf numFmtId="3" fontId="2" fillId="0" borderId="6" xfId="24" applyNumberFormat="1" applyFont="1" applyBorder="1" applyAlignment="1">
      <alignment horizontal="right" vertical="center"/>
      <protection/>
    </xf>
    <xf numFmtId="188" fontId="6" fillId="0" borderId="47" xfId="26" applyNumberFormat="1" applyFont="1" applyBorder="1" applyAlignment="1">
      <alignment horizontal="right"/>
      <protection/>
    </xf>
    <xf numFmtId="188" fontId="2" fillId="0" borderId="38" xfId="26" applyNumberFormat="1" applyFont="1" applyBorder="1" applyAlignment="1">
      <alignment horizontal="right" vertical="center"/>
      <protection/>
    </xf>
    <xf numFmtId="187" fontId="6" fillId="0" borderId="19" xfId="26" applyNumberFormat="1" applyFont="1" applyBorder="1" applyAlignment="1">
      <alignment horizontal="right"/>
      <protection/>
    </xf>
    <xf numFmtId="188" fontId="2" fillId="0" borderId="6" xfId="26" applyNumberFormat="1" applyFont="1" applyBorder="1" applyAlignment="1">
      <alignment horizontal="right" vertical="center"/>
      <protection/>
    </xf>
    <xf numFmtId="17" fontId="6" fillId="0" borderId="29" xfId="28" applyNumberFormat="1" applyFont="1" applyBorder="1" applyAlignment="1">
      <alignment horizontal="center" vertical="center"/>
      <protection/>
    </xf>
    <xf numFmtId="3" fontId="6" fillId="0" borderId="11" xfId="24" applyNumberFormat="1" applyFont="1" applyBorder="1" applyAlignment="1">
      <alignment horizontal="right" vertical="center"/>
      <protection/>
    </xf>
    <xf numFmtId="0" fontId="2" fillId="0" borderId="8" xfId="24" applyFont="1" applyBorder="1" applyAlignment="1">
      <alignment horizontal="centerContinuous" vertical="center"/>
      <protection/>
    </xf>
    <xf numFmtId="17" fontId="6" fillId="0" borderId="57" xfId="24" applyNumberFormat="1" applyFont="1" applyBorder="1" applyAlignment="1">
      <alignment horizontal="centerContinuous" vertical="center"/>
      <protection/>
    </xf>
    <xf numFmtId="3" fontId="6" fillId="0" borderId="23" xfId="24" applyNumberFormat="1" applyFont="1" applyBorder="1" applyAlignment="1">
      <alignment horizontal="right"/>
      <protection/>
    </xf>
    <xf numFmtId="196" fontId="6" fillId="0" borderId="23" xfId="24" applyNumberFormat="1" applyFont="1" applyBorder="1" applyAlignment="1">
      <alignment horizontal="right"/>
      <protection/>
    </xf>
    <xf numFmtId="174" fontId="6" fillId="0" borderId="23" xfId="24" applyNumberFormat="1" applyFont="1" applyBorder="1" applyAlignment="1">
      <alignment horizontal="right"/>
      <protection/>
    </xf>
    <xf numFmtId="3" fontId="6" fillId="0" borderId="23" xfId="24" applyNumberFormat="1" applyFont="1" applyBorder="1" applyAlignment="1">
      <alignment horizontal="right" vertical="center"/>
      <protection/>
    </xf>
    <xf numFmtId="3" fontId="2" fillId="0" borderId="8" xfId="24" applyNumberFormat="1" applyFont="1" applyBorder="1" applyAlignment="1">
      <alignment horizontal="right" vertical="center"/>
      <protection/>
    </xf>
    <xf numFmtId="0" fontId="2" fillId="0" borderId="58" xfId="24" applyFont="1" applyBorder="1" applyAlignment="1">
      <alignment horizontal="centerContinuous" vertical="center"/>
      <protection/>
    </xf>
    <xf numFmtId="17" fontId="6" fillId="0" borderId="16" xfId="25" applyNumberFormat="1" applyFont="1" applyBorder="1" applyAlignment="1">
      <alignment horizontal="centerContinuous" vertical="center"/>
      <protection/>
    </xf>
    <xf numFmtId="3" fontId="6" fillId="0" borderId="12" xfId="25" applyNumberFormat="1" applyFont="1" applyBorder="1" applyAlignment="1">
      <alignment horizontal="right"/>
      <protection/>
    </xf>
    <xf numFmtId="3" fontId="6" fillId="0" borderId="11" xfId="25" applyNumberFormat="1" applyFont="1" applyBorder="1" applyAlignment="1">
      <alignment horizontal="right"/>
      <protection/>
    </xf>
    <xf numFmtId="3" fontId="6" fillId="0" borderId="0" xfId="25" applyNumberFormat="1" applyFont="1" applyBorder="1" applyAlignment="1">
      <alignment/>
      <protection/>
    </xf>
    <xf numFmtId="3" fontId="6" fillId="0" borderId="12" xfId="25" applyNumberFormat="1" applyFont="1" applyBorder="1" applyAlignment="1">
      <alignment/>
      <protection/>
    </xf>
    <xf numFmtId="3" fontId="6" fillId="0" borderId="11" xfId="25" applyNumberFormat="1" applyFont="1" applyBorder="1" applyAlignment="1">
      <alignment/>
      <protection/>
    </xf>
    <xf numFmtId="3" fontId="6" fillId="0" borderId="10" xfId="25" applyNumberFormat="1" applyFont="1" applyBorder="1" applyAlignment="1">
      <alignment/>
      <protection/>
    </xf>
    <xf numFmtId="3" fontId="1" fillId="0" borderId="10" xfId="25" applyNumberFormat="1" applyBorder="1" applyAlignment="1">
      <alignment/>
      <protection/>
    </xf>
    <xf numFmtId="3" fontId="1" fillId="0" borderId="0" xfId="25" applyNumberFormat="1" applyBorder="1" applyAlignment="1">
      <alignment/>
      <protection/>
    </xf>
    <xf numFmtId="3" fontId="1" fillId="0" borderId="0" xfId="25" applyNumberFormat="1" applyAlignment="1">
      <alignment/>
      <protection/>
    </xf>
    <xf numFmtId="3" fontId="6" fillId="0" borderId="11" xfId="25" applyNumberFormat="1" applyFont="1" applyBorder="1" applyAlignment="1">
      <alignment/>
      <protection/>
    </xf>
    <xf numFmtId="3" fontId="2" fillId="0" borderId="13" xfId="25" applyNumberFormat="1" applyFont="1" applyBorder="1" applyAlignment="1">
      <alignment/>
      <protection/>
    </xf>
    <xf numFmtId="3" fontId="2" fillId="0" borderId="12" xfId="25" applyNumberFormat="1" applyFont="1" applyBorder="1" applyAlignment="1">
      <alignment vertical="center"/>
      <protection/>
    </xf>
    <xf numFmtId="3" fontId="9" fillId="0" borderId="33" xfId="25" applyNumberFormat="1" applyFont="1" applyBorder="1" applyAlignment="1">
      <alignment vertical="center"/>
      <protection/>
    </xf>
    <xf numFmtId="3" fontId="9" fillId="0" borderId="25" xfId="25" applyNumberFormat="1" applyFont="1" applyBorder="1" applyAlignment="1">
      <alignment vertical="center"/>
      <protection/>
    </xf>
    <xf numFmtId="3" fontId="9" fillId="0" borderId="39" xfId="25" applyNumberFormat="1" applyFont="1" applyBorder="1" applyAlignment="1">
      <alignment vertical="center"/>
      <protection/>
    </xf>
    <xf numFmtId="3" fontId="1" fillId="0" borderId="11" xfId="25" applyNumberFormat="1" applyBorder="1" applyAlignment="1">
      <alignment/>
      <protection/>
    </xf>
    <xf numFmtId="194" fontId="2" fillId="0" borderId="59" xfId="26" applyNumberFormat="1" applyFont="1" applyBorder="1" applyAlignment="1">
      <alignment horizontal="centerContinuous" vertical="center"/>
      <protection/>
    </xf>
    <xf numFmtId="183" fontId="6" fillId="0" borderId="18" xfId="26" applyNumberFormat="1" applyFont="1" applyBorder="1" applyAlignment="1">
      <alignment horizontal="center"/>
      <protection/>
    </xf>
    <xf numFmtId="183" fontId="6" fillId="0" borderId="44" xfId="26" applyNumberFormat="1" applyFont="1" applyBorder="1" applyAlignment="1">
      <alignment horizontal="center"/>
      <protection/>
    </xf>
    <xf numFmtId="184" fontId="6" fillId="0" borderId="18" xfId="26" applyNumberFormat="1" applyFont="1" applyBorder="1" applyAlignment="1">
      <alignment horizontal="center"/>
      <protection/>
    </xf>
    <xf numFmtId="183" fontId="2" fillId="0" borderId="50" xfId="26" applyNumberFormat="1" applyFont="1" applyBorder="1" applyAlignment="1">
      <alignment horizontal="center" vertical="center"/>
      <protection/>
    </xf>
    <xf numFmtId="209" fontId="6" fillId="0" borderId="18" xfId="26" applyNumberFormat="1" applyFont="1" applyBorder="1" applyAlignment="1">
      <alignment horizontal="right"/>
      <protection/>
    </xf>
    <xf numFmtId="210" fontId="6" fillId="0" borderId="18" xfId="26" applyNumberFormat="1" applyFont="1" applyBorder="1" applyAlignment="1">
      <alignment horizontal="center"/>
      <protection/>
    </xf>
    <xf numFmtId="183" fontId="6" fillId="0" borderId="0" xfId="26" applyNumberFormat="1" applyFont="1" applyBorder="1" applyAlignment="1">
      <alignment horizontal="center"/>
      <protection/>
    </xf>
    <xf numFmtId="184" fontId="6" fillId="0" borderId="11" xfId="26" applyNumberFormat="1" applyFont="1" applyBorder="1" applyAlignment="1">
      <alignment horizontal="center"/>
      <protection/>
    </xf>
    <xf numFmtId="183" fontId="2" fillId="0" borderId="7" xfId="26" applyNumberFormat="1" applyFont="1" applyBorder="1" applyAlignment="1">
      <alignment horizontal="center" vertical="center"/>
      <protection/>
    </xf>
    <xf numFmtId="194" fontId="2" fillId="0" borderId="29" xfId="26" applyNumberFormat="1" applyFont="1" applyBorder="1" applyAlignment="1">
      <alignment horizontal="centerContinuous" vertical="center"/>
      <protection/>
    </xf>
    <xf numFmtId="194" fontId="2" fillId="0" borderId="16" xfId="26" applyNumberFormat="1" applyFont="1" applyBorder="1" applyAlignment="1">
      <alignment horizontal="centerContinuous" vertical="center"/>
      <protection/>
    </xf>
    <xf numFmtId="211" fontId="6" fillId="0" borderId="60" xfId="0" applyNumberFormat="1" applyFont="1" applyBorder="1" applyAlignment="1">
      <alignment/>
    </xf>
    <xf numFmtId="211" fontId="6" fillId="0" borderId="11" xfId="0" applyNumberFormat="1" applyFont="1" applyBorder="1" applyAlignment="1">
      <alignment/>
    </xf>
    <xf numFmtId="186" fontId="6" fillId="0" borderId="11" xfId="0" applyNumberFormat="1" applyFont="1" applyBorder="1" applyAlignment="1">
      <alignment/>
    </xf>
    <xf numFmtId="194" fontId="2" fillId="0" borderId="30" xfId="26" applyNumberFormat="1" applyFont="1" applyBorder="1" applyAlignment="1">
      <alignment horizontal="centerContinuous" vertical="center"/>
      <protection/>
    </xf>
    <xf numFmtId="183" fontId="6" fillId="0" borderId="11" xfId="27" applyNumberFormat="1" applyFont="1" applyBorder="1" applyAlignment="1">
      <alignment/>
      <protection/>
    </xf>
    <xf numFmtId="184" fontId="6" fillId="0" borderId="11" xfId="27" applyNumberFormat="1" applyFont="1" applyBorder="1" applyAlignment="1">
      <alignment/>
      <protection/>
    </xf>
    <xf numFmtId="17" fontId="6" fillId="0" borderId="2" xfId="27" applyNumberFormat="1" applyFont="1" applyBorder="1" applyAlignment="1">
      <alignment horizontal="centerContinuous" vertical="center"/>
      <protection/>
    </xf>
    <xf numFmtId="174" fontId="6" fillId="0" borderId="0" xfId="27" applyNumberFormat="1" applyFont="1" applyBorder="1" applyAlignment="1">
      <alignment/>
      <protection/>
    </xf>
    <xf numFmtId="183" fontId="6" fillId="0" borderId="12" xfId="27" applyNumberFormat="1" applyFont="1" applyBorder="1" applyAlignment="1">
      <alignment/>
      <protection/>
    </xf>
    <xf numFmtId="184" fontId="6" fillId="0" borderId="11" xfId="27" applyNumberFormat="1" applyFont="1" applyBorder="1" applyAlignment="1">
      <alignment horizontal="right"/>
      <protection/>
    </xf>
    <xf numFmtId="0" fontId="6" fillId="0" borderId="11" xfId="28" applyNumberFormat="1" applyFont="1" applyBorder="1" applyAlignment="1">
      <alignment horizontal="right"/>
      <protection/>
    </xf>
    <xf numFmtId="0" fontId="6" fillId="0" borderId="11" xfId="28" applyNumberFormat="1" applyFont="1" applyBorder="1" applyAlignment="1">
      <alignment horizontal="right" vertical="center"/>
      <protection/>
    </xf>
    <xf numFmtId="0" fontId="2" fillId="0" borderId="51" xfId="28" applyFont="1" applyBorder="1" applyAlignment="1">
      <alignment horizontal="centerContinuous" vertical="center"/>
      <protection/>
    </xf>
    <xf numFmtId="0" fontId="2" fillId="0" borderId="13" xfId="28" applyFont="1" applyBorder="1" applyAlignment="1">
      <alignment horizontal="centerContinuous" vertical="center"/>
      <protection/>
    </xf>
    <xf numFmtId="191" fontId="6" fillId="0" borderId="1" xfId="28" applyNumberFormat="1" applyFont="1" applyBorder="1" applyAlignment="1">
      <alignment horizontal="center"/>
      <protection/>
    </xf>
    <xf numFmtId="191" fontId="6" fillId="0" borderId="0" xfId="28" applyNumberFormat="1" applyFont="1" applyBorder="1" applyAlignment="1">
      <alignment horizontal="center"/>
      <protection/>
    </xf>
    <xf numFmtId="193" fontId="6" fillId="0" borderId="0" xfId="28" applyNumberFormat="1" applyFont="1" applyBorder="1" applyAlignment="1">
      <alignment horizontal="center"/>
      <protection/>
    </xf>
    <xf numFmtId="191" fontId="6" fillId="0" borderId="25" xfId="28" applyNumberFormat="1" applyFont="1" applyBorder="1" applyAlignment="1">
      <alignment horizontal="center" vertical="center"/>
      <protection/>
    </xf>
    <xf numFmtId="177" fontId="2" fillId="0" borderId="2" xfId="28" applyNumberFormat="1" applyFont="1" applyBorder="1" applyAlignment="1">
      <alignment horizontal="center" vertical="center"/>
      <protection/>
    </xf>
    <xf numFmtId="3" fontId="6" fillId="0" borderId="11" xfId="28" applyNumberFormat="1" applyFont="1" applyBorder="1" applyAlignment="1">
      <alignment horizontal="center"/>
      <protection/>
    </xf>
    <xf numFmtId="3" fontId="6" fillId="0" borderId="11" xfId="28" applyNumberFormat="1" applyFont="1" applyBorder="1" applyAlignment="1">
      <alignment horizontal="center" vertical="center"/>
      <protection/>
    </xf>
    <xf numFmtId="3" fontId="2" fillId="0" borderId="7" xfId="28" applyNumberFormat="1" applyFont="1" applyBorder="1" applyAlignment="1">
      <alignment horizontal="center" vertical="center"/>
      <protection/>
    </xf>
    <xf numFmtId="0" fontId="6" fillId="0" borderId="2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1" xfId="28" applyFont="1" applyBorder="1" applyAlignment="1">
      <alignment horizontal="center"/>
      <protection/>
    </xf>
    <xf numFmtId="183" fontId="6" fillId="0" borderId="18" xfId="29" applyNumberFormat="1" applyFont="1" applyBorder="1" applyAlignment="1">
      <alignment/>
      <protection/>
    </xf>
    <xf numFmtId="183" fontId="6" fillId="0" borderId="43" xfId="29" applyNumberFormat="1" applyFont="1" applyBorder="1" applyAlignment="1">
      <alignment/>
      <protection/>
    </xf>
    <xf numFmtId="183" fontId="6" fillId="0" borderId="43" xfId="29" applyNumberFormat="1" applyFont="1" applyBorder="1" applyAlignment="1">
      <alignment horizontal="center" vertical="center"/>
      <protection/>
    </xf>
    <xf numFmtId="183" fontId="6" fillId="0" borderId="9" xfId="29" applyNumberFormat="1" applyFont="1" applyBorder="1" applyAlignment="1">
      <alignment/>
      <protection/>
    </xf>
    <xf numFmtId="0" fontId="2" fillId="0" borderId="44" xfId="29" applyNumberFormat="1" applyFont="1" applyBorder="1" applyAlignment="1">
      <alignment horizontal="centerContinuous" vertical="center"/>
      <protection/>
    </xf>
    <xf numFmtId="0" fontId="2" fillId="0" borderId="44" xfId="29" applyFont="1" applyBorder="1" applyAlignment="1">
      <alignment horizontal="centerContinuous"/>
      <protection/>
    </xf>
    <xf numFmtId="0" fontId="6" fillId="0" borderId="44" xfId="29" applyFont="1" applyBorder="1" applyAlignment="1">
      <alignment horizontal="centerContinuous"/>
      <protection/>
    </xf>
    <xf numFmtId="49" fontId="2" fillId="0" borderId="42" xfId="29" applyNumberFormat="1" applyFont="1" applyBorder="1" applyAlignment="1">
      <alignment horizontal="centerContinuous" vertical="center"/>
      <protection/>
    </xf>
    <xf numFmtId="0" fontId="2" fillId="0" borderId="42" xfId="29" applyFont="1" applyBorder="1" applyAlignment="1">
      <alignment horizontal="centerContinuous"/>
      <protection/>
    </xf>
    <xf numFmtId="0" fontId="6" fillId="0" borderId="42" xfId="29" applyFont="1" applyBorder="1" applyAlignment="1">
      <alignment horizontal="centerContinuous"/>
      <protection/>
    </xf>
    <xf numFmtId="0" fontId="6" fillId="0" borderId="61" xfId="29" applyFont="1" applyBorder="1" applyAlignment="1">
      <alignment horizontal="centerContinuous"/>
      <protection/>
    </xf>
    <xf numFmtId="183" fontId="6" fillId="0" borderId="18" xfId="29" applyNumberFormat="1" applyFont="1" applyBorder="1" applyAlignment="1">
      <alignment horizontal="center"/>
      <protection/>
    </xf>
    <xf numFmtId="183" fontId="2" fillId="0" borderId="18" xfId="29" applyNumberFormat="1" applyFont="1" applyBorder="1" applyAlignment="1">
      <alignment/>
      <protection/>
    </xf>
    <xf numFmtId="183" fontId="2" fillId="0" borderId="44" xfId="29" applyNumberFormat="1" applyFont="1" applyBorder="1" applyAlignment="1">
      <alignment/>
      <protection/>
    </xf>
    <xf numFmtId="183" fontId="2" fillId="0" borderId="18" xfId="29" applyNumberFormat="1" applyFont="1" applyBorder="1" applyAlignment="1">
      <alignment/>
      <protection/>
    </xf>
    <xf numFmtId="183" fontId="9" fillId="0" borderId="43" xfId="29" applyNumberFormat="1" applyFont="1" applyBorder="1" applyAlignment="1">
      <alignment horizontal="right" vertical="center"/>
      <protection/>
    </xf>
    <xf numFmtId="183" fontId="6" fillId="0" borderId="31" xfId="29" applyNumberFormat="1" applyFont="1" applyBorder="1" applyAlignment="1">
      <alignment horizontal="centerContinuous" vertical="center"/>
      <protection/>
    </xf>
    <xf numFmtId="194" fontId="2" fillId="0" borderId="12" xfId="31" applyNumberFormat="1" applyFont="1" applyBorder="1" applyAlignment="1">
      <alignment horizontal="centerContinuous" vertical="center"/>
      <protection/>
    </xf>
    <xf numFmtId="17" fontId="2" fillId="0" borderId="42" xfId="31" applyNumberFormat="1" applyFont="1" applyBorder="1" applyAlignment="1">
      <alignment horizontal="center"/>
      <protection/>
    </xf>
    <xf numFmtId="17" fontId="2" fillId="0" borderId="43" xfId="31" applyNumberFormat="1" applyFont="1" applyBorder="1" applyAlignment="1">
      <alignment horizontal="center" vertical="top"/>
      <protection/>
    </xf>
    <xf numFmtId="183" fontId="6" fillId="0" borderId="18" xfId="31" applyNumberFormat="1" applyFont="1" applyBorder="1" applyAlignment="1">
      <alignment horizontal="center"/>
      <protection/>
    </xf>
    <xf numFmtId="183" fontId="2" fillId="0" borderId="50" xfId="31" applyNumberFormat="1" applyFont="1" applyBorder="1" applyAlignment="1">
      <alignment horizontal="center" vertical="center"/>
      <protection/>
    </xf>
    <xf numFmtId="0" fontId="6" fillId="0" borderId="62" xfId="31" applyFont="1" applyBorder="1" applyAlignment="1">
      <alignment horizontal="centerContinuous"/>
      <protection/>
    </xf>
    <xf numFmtId="183" fontId="2" fillId="0" borderId="7" xfId="31" applyNumberFormat="1" applyFont="1" applyBorder="1" applyAlignment="1">
      <alignment horizontal="center" vertical="center"/>
      <protection/>
    </xf>
    <xf numFmtId="212" fontId="2" fillId="0" borderId="38" xfId="28" applyNumberFormat="1" applyFont="1" applyBorder="1" applyAlignment="1">
      <alignment horizontal="center" vertical="center"/>
      <protection/>
    </xf>
    <xf numFmtId="183" fontId="2" fillId="0" borderId="47" xfId="29" applyNumberFormat="1" applyFont="1" applyBorder="1" applyAlignment="1">
      <alignment/>
      <protection/>
    </xf>
    <xf numFmtId="183" fontId="9" fillId="0" borderId="48" xfId="29" applyNumberFormat="1" applyFont="1" applyBorder="1" applyAlignment="1">
      <alignment horizontal="right" vertical="center"/>
      <protection/>
    </xf>
    <xf numFmtId="183" fontId="6" fillId="0" borderId="0" xfId="31" applyNumberFormat="1" applyFont="1" applyAlignment="1">
      <alignment horizontal="center"/>
      <protection/>
    </xf>
    <xf numFmtId="183" fontId="6" fillId="0" borderId="11" xfId="31" applyNumberFormat="1" applyFont="1" applyBorder="1" applyAlignment="1">
      <alignment horizontal="center"/>
      <protection/>
    </xf>
    <xf numFmtId="0" fontId="6" fillId="0" borderId="31" xfId="0" applyFont="1" applyBorder="1" applyAlignment="1">
      <alignment horizontal="centerContinuous" vertical="center"/>
    </xf>
    <xf numFmtId="200" fontId="14" fillId="0" borderId="0" xfId="0" applyNumberFormat="1" applyFont="1" applyBorder="1" applyAlignment="1">
      <alignment/>
    </xf>
    <xf numFmtId="181" fontId="14" fillId="0" borderId="0" xfId="0" applyNumberFormat="1" applyFont="1" applyBorder="1" applyAlignment="1">
      <alignment/>
    </xf>
    <xf numFmtId="183" fontId="2" fillId="0" borderId="9" xfId="0" applyNumberFormat="1" applyFont="1" applyBorder="1" applyAlignment="1">
      <alignment horizontal="center"/>
    </xf>
    <xf numFmtId="0" fontId="18" fillId="0" borderId="0" xfId="22" applyFont="1" applyBorder="1" applyAlignment="1">
      <alignment horizontal="left"/>
      <protection/>
    </xf>
    <xf numFmtId="0" fontId="19" fillId="0" borderId="0" xfId="22" applyFont="1" applyBorder="1">
      <alignment/>
      <protection/>
    </xf>
    <xf numFmtId="0" fontId="16" fillId="0" borderId="0" xfId="22" applyFont="1">
      <alignment/>
      <protection/>
    </xf>
    <xf numFmtId="0" fontId="20" fillId="0" borderId="0" xfId="22" applyFont="1" applyBorder="1" applyAlignment="1">
      <alignment horizontal="left"/>
      <protection/>
    </xf>
    <xf numFmtId="0" fontId="21" fillId="0" borderId="0" xfId="22" applyFont="1" applyBorder="1">
      <alignment/>
      <protection/>
    </xf>
    <xf numFmtId="0" fontId="22" fillId="0" borderId="0" xfId="22" applyFont="1" applyBorder="1" applyAlignment="1">
      <alignment horizontal="left"/>
      <protection/>
    </xf>
    <xf numFmtId="0" fontId="23" fillId="0" borderId="0" xfId="22" applyFont="1" applyBorder="1">
      <alignment/>
      <protection/>
    </xf>
    <xf numFmtId="0" fontId="24" fillId="0" borderId="0" xfId="22" applyFont="1" applyAlignment="1">
      <alignment horizontal="right"/>
      <protection/>
    </xf>
    <xf numFmtId="0" fontId="25" fillId="0" borderId="0" xfId="22" applyFont="1">
      <alignment/>
      <protection/>
    </xf>
    <xf numFmtId="0" fontId="25" fillId="0" borderId="60" xfId="22" applyFont="1" applyBorder="1">
      <alignment/>
      <protection/>
    </xf>
    <xf numFmtId="0" fontId="25" fillId="0" borderId="14" xfId="22" applyFont="1" applyBorder="1">
      <alignment/>
      <protection/>
    </xf>
    <xf numFmtId="0" fontId="25" fillId="0" borderId="11" xfId="22" applyFont="1" applyBorder="1" applyAlignment="1">
      <alignment horizontal="centerContinuous" vertical="top"/>
      <protection/>
    </xf>
    <xf numFmtId="0" fontId="22" fillId="0" borderId="10" xfId="22" applyFont="1" applyBorder="1" applyAlignment="1">
      <alignment horizontal="centerContinuous"/>
      <protection/>
    </xf>
    <xf numFmtId="0" fontId="25" fillId="0" borderId="63" xfId="22" applyFont="1" applyBorder="1" applyAlignment="1">
      <alignment horizontal="center" vertical="center"/>
      <protection/>
    </xf>
    <xf numFmtId="0" fontId="25" fillId="0" borderId="64" xfId="22" applyFont="1" applyBorder="1" applyAlignment="1">
      <alignment horizontal="center" vertical="center"/>
      <protection/>
    </xf>
    <xf numFmtId="0" fontId="22" fillId="0" borderId="64" xfId="22" applyFont="1" applyBorder="1" applyAlignment="1">
      <alignment horizontal="center" vertical="center"/>
      <protection/>
    </xf>
    <xf numFmtId="0" fontId="25" fillId="0" borderId="61" xfId="22" applyFont="1" applyBorder="1" applyAlignment="1">
      <alignment horizontal="center" vertical="center"/>
      <protection/>
    </xf>
    <xf numFmtId="0" fontId="22" fillId="0" borderId="61" xfId="22" applyFont="1" applyBorder="1" applyAlignment="1">
      <alignment horizontal="center" vertical="center"/>
      <protection/>
    </xf>
    <xf numFmtId="0" fontId="22" fillId="0" borderId="11" xfId="22" applyFont="1" applyBorder="1" applyAlignment="1" quotePrefix="1">
      <alignment horizontal="right" vertical="center"/>
      <protection/>
    </xf>
    <xf numFmtId="0" fontId="22" fillId="0" borderId="0" xfId="22" applyFont="1" applyBorder="1" applyAlignment="1">
      <alignment horizontal="left" vertical="center"/>
      <protection/>
    </xf>
    <xf numFmtId="177" fontId="22" fillId="0" borderId="18" xfId="22" applyNumberFormat="1" applyFont="1" applyBorder="1" applyAlignment="1">
      <alignment vertical="center"/>
      <protection/>
    </xf>
    <xf numFmtId="177" fontId="22" fillId="0" borderId="11" xfId="22" applyNumberFormat="1" applyFont="1" applyBorder="1" applyAlignment="1">
      <alignment vertical="center"/>
      <protection/>
    </xf>
    <xf numFmtId="177" fontId="22" fillId="0" borderId="42" xfId="22" applyNumberFormat="1" applyFont="1" applyBorder="1" applyAlignment="1">
      <alignment vertical="center"/>
      <protection/>
    </xf>
    <xf numFmtId="177" fontId="22" fillId="0" borderId="0" xfId="22" applyNumberFormat="1" applyFont="1" applyBorder="1" applyAlignment="1">
      <alignment vertical="center"/>
      <protection/>
    </xf>
    <xf numFmtId="177" fontId="22" fillId="0" borderId="27" xfId="22" applyNumberFormat="1" applyFont="1" applyBorder="1" applyAlignment="1">
      <alignment vertical="center"/>
      <protection/>
    </xf>
    <xf numFmtId="0" fontId="25" fillId="0" borderId="11" xfId="22" applyFont="1" applyBorder="1" applyAlignment="1">
      <alignment vertical="center"/>
      <protection/>
    </xf>
    <xf numFmtId="0" fontId="25" fillId="0" borderId="0" xfId="22" applyFont="1" applyBorder="1" applyAlignment="1">
      <alignment vertical="center"/>
      <protection/>
    </xf>
    <xf numFmtId="0" fontId="22" fillId="0" borderId="18" xfId="22" applyFont="1" applyBorder="1">
      <alignment/>
      <protection/>
    </xf>
    <xf numFmtId="0" fontId="22" fillId="0" borderId="0" xfId="22" applyFont="1" applyBorder="1">
      <alignment/>
      <protection/>
    </xf>
    <xf numFmtId="0" fontId="22" fillId="0" borderId="18" xfId="22" applyFont="1" applyBorder="1" applyAlignment="1">
      <alignment vertical="center"/>
      <protection/>
    </xf>
    <xf numFmtId="177" fontId="22" fillId="0" borderId="10" xfId="22" applyNumberFormat="1" applyFont="1" applyBorder="1" applyAlignment="1">
      <alignment vertical="center"/>
      <protection/>
    </xf>
    <xf numFmtId="0" fontId="29" fillId="0" borderId="0" xfId="22" applyFont="1" applyBorder="1" applyAlignment="1">
      <alignment horizontal="left" vertical="center"/>
      <protection/>
    </xf>
    <xf numFmtId="184" fontId="29" fillId="0" borderId="18" xfId="22" applyNumberFormat="1" applyFont="1" applyBorder="1" applyAlignment="1" quotePrefix="1">
      <alignment horizontal="right" vertical="center"/>
      <protection/>
    </xf>
    <xf numFmtId="184" fontId="29" fillId="0" borderId="10" xfId="22" applyNumberFormat="1" applyFont="1" applyBorder="1" applyAlignment="1" quotePrefix="1">
      <alignment horizontal="right" vertical="center"/>
      <protection/>
    </xf>
    <xf numFmtId="184" fontId="29" fillId="0" borderId="0" xfId="22" applyNumberFormat="1" applyFont="1" applyBorder="1" applyAlignment="1" quotePrefix="1">
      <alignment horizontal="right" vertical="center"/>
      <protection/>
    </xf>
    <xf numFmtId="184" fontId="30" fillId="0" borderId="18" xfId="22" applyNumberFormat="1" applyFont="1" applyBorder="1" applyAlignment="1" quotePrefix="1">
      <alignment horizontal="right" vertical="center"/>
      <protection/>
    </xf>
    <xf numFmtId="196" fontId="29" fillId="0" borderId="0" xfId="22" applyNumberFormat="1" applyFont="1" applyBorder="1" applyAlignment="1">
      <alignment horizontal="left" vertical="center"/>
      <protection/>
    </xf>
    <xf numFmtId="184" fontId="29" fillId="0" borderId="18" xfId="22" applyNumberFormat="1" applyFont="1" applyBorder="1" applyAlignment="1">
      <alignment vertical="center"/>
      <protection/>
    </xf>
    <xf numFmtId="184" fontId="29" fillId="0" borderId="0" xfId="22" applyNumberFormat="1" applyFont="1" applyBorder="1" applyAlignment="1">
      <alignment vertical="center"/>
      <protection/>
    </xf>
    <xf numFmtId="184" fontId="30" fillId="0" borderId="18" xfId="22" applyNumberFormat="1" applyFont="1" applyBorder="1" applyAlignment="1">
      <alignment vertical="center"/>
      <protection/>
    </xf>
    <xf numFmtId="0" fontId="25" fillId="0" borderId="0" xfId="22" applyFont="1" applyBorder="1" applyAlignment="1">
      <alignment horizontal="left" vertical="center"/>
      <protection/>
    </xf>
    <xf numFmtId="177" fontId="25" fillId="0" borderId="63" xfId="22" applyNumberFormat="1" applyFont="1" applyBorder="1" applyAlignment="1">
      <alignment vertical="center"/>
      <protection/>
    </xf>
    <xf numFmtId="177" fontId="25" fillId="0" borderId="11" xfId="22" applyNumberFormat="1" applyFont="1" applyBorder="1" applyAlignment="1">
      <alignment vertical="center"/>
      <protection/>
    </xf>
    <xf numFmtId="0" fontId="22" fillId="0" borderId="63" xfId="22" applyFont="1" applyBorder="1">
      <alignment/>
      <protection/>
    </xf>
    <xf numFmtId="0" fontId="22" fillId="0" borderId="18" xfId="22" applyFont="1" applyBorder="1">
      <alignment/>
      <protection/>
    </xf>
    <xf numFmtId="0" fontId="22" fillId="0" borderId="0" xfId="22" applyFont="1" applyBorder="1">
      <alignment/>
      <protection/>
    </xf>
    <xf numFmtId="0" fontId="22" fillId="0" borderId="10" xfId="22" applyFont="1" applyBorder="1">
      <alignment/>
      <protection/>
    </xf>
    <xf numFmtId="0" fontId="22" fillId="0" borderId="61" xfId="22" applyFont="1" applyBorder="1" applyAlignment="1">
      <alignment horizontal="left" vertical="center"/>
      <protection/>
    </xf>
    <xf numFmtId="0" fontId="25" fillId="0" borderId="65" xfId="22" applyFont="1" applyBorder="1" applyAlignment="1">
      <alignment horizontal="left" vertical="center"/>
      <protection/>
    </xf>
    <xf numFmtId="177" fontId="22" fillId="0" borderId="65" xfId="22" applyNumberFormat="1" applyFont="1" applyBorder="1" applyAlignment="1">
      <alignment vertical="center"/>
      <protection/>
    </xf>
    <xf numFmtId="177" fontId="22" fillId="0" borderId="61" xfId="22" applyNumberFormat="1" applyFont="1" applyBorder="1" applyAlignment="1">
      <alignment vertical="center"/>
      <protection/>
    </xf>
    <xf numFmtId="200" fontId="22" fillId="0" borderId="65" xfId="22" applyNumberFormat="1" applyFont="1" applyBorder="1" applyAlignment="1">
      <alignment vertical="center"/>
      <protection/>
    </xf>
    <xf numFmtId="200" fontId="22" fillId="0" borderId="66" xfId="22" applyNumberFormat="1" applyFont="1" applyBorder="1" applyAlignment="1">
      <alignment vertical="center"/>
      <protection/>
    </xf>
    <xf numFmtId="200" fontId="22" fillId="0" borderId="61" xfId="22" applyNumberFormat="1" applyFont="1" applyBorder="1" applyAlignment="1">
      <alignment vertical="center"/>
      <protection/>
    </xf>
    <xf numFmtId="200" fontId="22" fillId="0" borderId="63" xfId="22" applyNumberFormat="1" applyFont="1" applyBorder="1" applyAlignment="1">
      <alignment vertical="center"/>
      <protection/>
    </xf>
    <xf numFmtId="0" fontId="31" fillId="0" borderId="0" xfId="22" applyFont="1" applyAlignment="1">
      <alignment horizontal="left"/>
      <protection/>
    </xf>
    <xf numFmtId="0" fontId="16" fillId="0" borderId="0" xfId="22">
      <alignment/>
      <protection/>
    </xf>
    <xf numFmtId="0" fontId="16" fillId="0" borderId="0" xfId="22" applyFont="1" applyBorder="1">
      <alignment/>
      <protection/>
    </xf>
    <xf numFmtId="0" fontId="33" fillId="0" borderId="0" xfId="22" applyFont="1">
      <alignment/>
      <protection/>
    </xf>
    <xf numFmtId="0" fontId="26" fillId="0" borderId="0" xfId="22" applyFont="1">
      <alignment/>
      <protection/>
    </xf>
    <xf numFmtId="0" fontId="1" fillId="0" borderId="0" xfId="22" applyFont="1">
      <alignment/>
      <protection/>
    </xf>
    <xf numFmtId="0" fontId="34" fillId="0" borderId="0" xfId="22" applyFont="1">
      <alignment/>
      <protection/>
    </xf>
    <xf numFmtId="0" fontId="35" fillId="0" borderId="0" xfId="22" applyFont="1">
      <alignment/>
      <protection/>
    </xf>
    <xf numFmtId="0" fontId="16" fillId="0" borderId="0" xfId="22" applyFont="1" applyAlignment="1">
      <alignment horizontal="right"/>
      <protection/>
    </xf>
    <xf numFmtId="0" fontId="36" fillId="0" borderId="0" xfId="22" applyFont="1" applyAlignment="1">
      <alignment horizontal="right"/>
      <protection/>
    </xf>
    <xf numFmtId="0" fontId="26" fillId="0" borderId="63" xfId="22" applyFont="1" applyBorder="1" applyAlignment="1">
      <alignment horizontal="center" vertical="center"/>
      <protection/>
    </xf>
    <xf numFmtId="0" fontId="24" fillId="0" borderId="63" xfId="22" applyFont="1" applyBorder="1" applyAlignment="1">
      <alignment horizontal="center" vertical="center"/>
      <protection/>
    </xf>
    <xf numFmtId="0" fontId="24" fillId="0" borderId="11" xfId="22" applyFont="1" applyBorder="1" applyAlignment="1">
      <alignment horizontal="centerContinuous" vertical="center"/>
      <protection/>
    </xf>
    <xf numFmtId="0" fontId="24" fillId="0" borderId="10" xfId="22" applyFont="1" applyBorder="1" applyAlignment="1">
      <alignment horizontal="centerContinuous" vertical="center"/>
      <protection/>
    </xf>
    <xf numFmtId="177" fontId="39" fillId="0" borderId="10" xfId="22" applyNumberFormat="1" applyFont="1" applyBorder="1" applyAlignment="1">
      <alignment vertical="center"/>
      <protection/>
    </xf>
    <xf numFmtId="177" fontId="40" fillId="0" borderId="42" xfId="22" applyNumberFormat="1" applyFont="1" applyBorder="1" applyAlignment="1">
      <alignment vertical="center"/>
      <protection/>
    </xf>
    <xf numFmtId="177" fontId="40" fillId="0" borderId="27" xfId="22" applyNumberFormat="1" applyFont="1" applyBorder="1" applyAlignment="1">
      <alignment vertical="center"/>
      <protection/>
    </xf>
    <xf numFmtId="0" fontId="24" fillId="0" borderId="11" xfId="22" applyFont="1" applyBorder="1" applyAlignment="1">
      <alignment/>
      <protection/>
    </xf>
    <xf numFmtId="0" fontId="26" fillId="0" borderId="10" xfId="22" applyFont="1" applyBorder="1" applyAlignment="1">
      <alignment/>
      <protection/>
    </xf>
    <xf numFmtId="177" fontId="41" fillId="0" borderId="10" xfId="21" applyNumberFormat="1" applyFont="1" applyBorder="1" applyAlignment="1">
      <alignment/>
    </xf>
    <xf numFmtId="177" fontId="36" fillId="0" borderId="18" xfId="22" applyNumberFormat="1" applyFont="1" applyBorder="1" applyAlignment="1">
      <alignment/>
      <protection/>
    </xf>
    <xf numFmtId="177" fontId="36" fillId="0" borderId="10" xfId="22" applyNumberFormat="1" applyFont="1" applyBorder="1" applyAlignment="1">
      <alignment/>
      <protection/>
    </xf>
    <xf numFmtId="0" fontId="1" fillId="0" borderId="0" xfId="22" applyFont="1" applyAlignment="1">
      <alignment/>
      <protection/>
    </xf>
    <xf numFmtId="0" fontId="26" fillId="0" borderId="11" xfId="22" applyFont="1" applyBorder="1" applyAlignment="1">
      <alignment/>
      <protection/>
    </xf>
    <xf numFmtId="177" fontId="24" fillId="0" borderId="10" xfId="22" applyNumberFormat="1" applyFont="1" applyBorder="1" applyAlignment="1">
      <alignment/>
      <protection/>
    </xf>
    <xf numFmtId="0" fontId="16" fillId="0" borderId="18" xfId="22" applyFont="1" applyBorder="1" applyAlignment="1">
      <alignment/>
      <protection/>
    </xf>
    <xf numFmtId="0" fontId="16" fillId="0" borderId="10" xfId="22" applyFont="1" applyBorder="1" applyAlignment="1">
      <alignment/>
      <protection/>
    </xf>
    <xf numFmtId="0" fontId="36" fillId="0" borderId="10" xfId="22" applyFont="1" applyBorder="1" applyAlignment="1">
      <alignment/>
      <protection/>
    </xf>
    <xf numFmtId="0" fontId="26" fillId="0" borderId="11" xfId="22" applyFont="1" applyBorder="1">
      <alignment/>
      <protection/>
    </xf>
    <xf numFmtId="177" fontId="42" fillId="0" borderId="10" xfId="22" applyNumberFormat="1" applyFont="1" applyBorder="1" applyAlignment="1">
      <alignment/>
      <protection/>
    </xf>
    <xf numFmtId="177" fontId="43" fillId="0" borderId="18" xfId="22" applyNumberFormat="1" applyFont="1" applyBorder="1">
      <alignment/>
      <protection/>
    </xf>
    <xf numFmtId="177" fontId="43" fillId="0" borderId="10" xfId="22" applyNumberFormat="1" applyFont="1" applyBorder="1">
      <alignment/>
      <protection/>
    </xf>
    <xf numFmtId="177" fontId="44" fillId="0" borderId="10" xfId="22" applyNumberFormat="1" applyFont="1" applyBorder="1">
      <alignment/>
      <protection/>
    </xf>
    <xf numFmtId="177" fontId="44" fillId="0" borderId="18" xfId="22" applyNumberFormat="1" applyFont="1" applyBorder="1">
      <alignment/>
      <protection/>
    </xf>
    <xf numFmtId="0" fontId="24" fillId="0" borderId="11" xfId="22" applyFont="1" applyBorder="1" applyAlignment="1">
      <alignment horizontal="left"/>
      <protection/>
    </xf>
    <xf numFmtId="0" fontId="1" fillId="0" borderId="0" xfId="22" applyFont="1" applyAlignment="1">
      <alignment vertical="top" wrapText="1"/>
      <protection/>
    </xf>
    <xf numFmtId="0" fontId="26" fillId="0" borderId="11" xfId="22" applyFont="1" applyBorder="1" applyAlignment="1">
      <alignment vertical="top" wrapText="1"/>
      <protection/>
    </xf>
    <xf numFmtId="177" fontId="43" fillId="0" borderId="18" xfId="22" applyNumberFormat="1" applyFont="1" applyBorder="1" applyAlignment="1">
      <alignment/>
      <protection/>
    </xf>
    <xf numFmtId="177" fontId="43" fillId="0" borderId="10" xfId="22" applyNumberFormat="1" applyFont="1" applyBorder="1" applyAlignment="1">
      <alignment/>
      <protection/>
    </xf>
    <xf numFmtId="177" fontId="44" fillId="0" borderId="10" xfId="22" applyNumberFormat="1" applyFont="1" applyBorder="1" applyAlignment="1">
      <alignment/>
      <protection/>
    </xf>
    <xf numFmtId="177" fontId="44" fillId="0" borderId="18" xfId="22" applyNumberFormat="1" applyFont="1" applyBorder="1" applyAlignment="1">
      <alignment/>
      <protection/>
    </xf>
    <xf numFmtId="0" fontId="26" fillId="0" borderId="10" xfId="22" applyFont="1" applyBorder="1" applyAlignment="1">
      <alignment horizontal="left"/>
      <protection/>
    </xf>
    <xf numFmtId="0" fontId="24" fillId="0" borderId="10" xfId="22" applyFont="1" applyBorder="1" applyAlignment="1">
      <alignment/>
      <protection/>
    </xf>
    <xf numFmtId="0" fontId="36" fillId="0" borderId="18" xfId="22" applyFont="1" applyBorder="1" applyAlignment="1">
      <alignment/>
      <protection/>
    </xf>
    <xf numFmtId="0" fontId="26" fillId="0" borderId="10" xfId="22" applyFont="1" applyBorder="1">
      <alignment/>
      <protection/>
    </xf>
    <xf numFmtId="0" fontId="24" fillId="0" borderId="11" xfId="22" applyFont="1" applyBorder="1">
      <alignment/>
      <protection/>
    </xf>
    <xf numFmtId="0" fontId="34" fillId="0" borderId="10" xfId="22" applyFont="1" applyBorder="1" applyAlignment="1">
      <alignment/>
      <protection/>
    </xf>
    <xf numFmtId="177" fontId="24" fillId="0" borderId="18" xfId="22" applyNumberFormat="1" applyFont="1" applyBorder="1" quotePrefix="1">
      <alignment/>
      <protection/>
    </xf>
    <xf numFmtId="0" fontId="34" fillId="0" borderId="0" xfId="22" applyFont="1" applyAlignment="1">
      <alignment/>
      <protection/>
    </xf>
    <xf numFmtId="0" fontId="26" fillId="0" borderId="64" xfId="22" applyFont="1" applyBorder="1">
      <alignment/>
      <protection/>
    </xf>
    <xf numFmtId="0" fontId="26" fillId="0" borderId="67" xfId="22" applyFont="1" applyBorder="1">
      <alignment/>
      <protection/>
    </xf>
    <xf numFmtId="177" fontId="24" fillId="0" borderId="67" xfId="22" applyNumberFormat="1" applyFont="1" applyBorder="1">
      <alignment/>
      <protection/>
    </xf>
    <xf numFmtId="0" fontId="1" fillId="0" borderId="63" xfId="22" applyFont="1" applyBorder="1">
      <alignment/>
      <protection/>
    </xf>
    <xf numFmtId="0" fontId="1" fillId="0" borderId="67" xfId="22" applyFont="1" applyBorder="1">
      <alignment/>
      <protection/>
    </xf>
    <xf numFmtId="0" fontId="34" fillId="0" borderId="67" xfId="22" applyFont="1" applyBorder="1">
      <alignment/>
      <protection/>
    </xf>
    <xf numFmtId="0" fontId="26" fillId="0" borderId="0" xfId="22" applyFont="1" applyBorder="1">
      <alignment/>
      <protection/>
    </xf>
    <xf numFmtId="177" fontId="24" fillId="0" borderId="0" xfId="22" applyNumberFormat="1" applyFont="1" applyBorder="1">
      <alignment/>
      <protection/>
    </xf>
    <xf numFmtId="0" fontId="45" fillId="0" borderId="0" xfId="22" applyFont="1" applyBorder="1">
      <alignment/>
      <protection/>
    </xf>
    <xf numFmtId="176" fontId="1" fillId="0" borderId="0" xfId="22" applyNumberFormat="1" applyFont="1" applyBorder="1">
      <alignment/>
      <protection/>
    </xf>
    <xf numFmtId="176" fontId="1" fillId="0" borderId="0" xfId="22" applyNumberFormat="1" applyFont="1">
      <alignment/>
      <protection/>
    </xf>
    <xf numFmtId="176" fontId="34" fillId="0" borderId="0" xfId="22" applyNumberFormat="1" applyFont="1">
      <alignment/>
      <protection/>
    </xf>
    <xf numFmtId="0" fontId="32" fillId="0" borderId="0" xfId="22" applyFont="1" applyAlignment="1">
      <alignment horizontal="left"/>
      <protection/>
    </xf>
    <xf numFmtId="0" fontId="24" fillId="0" borderId="18" xfId="22" applyFont="1" applyBorder="1" applyAlignment="1">
      <alignment horizontal="centerContinuous" vertical="center"/>
      <protection/>
    </xf>
    <xf numFmtId="177" fontId="39" fillId="0" borderId="10" xfId="22" applyNumberFormat="1" applyFont="1" applyBorder="1" applyAlignment="1">
      <alignment horizontal="right" vertical="center"/>
      <protection/>
    </xf>
    <xf numFmtId="0" fontId="24" fillId="0" borderId="18" xfId="22" applyFont="1" applyBorder="1">
      <alignment/>
      <protection/>
    </xf>
    <xf numFmtId="177" fontId="24" fillId="0" borderId="10" xfId="22" applyNumberFormat="1" applyFont="1" applyBorder="1" applyAlignment="1">
      <alignment horizontal="right"/>
      <protection/>
    </xf>
    <xf numFmtId="177" fontId="36" fillId="0" borderId="18" xfId="22" applyNumberFormat="1" applyFont="1" applyBorder="1">
      <alignment/>
      <protection/>
    </xf>
    <xf numFmtId="0" fontId="26" fillId="0" borderId="18" xfId="22" applyFont="1" applyBorder="1">
      <alignment/>
      <protection/>
    </xf>
    <xf numFmtId="177" fontId="16" fillId="0" borderId="18" xfId="22" applyNumberFormat="1" applyFont="1" applyBorder="1" applyAlignment="1">
      <alignment/>
      <protection/>
    </xf>
    <xf numFmtId="177" fontId="42" fillId="0" borderId="10" xfId="22" applyNumberFormat="1" applyFont="1" applyBorder="1" applyAlignment="1">
      <alignment horizontal="right"/>
      <protection/>
    </xf>
    <xf numFmtId="0" fontId="24" fillId="0" borderId="18" xfId="22" applyFont="1" applyBorder="1" applyAlignment="1">
      <alignment wrapText="1"/>
      <protection/>
    </xf>
    <xf numFmtId="177" fontId="36" fillId="0" borderId="0" xfId="22" applyNumberFormat="1" applyFont="1">
      <alignment/>
      <protection/>
    </xf>
    <xf numFmtId="206" fontId="16" fillId="0" borderId="18" xfId="22" applyNumberFormat="1" applyFont="1" applyBorder="1" quotePrefix="1">
      <alignment/>
      <protection/>
    </xf>
    <xf numFmtId="177" fontId="16" fillId="0" borderId="18" xfId="22" applyNumberFormat="1" applyFont="1" applyBorder="1">
      <alignment/>
      <protection/>
    </xf>
    <xf numFmtId="0" fontId="26" fillId="0" borderId="18" xfId="22" applyFont="1" applyBorder="1" applyAlignment="1">
      <alignment/>
      <protection/>
    </xf>
    <xf numFmtId="0" fontId="24" fillId="0" borderId="18" xfId="22" applyFont="1" applyBorder="1" applyAlignment="1">
      <alignment/>
      <protection/>
    </xf>
    <xf numFmtId="0" fontId="24" fillId="0" borderId="63" xfId="22" applyFont="1" applyBorder="1" applyAlignment="1">
      <alignment vertical="center"/>
      <protection/>
    </xf>
    <xf numFmtId="177" fontId="24" fillId="0" borderId="63" xfId="22" applyNumberFormat="1" applyFont="1" applyBorder="1" applyAlignment="1">
      <alignment horizontal="right" vertical="center"/>
      <protection/>
    </xf>
    <xf numFmtId="177" fontId="24" fillId="0" borderId="67" xfId="22" applyNumberFormat="1" applyFont="1" applyBorder="1" applyAlignment="1">
      <alignment horizontal="right" vertical="center"/>
      <protection/>
    </xf>
    <xf numFmtId="0" fontId="47" fillId="0" borderId="0" xfId="22" applyFont="1" applyBorder="1">
      <alignment/>
      <protection/>
    </xf>
    <xf numFmtId="0" fontId="1" fillId="0" borderId="0" xfId="22" applyFont="1" applyBorder="1">
      <alignment/>
      <protection/>
    </xf>
    <xf numFmtId="0" fontId="18" fillId="0" borderId="0" xfId="22" applyFont="1">
      <alignment/>
      <protection/>
    </xf>
    <xf numFmtId="0" fontId="18" fillId="0" borderId="0" xfId="22" applyFont="1" applyAlignment="1" quotePrefix="1">
      <alignment horizontal="left"/>
      <protection/>
    </xf>
    <xf numFmtId="0" fontId="36" fillId="0" borderId="11" xfId="22" applyFont="1" applyBorder="1" applyAlignment="1">
      <alignment horizontal="center"/>
      <protection/>
    </xf>
    <xf numFmtId="177" fontId="40" fillId="0" borderId="18" xfId="22" applyNumberFormat="1" applyFont="1" applyBorder="1" applyAlignment="1">
      <alignment/>
      <protection/>
    </xf>
    <xf numFmtId="177" fontId="40" fillId="0" borderId="42" xfId="22" applyNumberFormat="1" applyFont="1" applyBorder="1">
      <alignment/>
      <protection/>
    </xf>
    <xf numFmtId="177" fontId="40" fillId="0" borderId="27" xfId="22" applyNumberFormat="1" applyFont="1" applyBorder="1">
      <alignment/>
      <protection/>
    </xf>
    <xf numFmtId="177" fontId="36" fillId="0" borderId="10" xfId="22" applyNumberFormat="1" applyFont="1" applyBorder="1">
      <alignment/>
      <protection/>
    </xf>
    <xf numFmtId="195" fontId="16" fillId="0" borderId="18" xfId="22" applyNumberFormat="1" applyFont="1" applyBorder="1" applyAlignment="1">
      <alignment horizontal="left" wrapText="1"/>
      <protection/>
    </xf>
    <xf numFmtId="0" fontId="43" fillId="0" borderId="0" xfId="22" applyFont="1">
      <alignment/>
      <protection/>
    </xf>
    <xf numFmtId="177" fontId="43" fillId="0" borderId="11" xfId="22" applyNumberFormat="1" applyFont="1" applyBorder="1" applyAlignment="1">
      <alignment horizontal="right"/>
      <protection/>
    </xf>
    <xf numFmtId="176" fontId="43" fillId="0" borderId="18" xfId="22" applyNumberFormat="1" applyFont="1" applyBorder="1" applyAlignment="1">
      <alignment vertical="center"/>
      <protection/>
    </xf>
    <xf numFmtId="176" fontId="43" fillId="0" borderId="0" xfId="22" applyNumberFormat="1" applyFont="1" applyAlignment="1">
      <alignment vertical="center"/>
      <protection/>
    </xf>
    <xf numFmtId="0" fontId="16" fillId="0" borderId="18" xfId="22" applyFont="1" applyBorder="1" applyAlignment="1">
      <alignment horizontal="left" wrapText="1"/>
      <protection/>
    </xf>
    <xf numFmtId="0" fontId="16" fillId="0" borderId="18" xfId="22" applyFont="1" applyBorder="1" applyAlignment="1">
      <alignment wrapText="1"/>
      <protection/>
    </xf>
    <xf numFmtId="177" fontId="43" fillId="0" borderId="11" xfId="22" applyNumberFormat="1" applyFont="1" applyBorder="1">
      <alignment/>
      <protection/>
    </xf>
    <xf numFmtId="177" fontId="43" fillId="0" borderId="18" xfId="22" applyNumberFormat="1" applyFont="1" applyBorder="1" applyAlignment="1">
      <alignment vertical="center"/>
      <protection/>
    </xf>
    <xf numFmtId="177" fontId="43" fillId="0" borderId="0" xfId="22" applyNumberFormat="1" applyFont="1" applyAlignment="1">
      <alignment vertical="center"/>
      <protection/>
    </xf>
    <xf numFmtId="177" fontId="43" fillId="0" borderId="0" xfId="22" applyNumberFormat="1" applyFont="1" applyBorder="1" applyAlignment="1">
      <alignment/>
      <protection/>
    </xf>
    <xf numFmtId="0" fontId="36" fillId="0" borderId="11" xfId="22" applyFont="1" applyBorder="1" applyAlignment="1">
      <alignment/>
      <protection/>
    </xf>
    <xf numFmtId="177" fontId="36" fillId="0" borderId="11" xfId="22" applyNumberFormat="1" applyFont="1" applyBorder="1">
      <alignment/>
      <protection/>
    </xf>
    <xf numFmtId="214" fontId="43" fillId="0" borderId="11" xfId="22" applyNumberFormat="1" applyFont="1" applyBorder="1">
      <alignment/>
      <protection/>
    </xf>
    <xf numFmtId="177" fontId="43" fillId="0" borderId="11" xfId="22" applyNumberFormat="1" applyFont="1" applyBorder="1" applyAlignment="1" quotePrefix="1">
      <alignment vertical="center"/>
      <protection/>
    </xf>
    <xf numFmtId="177" fontId="43" fillId="0" borderId="11" xfId="22" applyNumberFormat="1" applyFont="1" applyBorder="1" applyAlignment="1">
      <alignment vertical="center"/>
      <protection/>
    </xf>
    <xf numFmtId="205" fontId="43" fillId="0" borderId="18" xfId="22" applyNumberFormat="1" applyFont="1" applyBorder="1" applyAlignment="1">
      <alignment/>
      <protection/>
    </xf>
    <xf numFmtId="0" fontId="16" fillId="0" borderId="18" xfId="22" applyFont="1" applyBorder="1">
      <alignment/>
      <protection/>
    </xf>
    <xf numFmtId="177" fontId="43" fillId="0" borderId="0" xfId="22" applyNumberFormat="1" applyFont="1" applyBorder="1">
      <alignment/>
      <protection/>
    </xf>
    <xf numFmtId="0" fontId="36" fillId="0" borderId="18" xfId="22" applyFont="1" applyBorder="1">
      <alignment/>
      <protection/>
    </xf>
    <xf numFmtId="0" fontId="36" fillId="0" borderId="18" xfId="22" applyFont="1" applyBorder="1" applyAlignment="1">
      <alignment wrapText="1"/>
      <protection/>
    </xf>
    <xf numFmtId="177" fontId="43" fillId="0" borderId="0" xfId="22" applyNumberFormat="1" applyFont="1" applyBorder="1" applyAlignment="1">
      <alignment vertical="center"/>
      <protection/>
    </xf>
    <xf numFmtId="214" fontId="43" fillId="0" borderId="18" xfId="22" applyNumberFormat="1" applyFont="1" applyBorder="1">
      <alignment/>
      <protection/>
    </xf>
    <xf numFmtId="214" fontId="43" fillId="0" borderId="0" xfId="22" applyNumberFormat="1" applyFont="1" applyBorder="1">
      <alignment/>
      <protection/>
    </xf>
    <xf numFmtId="205" fontId="44" fillId="0" borderId="18" xfId="22" applyNumberFormat="1" applyFont="1" applyBorder="1" applyAlignment="1">
      <alignment/>
      <protection/>
    </xf>
    <xf numFmtId="0" fontId="16" fillId="0" borderId="63" xfId="22" applyFont="1" applyBorder="1">
      <alignment/>
      <protection/>
    </xf>
    <xf numFmtId="205" fontId="43" fillId="0" borderId="63" xfId="22" applyNumberFormat="1" applyFont="1" applyBorder="1" applyAlignment="1">
      <alignment/>
      <protection/>
    </xf>
    <xf numFmtId="177" fontId="43" fillId="0" borderId="63" xfId="22" applyNumberFormat="1" applyFont="1" applyBorder="1" applyAlignment="1">
      <alignment/>
      <protection/>
    </xf>
    <xf numFmtId="176" fontId="44" fillId="0" borderId="63" xfId="22" applyNumberFormat="1" applyFont="1" applyBorder="1" applyAlignment="1">
      <alignment/>
      <protection/>
    </xf>
    <xf numFmtId="205" fontId="44" fillId="0" borderId="63" xfId="22" applyNumberFormat="1" applyFont="1" applyBorder="1" applyAlignment="1">
      <alignment/>
      <protection/>
    </xf>
    <xf numFmtId="0" fontId="45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0" fontId="32" fillId="0" borderId="0" xfId="22" applyFont="1">
      <alignment/>
      <protection/>
    </xf>
    <xf numFmtId="0" fontId="24" fillId="0" borderId="18" xfId="22" applyFont="1" applyBorder="1" applyAlignment="1">
      <alignment horizontal="centerContinuous" wrapText="1"/>
      <protection/>
    </xf>
    <xf numFmtId="177" fontId="39" fillId="0" borderId="10" xfId="22" applyNumberFormat="1" applyFont="1" applyBorder="1" applyAlignment="1">
      <alignment/>
      <protection/>
    </xf>
    <xf numFmtId="177" fontId="39" fillId="0" borderId="42" xfId="22" applyNumberFormat="1" applyFont="1" applyBorder="1" applyAlignment="1">
      <alignment vertical="center"/>
      <protection/>
    </xf>
    <xf numFmtId="176" fontId="39" fillId="0" borderId="60" xfId="22" applyNumberFormat="1" applyFont="1" applyBorder="1" applyAlignment="1">
      <alignment vertical="center"/>
      <protection/>
    </xf>
    <xf numFmtId="176" fontId="39" fillId="0" borderId="42" xfId="22" applyNumberFormat="1" applyFont="1" applyBorder="1" applyAlignment="1">
      <alignment vertical="center"/>
      <protection/>
    </xf>
    <xf numFmtId="0" fontId="24" fillId="0" borderId="18" xfId="22" applyFont="1" applyBorder="1" applyAlignment="1">
      <alignment horizontal="left"/>
      <protection/>
    </xf>
    <xf numFmtId="176" fontId="24" fillId="0" borderId="18" xfId="22" applyNumberFormat="1" applyFont="1" applyBorder="1" applyAlignment="1">
      <alignment/>
      <protection/>
    </xf>
    <xf numFmtId="176" fontId="24" fillId="0" borderId="11" xfId="22" applyNumberFormat="1" applyFont="1" applyBorder="1" applyAlignment="1">
      <alignment/>
      <protection/>
    </xf>
    <xf numFmtId="0" fontId="16" fillId="0" borderId="0" xfId="22" applyAlignment="1">
      <alignment/>
      <protection/>
    </xf>
    <xf numFmtId="195" fontId="26" fillId="0" borderId="18" xfId="22" applyNumberFormat="1" applyFont="1" applyBorder="1" applyAlignment="1">
      <alignment/>
      <protection/>
    </xf>
    <xf numFmtId="176" fontId="42" fillId="0" borderId="18" xfId="22" applyNumberFormat="1" applyFont="1" applyBorder="1" applyAlignment="1">
      <alignment/>
      <protection/>
    </xf>
    <xf numFmtId="176" fontId="42" fillId="0" borderId="11" xfId="22" applyNumberFormat="1" applyFont="1" applyBorder="1" applyAlignment="1">
      <alignment/>
      <protection/>
    </xf>
    <xf numFmtId="177" fontId="44" fillId="0" borderId="10" xfId="22" applyNumberFormat="1" applyFont="1" applyBorder="1">
      <alignment/>
      <protection/>
    </xf>
    <xf numFmtId="177" fontId="42" fillId="0" borderId="18" xfId="22" applyNumberFormat="1" applyFont="1" applyBorder="1" applyAlignment="1">
      <alignment/>
      <protection/>
    </xf>
    <xf numFmtId="177" fontId="48" fillId="0" borderId="18" xfId="22" applyNumberFormat="1" applyFont="1" applyBorder="1" applyAlignment="1">
      <alignment/>
      <protection/>
    </xf>
    <xf numFmtId="177" fontId="36" fillId="0" borderId="18" xfId="22" applyNumberFormat="1" applyFont="1" applyBorder="1">
      <alignment/>
      <protection/>
    </xf>
    <xf numFmtId="177" fontId="36" fillId="0" borderId="10" xfId="22" applyNumberFormat="1" applyFont="1" applyBorder="1">
      <alignment/>
      <protection/>
    </xf>
    <xf numFmtId="0" fontId="49" fillId="0" borderId="0" xfId="22" applyFont="1">
      <alignment/>
      <protection/>
    </xf>
    <xf numFmtId="176" fontId="42" fillId="0" borderId="10" xfId="22" applyNumberFormat="1" applyFont="1" applyBorder="1" applyAlignment="1">
      <alignment/>
      <protection/>
    </xf>
    <xf numFmtId="0" fontId="16" fillId="0" borderId="18" xfId="22" applyBorder="1">
      <alignment/>
      <protection/>
    </xf>
    <xf numFmtId="177" fontId="43" fillId="0" borderId="10" xfId="22" applyNumberFormat="1" applyFont="1" applyBorder="1">
      <alignment/>
      <protection/>
    </xf>
    <xf numFmtId="205" fontId="43" fillId="0" borderId="10" xfId="22" applyNumberFormat="1" applyFont="1" applyBorder="1" applyAlignment="1">
      <alignment/>
      <protection/>
    </xf>
    <xf numFmtId="0" fontId="43" fillId="0" borderId="0" xfId="22" applyFont="1">
      <alignment/>
      <protection/>
    </xf>
    <xf numFmtId="177" fontId="43" fillId="0" borderId="18" xfId="22" applyNumberFormat="1" applyFont="1" applyBorder="1">
      <alignment/>
      <protection/>
    </xf>
    <xf numFmtId="0" fontId="26" fillId="0" borderId="63" xfId="22" applyFont="1" applyBorder="1" applyAlignment="1">
      <alignment/>
      <protection/>
    </xf>
    <xf numFmtId="177" fontId="43" fillId="0" borderId="63" xfId="22" applyNumberFormat="1" applyFont="1" applyBorder="1">
      <alignment/>
      <protection/>
    </xf>
    <xf numFmtId="177" fontId="44" fillId="0" borderId="63" xfId="22" applyNumberFormat="1" applyFont="1" applyBorder="1">
      <alignment/>
      <protection/>
    </xf>
    <xf numFmtId="0" fontId="31" fillId="0" borderId="0" xfId="22" applyFont="1" applyAlignment="1">
      <alignment/>
      <protection/>
    </xf>
    <xf numFmtId="0" fontId="9" fillId="0" borderId="24" xfId="25" applyFont="1" applyBorder="1" applyAlignment="1">
      <alignment horizontal="center" vertical="center"/>
      <protection/>
    </xf>
    <xf numFmtId="204" fontId="0" fillId="0" borderId="0" xfId="0" applyNumberFormat="1" applyAlignment="1">
      <alignment/>
    </xf>
    <xf numFmtId="174" fontId="6" fillId="0" borderId="11" xfId="0" applyNumberFormat="1" applyFont="1" applyBorder="1" applyAlignment="1">
      <alignment horizontal="right"/>
    </xf>
    <xf numFmtId="174" fontId="6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45" xfId="0" applyFont="1" applyBorder="1" applyAlignment="1">
      <alignment/>
    </xf>
    <xf numFmtId="0" fontId="2" fillId="0" borderId="46" xfId="0" applyFont="1" applyBorder="1" applyAlignment="1">
      <alignment horizontal="center" vertical="top"/>
    </xf>
    <xf numFmtId="0" fontId="6" fillId="0" borderId="68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172" fontId="14" fillId="0" borderId="49" xfId="0" applyNumberFormat="1" applyFont="1" applyBorder="1" applyAlignment="1">
      <alignment/>
    </xf>
    <xf numFmtId="0" fontId="6" fillId="0" borderId="40" xfId="0" applyFont="1" applyBorder="1" applyAlignment="1">
      <alignment/>
    </xf>
    <xf numFmtId="173" fontId="14" fillId="0" borderId="49" xfId="0" applyNumberFormat="1" applyFont="1" applyBorder="1" applyAlignment="1">
      <alignment/>
    </xf>
    <xf numFmtId="175" fontId="14" fillId="0" borderId="69" xfId="0" applyNumberFormat="1" applyFont="1" applyBorder="1" applyAlignment="1">
      <alignment horizontal="center"/>
    </xf>
    <xf numFmtId="175" fontId="14" fillId="0" borderId="19" xfId="0" applyNumberFormat="1" applyFont="1" applyBorder="1" applyAlignment="1">
      <alignment horizontal="center"/>
    </xf>
    <xf numFmtId="172" fontId="2" fillId="0" borderId="57" xfId="0" applyNumberFormat="1" applyFont="1" applyBorder="1" applyAlignment="1">
      <alignment horizontal="center" vertical="center"/>
    </xf>
    <xf numFmtId="3" fontId="6" fillId="0" borderId="5" xfId="24" applyNumberFormat="1" applyFont="1" applyBorder="1" applyAlignment="1">
      <alignment/>
      <protection/>
    </xf>
    <xf numFmtId="194" fontId="2" fillId="0" borderId="70" xfId="26" applyNumberFormat="1" applyFont="1" applyBorder="1" applyAlignment="1">
      <alignment horizontal="centerContinuous" vertical="center"/>
      <protection/>
    </xf>
    <xf numFmtId="224" fontId="2" fillId="0" borderId="50" xfId="26" applyNumberFormat="1" applyFont="1" applyBorder="1" applyAlignment="1">
      <alignment horizontal="right" vertical="center"/>
      <protection/>
    </xf>
    <xf numFmtId="184" fontId="30" fillId="0" borderId="18" xfId="22" applyNumberFormat="1" applyFont="1" applyBorder="1" applyAlignment="1" quotePrefix="1">
      <alignment horizontal="right" vertical="center"/>
      <protection/>
    </xf>
    <xf numFmtId="184" fontId="30" fillId="0" borderId="10" xfId="22" applyNumberFormat="1" applyFont="1" applyBorder="1" applyAlignment="1" quotePrefix="1">
      <alignment horizontal="right" vertical="center"/>
      <protection/>
    </xf>
    <xf numFmtId="174" fontId="6" fillId="0" borderId="0" xfId="27" applyNumberFormat="1" applyFont="1">
      <alignment/>
      <protection/>
    </xf>
    <xf numFmtId="0" fontId="22" fillId="0" borderId="66" xfId="22" applyFont="1" applyBorder="1" applyAlignment="1">
      <alignment horizontal="center" vertical="center"/>
      <protection/>
    </xf>
    <xf numFmtId="17" fontId="6" fillId="0" borderId="30" xfId="0" applyNumberFormat="1" applyFont="1" applyBorder="1" applyAlignment="1">
      <alignment horizontal="center" vertical="center"/>
    </xf>
    <xf numFmtId="17" fontId="6" fillId="0" borderId="29" xfId="0" applyNumberFormat="1" applyFont="1" applyBorder="1" applyAlignment="1">
      <alignment horizontal="center" vertical="center"/>
    </xf>
    <xf numFmtId="0" fontId="2" fillId="0" borderId="7" xfId="25" applyNumberFormat="1" applyFont="1" applyBorder="1" applyAlignment="1">
      <alignment horizontal="center" vertical="center"/>
      <protection/>
    </xf>
    <xf numFmtId="0" fontId="2" fillId="0" borderId="2" xfId="25" applyNumberFormat="1" applyFont="1" applyBorder="1" applyAlignment="1">
      <alignment horizontal="center" vertical="center"/>
      <protection/>
    </xf>
    <xf numFmtId="0" fontId="2" fillId="0" borderId="3" xfId="25" applyNumberFormat="1" applyFont="1" applyBorder="1" applyAlignment="1">
      <alignment horizontal="center" vertical="center"/>
      <protection/>
    </xf>
    <xf numFmtId="0" fontId="2" fillId="0" borderId="4" xfId="25" applyFont="1" applyBorder="1" applyAlignment="1">
      <alignment horizontal="center" vertical="center"/>
      <protection/>
    </xf>
    <xf numFmtId="0" fontId="2" fillId="0" borderId="23" xfId="25" applyFont="1" applyBorder="1" applyAlignment="1">
      <alignment horizontal="center" vertical="center"/>
      <protection/>
    </xf>
    <xf numFmtId="0" fontId="2" fillId="0" borderId="24" xfId="25" applyFont="1" applyBorder="1" applyAlignment="1">
      <alignment horizontal="center" vertical="center"/>
      <protection/>
    </xf>
    <xf numFmtId="0" fontId="2" fillId="0" borderId="51" xfId="25" applyFont="1" applyBorder="1" applyAlignment="1">
      <alignment horizontal="center" vertical="center"/>
      <protection/>
    </xf>
    <xf numFmtId="0" fontId="2" fillId="0" borderId="21" xfId="25" applyFont="1" applyBorder="1" applyAlignment="1">
      <alignment horizontal="center" vertical="center"/>
      <protection/>
    </xf>
    <xf numFmtId="207" fontId="2" fillId="0" borderId="51" xfId="25" applyNumberFormat="1" applyFont="1" applyBorder="1" applyAlignment="1">
      <alignment horizontal="center" vertical="center"/>
      <protection/>
    </xf>
    <xf numFmtId="207" fontId="2" fillId="0" borderId="21" xfId="25" applyNumberFormat="1" applyFont="1" applyBorder="1" applyAlignment="1">
      <alignment horizontal="center" vertical="center"/>
      <protection/>
    </xf>
    <xf numFmtId="207" fontId="2" fillId="0" borderId="71" xfId="25" applyNumberFormat="1" applyFont="1" applyBorder="1" applyAlignment="1">
      <alignment horizontal="center" vertical="center"/>
      <protection/>
    </xf>
    <xf numFmtId="0" fontId="2" fillId="0" borderId="7" xfId="25" applyFont="1" applyBorder="1" applyAlignment="1">
      <alignment horizontal="center" vertical="center"/>
      <protection/>
    </xf>
    <xf numFmtId="0" fontId="2" fillId="0" borderId="2" xfId="25" applyFont="1" applyBorder="1" applyAlignment="1">
      <alignment horizontal="center" vertical="center"/>
      <protection/>
    </xf>
    <xf numFmtId="0" fontId="2" fillId="0" borderId="6" xfId="25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4" xfId="27" applyFont="1" applyBorder="1" applyAlignment="1">
      <alignment horizontal="center" vertical="center"/>
      <protection/>
    </xf>
    <xf numFmtId="0" fontId="8" fillId="0" borderId="23" xfId="27" applyFont="1" applyBorder="1" applyAlignment="1">
      <alignment horizontal="center" vertical="center"/>
      <protection/>
    </xf>
    <xf numFmtId="0" fontId="8" fillId="0" borderId="24" xfId="27" applyFont="1" applyBorder="1" applyAlignment="1">
      <alignment horizontal="center" vertical="center"/>
      <protection/>
    </xf>
    <xf numFmtId="0" fontId="26" fillId="0" borderId="0" xfId="22" applyFont="1" applyAlignment="1">
      <alignment horizontal="right"/>
      <protection/>
    </xf>
    <xf numFmtId="0" fontId="22" fillId="0" borderId="42" xfId="22" applyFont="1" applyBorder="1" applyAlignment="1">
      <alignment horizontal="center" vertical="center"/>
      <protection/>
    </xf>
    <xf numFmtId="0" fontId="16" fillId="0" borderId="63" xfId="22" applyBorder="1" applyAlignment="1">
      <alignment horizontal="center" vertical="center"/>
      <protection/>
    </xf>
    <xf numFmtId="0" fontId="22" fillId="0" borderId="66" xfId="22" applyNumberFormat="1" applyFont="1" applyBorder="1" applyAlignment="1">
      <alignment horizontal="center" vertical="center"/>
      <protection/>
    </xf>
    <xf numFmtId="0" fontId="22" fillId="0" borderId="72" xfId="22" applyNumberFormat="1" applyFont="1" applyBorder="1" applyAlignment="1">
      <alignment horizontal="center" vertical="center"/>
      <protection/>
    </xf>
    <xf numFmtId="0" fontId="22" fillId="0" borderId="65" xfId="22" applyNumberFormat="1" applyFont="1" applyBorder="1" applyAlignment="1">
      <alignment horizontal="center" vertical="center"/>
      <protection/>
    </xf>
    <xf numFmtId="0" fontId="22" fillId="0" borderId="72" xfId="22" applyFont="1" applyBorder="1" applyAlignment="1">
      <alignment horizontal="center" vertical="center"/>
      <protection/>
    </xf>
    <xf numFmtId="0" fontId="22" fillId="0" borderId="65" xfId="22" applyFont="1" applyBorder="1" applyAlignment="1">
      <alignment horizontal="center" vertical="center"/>
      <protection/>
    </xf>
    <xf numFmtId="0" fontId="16" fillId="0" borderId="0" xfId="22" applyFont="1" applyAlignment="1">
      <alignment horizontal="right"/>
      <protection/>
    </xf>
    <xf numFmtId="0" fontId="36" fillId="0" borderId="61" xfId="22" applyFont="1" applyBorder="1" applyAlignment="1">
      <alignment horizontal="center"/>
      <protection/>
    </xf>
    <xf numFmtId="0" fontId="36" fillId="0" borderId="66" xfId="22" applyFont="1" applyBorder="1" applyAlignment="1">
      <alignment horizontal="center"/>
      <protection/>
    </xf>
    <xf numFmtId="0" fontId="36" fillId="0" borderId="72" xfId="22" applyFont="1" applyBorder="1" applyAlignment="1">
      <alignment horizontal="center"/>
      <protection/>
    </xf>
    <xf numFmtId="0" fontId="36" fillId="0" borderId="65" xfId="22" applyFont="1" applyBorder="1" applyAlignment="1">
      <alignment horizontal="center"/>
      <protection/>
    </xf>
    <xf numFmtId="0" fontId="24" fillId="0" borderId="11" xfId="22" applyFont="1" applyBorder="1" applyAlignment="1">
      <alignment horizontal="left" wrapText="1"/>
      <protection/>
    </xf>
    <xf numFmtId="0" fontId="24" fillId="0" borderId="10" xfId="22" applyFont="1" applyBorder="1" applyAlignment="1">
      <alignment horizontal="left" wrapText="1"/>
      <protection/>
    </xf>
    <xf numFmtId="0" fontId="24" fillId="0" borderId="60" xfId="22" applyFont="1" applyBorder="1" applyAlignment="1">
      <alignment horizontal="center" vertical="center"/>
      <protection/>
    </xf>
    <xf numFmtId="0" fontId="24" fillId="0" borderId="27" xfId="22" applyFont="1" applyBorder="1" applyAlignment="1">
      <alignment horizontal="center" vertical="center"/>
      <protection/>
    </xf>
    <xf numFmtId="0" fontId="16" fillId="0" borderId="64" xfId="22" applyBorder="1" applyAlignment="1">
      <alignment vertical="center"/>
      <protection/>
    </xf>
    <xf numFmtId="0" fontId="16" fillId="0" borderId="67" xfId="22" applyBorder="1" applyAlignment="1">
      <alignment vertical="center"/>
      <protection/>
    </xf>
    <xf numFmtId="0" fontId="24" fillId="0" borderId="42" xfId="22" applyFont="1" applyBorder="1" applyAlignment="1">
      <alignment horizontal="center" vertical="center"/>
      <protection/>
    </xf>
    <xf numFmtId="0" fontId="36" fillId="0" borderId="42" xfId="22" applyFont="1" applyBorder="1" applyAlignment="1">
      <alignment horizontal="center" vertical="center"/>
      <protection/>
    </xf>
    <xf numFmtId="0" fontId="16" fillId="0" borderId="63" xfId="22" applyBorder="1" applyAlignment="1">
      <alignment vertical="center"/>
      <protection/>
    </xf>
    <xf numFmtId="0" fontId="26" fillId="0" borderId="20" xfId="22" applyFont="1" applyBorder="1" applyAlignment="1">
      <alignment horizontal="right"/>
      <protection/>
    </xf>
    <xf numFmtId="17" fontId="6" fillId="0" borderId="30" xfId="28" applyNumberFormat="1" applyFont="1" applyBorder="1" applyAlignment="1">
      <alignment horizontal="center" vertical="center"/>
      <protection/>
    </xf>
    <xf numFmtId="17" fontId="6" fillId="0" borderId="29" xfId="28" applyNumberFormat="1" applyFont="1" applyBorder="1" applyAlignment="1">
      <alignment horizontal="center" vertical="center"/>
      <protection/>
    </xf>
    <xf numFmtId="17" fontId="6" fillId="0" borderId="28" xfId="28" applyNumberFormat="1" applyFont="1" applyBorder="1" applyAlignment="1">
      <alignment horizontal="center" vertical="center"/>
      <protection/>
    </xf>
    <xf numFmtId="0" fontId="2" fillId="0" borderId="12" xfId="28" applyFont="1" applyBorder="1" applyAlignment="1">
      <alignment horizontal="center" vertical="center"/>
      <protection/>
    </xf>
    <xf numFmtId="0" fontId="2" fillId="0" borderId="1" xfId="28" applyFont="1" applyBorder="1" applyAlignment="1">
      <alignment horizontal="center" vertical="center"/>
      <protection/>
    </xf>
    <xf numFmtId="0" fontId="2" fillId="0" borderId="21" xfId="28" applyFont="1" applyBorder="1" applyAlignment="1">
      <alignment horizontal="center" vertical="center"/>
      <protection/>
    </xf>
    <xf numFmtId="0" fontId="2" fillId="0" borderId="51" xfId="28" applyFont="1" applyBorder="1" applyAlignment="1">
      <alignment horizontal="center" vertical="center"/>
      <protection/>
    </xf>
    <xf numFmtId="0" fontId="2" fillId="0" borderId="22" xfId="28" applyFont="1" applyBorder="1" applyAlignment="1">
      <alignment horizontal="center" vertical="center"/>
      <protection/>
    </xf>
    <xf numFmtId="0" fontId="6" fillId="0" borderId="29" xfId="28" applyNumberFormat="1" applyFont="1" applyBorder="1" applyAlignment="1">
      <alignment horizontal="center" vertical="center"/>
      <protection/>
    </xf>
    <xf numFmtId="0" fontId="6" fillId="0" borderId="28" xfId="28" applyNumberFormat="1" applyFont="1" applyBorder="1" applyAlignment="1">
      <alignment horizontal="center" vertical="center"/>
      <protection/>
    </xf>
    <xf numFmtId="0" fontId="6" fillId="0" borderId="30" xfId="28" applyNumberFormat="1" applyFont="1" applyBorder="1" applyAlignment="1">
      <alignment horizontal="center" vertical="center"/>
      <protection/>
    </xf>
    <xf numFmtId="0" fontId="2" fillId="0" borderId="44" xfId="29" applyFont="1" applyBorder="1" applyAlignment="1">
      <alignment horizontal="center" vertical="center"/>
      <protection/>
    </xf>
    <xf numFmtId="0" fontId="2" fillId="0" borderId="63" xfId="29" applyFont="1" applyBorder="1" applyAlignment="1">
      <alignment horizontal="center" vertical="center"/>
      <protection/>
    </xf>
    <xf numFmtId="0" fontId="2" fillId="0" borderId="8" xfId="30" applyFont="1" applyBorder="1" applyAlignment="1">
      <alignment horizontal="center" vertical="center"/>
      <protection/>
    </xf>
    <xf numFmtId="0" fontId="2" fillId="0" borderId="3" xfId="30" applyFont="1" applyBorder="1" applyAlignment="1">
      <alignment horizontal="center" vertic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epzqr306" xfId="21"/>
    <cellStyle name="Normal_epzqr306" xfId="22"/>
    <cellStyle name="Normal_June 2000" xfId="23"/>
    <cellStyle name="Normal_TAB1-3" xfId="24"/>
    <cellStyle name="Normal_TAB1-4" xfId="25"/>
    <cellStyle name="Normal_TAB1-6" xfId="26"/>
    <cellStyle name="Normal_TAB1-8" xfId="27"/>
    <cellStyle name="Normal_TAB2-1" xfId="28"/>
    <cellStyle name="Normal_TAB2-3" xfId="29"/>
    <cellStyle name="Normal_TAB2-4" xfId="30"/>
    <cellStyle name="Normal_TAB2-5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15</xdr:col>
      <xdr:colOff>0</xdr:colOff>
      <xdr:row>25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05875" y="0"/>
          <a:ext cx="590550" cy="6800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0</xdr:row>
      <xdr:rowOff>104775</xdr:rowOff>
    </xdr:from>
    <xdr:ext cx="600075" cy="6677025"/>
    <xdr:sp>
      <xdr:nvSpPr>
        <xdr:cNvPr id="1" name="TextBox 1"/>
        <xdr:cNvSpPr txBox="1">
          <a:spLocks noChangeArrowheads="1"/>
        </xdr:cNvSpPr>
      </xdr:nvSpPr>
      <xdr:spPr>
        <a:xfrm>
          <a:off x="9048750" y="104775"/>
          <a:ext cx="600075" cy="66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- 13 -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219075</xdr:rowOff>
    </xdr:from>
    <xdr:to>
      <xdr:col>2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333375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33375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33375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5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333375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33375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33375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5</xdr:row>
      <xdr:rowOff>219075</xdr:rowOff>
    </xdr:to>
    <xdr:sp>
      <xdr:nvSpPr>
        <xdr:cNvPr id="13" name="Line 13"/>
        <xdr:cNvSpPr>
          <a:spLocks/>
        </xdr:cNvSpPr>
      </xdr:nvSpPr>
      <xdr:spPr>
        <a:xfrm flipV="1">
          <a:off x="333375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33375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219075</xdr:rowOff>
    </xdr:from>
    <xdr:to>
      <xdr:col>2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333750" y="96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16" name="Line 16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4</xdr:row>
      <xdr:rowOff>180975</xdr:rowOff>
    </xdr:to>
    <xdr:sp>
      <xdr:nvSpPr>
        <xdr:cNvPr id="20" name="Line 20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180975</xdr:rowOff>
    </xdr:from>
    <xdr:to>
      <xdr:col>2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333750" y="74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76200</xdr:colOff>
      <xdr:row>0</xdr:row>
      <xdr:rowOff>95250</xdr:rowOff>
    </xdr:from>
    <xdr:ext cx="390525" cy="6791325"/>
    <xdr:sp>
      <xdr:nvSpPr>
        <xdr:cNvPr id="22" name="TextBox 22"/>
        <xdr:cNvSpPr txBox="1">
          <a:spLocks noChangeArrowheads="1"/>
        </xdr:cNvSpPr>
      </xdr:nvSpPr>
      <xdr:spPr>
        <a:xfrm>
          <a:off x="8934450" y="95250"/>
          <a:ext cx="390525" cy="679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- 14 -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152400</xdr:rowOff>
    </xdr:from>
    <xdr:to>
      <xdr:col>2</xdr:col>
      <xdr:colOff>0</xdr:colOff>
      <xdr:row>26</xdr:row>
      <xdr:rowOff>57150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86125" y="352425"/>
          <a:ext cx="0" cy="421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286125" y="352425"/>
          <a:ext cx="0" cy="6448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3286125" y="352425"/>
          <a:ext cx="0" cy="6448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26</xdr:row>
      <xdr:rowOff>57150</xdr:rowOff>
    </xdr:to>
    <xdr:sp>
      <xdr:nvSpPr>
        <xdr:cNvPr id="4" name="Text 2"/>
        <xdr:cNvSpPr txBox="1">
          <a:spLocks noChangeArrowheads="1"/>
        </xdr:cNvSpPr>
      </xdr:nvSpPr>
      <xdr:spPr>
        <a:xfrm>
          <a:off x="3286125" y="352425"/>
          <a:ext cx="0" cy="421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3286125" y="352425"/>
          <a:ext cx="0" cy="6448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twoCellAnchor>
    <xdr:from>
      <xdr:col>2</xdr:col>
      <xdr:colOff>0</xdr:colOff>
      <xdr:row>1</xdr:row>
      <xdr:rowOff>152400</xdr:rowOff>
    </xdr:from>
    <xdr:to>
      <xdr:col>2</xdr:col>
      <xdr:colOff>0</xdr:colOff>
      <xdr:row>39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286125" y="352425"/>
          <a:ext cx="0" cy="6448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  <xdr:oneCellAnchor>
    <xdr:from>
      <xdr:col>12</xdr:col>
      <xdr:colOff>76200</xdr:colOff>
      <xdr:row>0</xdr:row>
      <xdr:rowOff>66675</xdr:rowOff>
    </xdr:from>
    <xdr:ext cx="457200" cy="7096125"/>
    <xdr:sp>
      <xdr:nvSpPr>
        <xdr:cNvPr id="7" name="TextBox 7"/>
        <xdr:cNvSpPr txBox="1">
          <a:spLocks noChangeArrowheads="1"/>
        </xdr:cNvSpPr>
      </xdr:nvSpPr>
      <xdr:spPr>
        <a:xfrm>
          <a:off x="8839200" y="66675"/>
          <a:ext cx="457200" cy="709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- 15 -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66675</xdr:colOff>
      <xdr:row>0</xdr:row>
      <xdr:rowOff>76200</xdr:rowOff>
    </xdr:from>
    <xdr:ext cx="438150" cy="7067550"/>
    <xdr:sp>
      <xdr:nvSpPr>
        <xdr:cNvPr id="1" name="TextBox 1"/>
        <xdr:cNvSpPr txBox="1">
          <a:spLocks noChangeArrowheads="1"/>
        </xdr:cNvSpPr>
      </xdr:nvSpPr>
      <xdr:spPr>
        <a:xfrm>
          <a:off x="8858250" y="76200"/>
          <a:ext cx="438150" cy="706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- 16 -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28575</xdr:rowOff>
    </xdr:from>
    <xdr:to>
      <xdr:col>13</xdr:col>
      <xdr:colOff>581025</xdr:colOff>
      <xdr:row>14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53525" y="28575"/>
          <a:ext cx="542925" cy="616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- 18 -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38100</xdr:rowOff>
    </xdr:from>
    <xdr:to>
      <xdr:col>5</xdr:col>
      <xdr:colOff>590550</xdr:colOff>
      <xdr:row>13</xdr:row>
      <xdr:rowOff>419100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34450" y="38100"/>
          <a:ext cx="561975" cy="6343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- 19 -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76200</xdr:rowOff>
    </xdr:from>
    <xdr:to>
      <xdr:col>9</xdr:col>
      <xdr:colOff>590550</xdr:colOff>
      <xdr:row>14</xdr:row>
      <xdr:rowOff>428625</xdr:rowOff>
    </xdr:to>
    <xdr:sp>
      <xdr:nvSpPr>
        <xdr:cNvPr id="1" name="Text 2"/>
        <xdr:cNvSpPr txBox="1">
          <a:spLocks noChangeArrowheads="1"/>
        </xdr:cNvSpPr>
      </xdr:nvSpPr>
      <xdr:spPr>
        <a:xfrm>
          <a:off x="8705850" y="76200"/>
          <a:ext cx="514350" cy="6057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- 20 -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1600200</xdr:colOff>
      <xdr:row>0</xdr:row>
      <xdr:rowOff>228600</xdr:rowOff>
    </xdr:from>
    <xdr:to>
      <xdr:col>9</xdr:col>
      <xdr:colOff>619125</xdr:colOff>
      <xdr:row>19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72525" y="228600"/>
          <a:ext cx="628650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19050</xdr:rowOff>
    </xdr:from>
    <xdr:to>
      <xdr:col>17</xdr:col>
      <xdr:colOff>590550</xdr:colOff>
      <xdr:row>20</xdr:row>
      <xdr:rowOff>581025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63025" y="19050"/>
          <a:ext cx="552450" cy="6477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38100</xdr:rowOff>
    </xdr:from>
    <xdr:to>
      <xdr:col>25</xdr:col>
      <xdr:colOff>600075</xdr:colOff>
      <xdr:row>15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8953500" y="38100"/>
          <a:ext cx="552450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0</xdr:rowOff>
    </xdr:from>
    <xdr:to>
      <xdr:col>5</xdr:col>
      <xdr:colOff>609600</xdr:colOff>
      <xdr:row>19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77300" y="0"/>
          <a:ext cx="0" cy="6667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  <xdr:twoCellAnchor>
    <xdr:from>
      <xdr:col>5</xdr:col>
      <xdr:colOff>66675</xdr:colOff>
      <xdr:row>0</xdr:row>
      <xdr:rowOff>38100</xdr:rowOff>
    </xdr:from>
    <xdr:to>
      <xdr:col>5</xdr:col>
      <xdr:colOff>523875</xdr:colOff>
      <xdr:row>17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34375" y="38100"/>
          <a:ext cx="457200" cy="6381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10</xdr:col>
      <xdr:colOff>0</xdr:colOff>
      <xdr:row>20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181975" y="0"/>
          <a:ext cx="581025" cy="6248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95250</xdr:rowOff>
    </xdr:from>
    <xdr:to>
      <xdr:col>7</xdr:col>
      <xdr:colOff>314325</xdr:colOff>
      <xdr:row>19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95250"/>
          <a:ext cx="0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- 10 -</a:t>
          </a: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91550" y="66675"/>
          <a:ext cx="49530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-10 -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43875" y="38100"/>
          <a:ext cx="581025" cy="655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- 11 -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47625</xdr:colOff>
      <xdr:row>0</xdr:row>
      <xdr:rowOff>76200</xdr:rowOff>
    </xdr:from>
    <xdr:ext cx="457200" cy="5743575"/>
    <xdr:sp>
      <xdr:nvSpPr>
        <xdr:cNvPr id="1" name="TextBox 1"/>
        <xdr:cNvSpPr txBox="1">
          <a:spLocks noChangeArrowheads="1"/>
        </xdr:cNvSpPr>
      </xdr:nvSpPr>
      <xdr:spPr>
        <a:xfrm>
          <a:off x="8963025" y="76200"/>
          <a:ext cx="457200" cy="574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- 12 -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Z25"/>
  <sheetViews>
    <sheetView showZeros="0" workbookViewId="0" topLeftCell="A1">
      <selection activeCell="A1" sqref="A1"/>
    </sheetView>
  </sheetViews>
  <sheetFormatPr defaultColWidth="9.140625" defaultRowHeight="12.75"/>
  <cols>
    <col min="1" max="1" width="3.00390625" style="84" customWidth="1"/>
    <col min="2" max="2" width="33.421875" style="84" customWidth="1"/>
    <col min="3" max="4" width="8.7109375" style="85" customWidth="1"/>
    <col min="5" max="13" width="8.7109375" style="84" customWidth="1"/>
    <col min="14" max="14" width="0.9921875" style="84" customWidth="1"/>
    <col min="15" max="15" width="9.140625" style="87" customWidth="1"/>
    <col min="16" max="16384" width="9.140625" style="84" customWidth="1"/>
  </cols>
  <sheetData>
    <row r="1" spans="1:14" ht="21.75" customHeight="1">
      <c r="A1" s="83" t="s">
        <v>98</v>
      </c>
      <c r="E1" s="86"/>
      <c r="F1" s="86"/>
      <c r="G1" s="86"/>
      <c r="H1" s="86"/>
      <c r="I1" s="86"/>
      <c r="J1" s="86"/>
      <c r="K1" s="86"/>
      <c r="L1" s="86"/>
      <c r="M1" s="86"/>
      <c r="N1" s="86"/>
    </row>
    <row r="2" ht="8.25" customHeight="1" thickBot="1"/>
    <row r="3" ht="4.5" customHeight="1" hidden="1" thickBot="1"/>
    <row r="4" spans="1:26" s="87" customFormat="1" ht="21.75" customHeight="1">
      <c r="A4" s="88"/>
      <c r="B4" s="89"/>
      <c r="C4" s="90">
        <v>1995</v>
      </c>
      <c r="D4" s="91">
        <v>1996</v>
      </c>
      <c r="E4" s="1">
        <v>1997</v>
      </c>
      <c r="F4" s="1">
        <v>1998</v>
      </c>
      <c r="G4" s="1">
        <v>1999</v>
      </c>
      <c r="H4" s="1">
        <v>2000</v>
      </c>
      <c r="I4" s="1">
        <v>2001</v>
      </c>
      <c r="J4" s="1">
        <v>2002</v>
      </c>
      <c r="K4" s="1">
        <v>2003</v>
      </c>
      <c r="L4" s="1" t="s">
        <v>102</v>
      </c>
      <c r="M4" s="1" t="s">
        <v>99</v>
      </c>
      <c r="N4" s="1"/>
      <c r="O4" s="92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s="87" customFormat="1" ht="24" customHeight="1">
      <c r="A5" s="93" t="s">
        <v>19</v>
      </c>
      <c r="B5" s="94"/>
      <c r="C5" s="95">
        <v>481</v>
      </c>
      <c r="D5" s="95">
        <v>481</v>
      </c>
      <c r="E5" s="95">
        <v>480</v>
      </c>
      <c r="F5" s="95">
        <v>495</v>
      </c>
      <c r="G5" s="95">
        <v>512</v>
      </c>
      <c r="H5" s="95">
        <v>518</v>
      </c>
      <c r="I5" s="95">
        <v>522</v>
      </c>
      <c r="J5" s="95">
        <v>506</v>
      </c>
      <c r="K5" s="95">
        <v>506</v>
      </c>
      <c r="L5" s="95">
        <v>501</v>
      </c>
      <c r="M5" s="95">
        <v>506</v>
      </c>
      <c r="N5" s="95"/>
      <c r="O5" s="96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s="87" customFormat="1" ht="24" customHeight="1">
      <c r="A6" s="97" t="s">
        <v>18</v>
      </c>
      <c r="B6" s="98" t="s">
        <v>20</v>
      </c>
      <c r="C6" s="95">
        <v>25</v>
      </c>
      <c r="D6" s="99">
        <v>43</v>
      </c>
      <c r="E6" s="99">
        <v>26</v>
      </c>
      <c r="F6" s="99">
        <v>48</v>
      </c>
      <c r="G6" s="99">
        <v>37</v>
      </c>
      <c r="H6" s="99">
        <v>34</v>
      </c>
      <c r="I6" s="99">
        <v>24</v>
      </c>
      <c r="J6" s="99">
        <v>9</v>
      </c>
      <c r="K6" s="99">
        <v>23</v>
      </c>
      <c r="L6" s="99">
        <v>20</v>
      </c>
      <c r="M6" s="99">
        <v>24</v>
      </c>
      <c r="N6" s="99"/>
      <c r="O6" s="96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s="87" customFormat="1" ht="24" customHeight="1">
      <c r="A7" s="97" t="s">
        <v>18</v>
      </c>
      <c r="B7" s="98" t="s">
        <v>21</v>
      </c>
      <c r="C7" s="95">
        <v>38</v>
      </c>
      <c r="D7" s="99">
        <v>43</v>
      </c>
      <c r="E7" s="99">
        <v>27</v>
      </c>
      <c r="F7" s="99">
        <v>33</v>
      </c>
      <c r="G7" s="99">
        <v>20</v>
      </c>
      <c r="H7" s="99">
        <v>28</v>
      </c>
      <c r="I7" s="99">
        <v>20</v>
      </c>
      <c r="J7" s="99">
        <v>25</v>
      </c>
      <c r="K7" s="99">
        <v>23</v>
      </c>
      <c r="L7" s="99">
        <v>25</v>
      </c>
      <c r="M7" s="99">
        <v>19</v>
      </c>
      <c r="N7" s="99"/>
      <c r="O7" s="96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s="87" customFormat="1" ht="24" customHeight="1">
      <c r="A8" s="93" t="s">
        <v>22</v>
      </c>
      <c r="B8" s="94"/>
      <c r="C8" s="95">
        <v>80466</v>
      </c>
      <c r="D8" s="99">
        <v>79793</v>
      </c>
      <c r="E8" s="99">
        <v>83391</v>
      </c>
      <c r="F8" s="99">
        <v>90116</v>
      </c>
      <c r="G8" s="99">
        <v>91374</v>
      </c>
      <c r="H8" s="99">
        <v>90682</v>
      </c>
      <c r="I8" s="99">
        <v>87607</v>
      </c>
      <c r="J8" s="99">
        <v>87204</v>
      </c>
      <c r="K8" s="99">
        <v>77623</v>
      </c>
      <c r="L8" s="99">
        <v>68022</v>
      </c>
      <c r="M8" s="99">
        <v>66931</v>
      </c>
      <c r="N8" s="99"/>
      <c r="O8" s="96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s="87" customFormat="1" ht="24" customHeight="1">
      <c r="A9" s="97" t="s">
        <v>18</v>
      </c>
      <c r="B9" s="98" t="s">
        <v>23</v>
      </c>
      <c r="C9" s="100">
        <v>1710</v>
      </c>
      <c r="D9" s="100">
        <v>673</v>
      </c>
      <c r="E9" s="101">
        <v>3598</v>
      </c>
      <c r="F9" s="102">
        <v>6725</v>
      </c>
      <c r="G9" s="102">
        <v>1258</v>
      </c>
      <c r="H9" s="100">
        <v>692</v>
      </c>
      <c r="I9" s="100">
        <v>3075</v>
      </c>
      <c r="J9" s="100">
        <v>403</v>
      </c>
      <c r="K9" s="100">
        <v>9581</v>
      </c>
      <c r="L9" s="100">
        <v>9601</v>
      </c>
      <c r="M9" s="100">
        <v>1091</v>
      </c>
      <c r="N9" s="95"/>
      <c r="O9" s="96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s="87" customFormat="1" ht="24" customHeight="1">
      <c r="A10" s="93" t="s">
        <v>18</v>
      </c>
      <c r="B10" s="84" t="s">
        <v>24</v>
      </c>
      <c r="C10" s="103">
        <v>2.08089953271028</v>
      </c>
      <c r="D10" s="103">
        <v>0.836378097581587</v>
      </c>
      <c r="E10" s="104">
        <v>4.509167470830774</v>
      </c>
      <c r="F10" s="104">
        <v>8.1</v>
      </c>
      <c r="G10" s="104">
        <v>1.4</v>
      </c>
      <c r="H10" s="103">
        <v>0.836378097581587</v>
      </c>
      <c r="I10" s="103">
        <v>3.4</v>
      </c>
      <c r="J10" s="103">
        <v>0.5</v>
      </c>
      <c r="K10" s="103">
        <v>11</v>
      </c>
      <c r="L10" s="103">
        <v>12.4</v>
      </c>
      <c r="M10" s="103">
        <v>1.6</v>
      </c>
      <c r="N10" s="105"/>
      <c r="O10" s="96"/>
      <c r="P10" s="84"/>
      <c r="Q10" s="106"/>
      <c r="R10" s="84"/>
      <c r="S10" s="84"/>
      <c r="T10" s="84"/>
      <c r="U10" s="84"/>
      <c r="V10" s="84"/>
      <c r="W10" s="84"/>
      <c r="X10" s="84"/>
      <c r="Y10" s="84"/>
      <c r="Z10" s="84"/>
    </row>
    <row r="11" spans="1:26" s="87" customFormat="1" ht="24" customHeight="1">
      <c r="A11" s="107" t="s">
        <v>25</v>
      </c>
      <c r="B11" s="108"/>
      <c r="C11" s="109">
        <v>18267</v>
      </c>
      <c r="D11" s="109">
        <v>21001</v>
      </c>
      <c r="E11" s="109">
        <v>23049</v>
      </c>
      <c r="F11" s="109">
        <v>26075</v>
      </c>
      <c r="G11" s="109">
        <v>29131</v>
      </c>
      <c r="H11" s="109">
        <v>30961</v>
      </c>
      <c r="I11" s="109">
        <v>33695</v>
      </c>
      <c r="J11" s="109">
        <v>32683</v>
      </c>
      <c r="K11" s="109">
        <v>31444</v>
      </c>
      <c r="L11" s="109">
        <v>32046</v>
      </c>
      <c r="M11" s="109">
        <v>28954</v>
      </c>
      <c r="N11" s="109"/>
      <c r="O11" s="96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s="87" customFormat="1" ht="24" customHeight="1">
      <c r="A12" s="93" t="s">
        <v>272</v>
      </c>
      <c r="B12" s="94"/>
      <c r="C12" s="95">
        <v>10856</v>
      </c>
      <c r="D12" s="95">
        <v>12077</v>
      </c>
      <c r="E12" s="95">
        <v>13880</v>
      </c>
      <c r="F12" s="95">
        <v>16179</v>
      </c>
      <c r="G12" s="95">
        <v>15735</v>
      </c>
      <c r="H12" s="95">
        <v>16399</v>
      </c>
      <c r="I12" s="95">
        <v>17140</v>
      </c>
      <c r="J12" s="95">
        <v>16909</v>
      </c>
      <c r="K12" s="95">
        <v>15579</v>
      </c>
      <c r="L12" s="95">
        <v>17195</v>
      </c>
      <c r="M12" s="95">
        <v>15518</v>
      </c>
      <c r="N12" s="95"/>
      <c r="O12" s="96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s="87" customFormat="1" ht="24" customHeight="1">
      <c r="A13" s="97" t="s">
        <v>18</v>
      </c>
      <c r="B13" s="98" t="s">
        <v>26</v>
      </c>
      <c r="C13" s="110">
        <v>9869</v>
      </c>
      <c r="D13" s="110">
        <v>10960</v>
      </c>
      <c r="E13" s="110">
        <v>12442</v>
      </c>
      <c r="F13" s="110">
        <v>14693</v>
      </c>
      <c r="G13" s="110">
        <v>13891</v>
      </c>
      <c r="H13" s="110">
        <v>14700</v>
      </c>
      <c r="I13" s="110">
        <v>15637</v>
      </c>
      <c r="J13" s="110">
        <v>15251</v>
      </c>
      <c r="K13" s="110">
        <v>14079</v>
      </c>
      <c r="L13" s="110">
        <v>14734</v>
      </c>
      <c r="M13" s="110">
        <v>13658</v>
      </c>
      <c r="N13" s="110"/>
      <c r="O13" s="96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s="87" customFormat="1" ht="24" customHeight="1">
      <c r="A14" s="97" t="s">
        <v>18</v>
      </c>
      <c r="B14" s="98" t="s">
        <v>27</v>
      </c>
      <c r="C14" s="110">
        <v>987</v>
      </c>
      <c r="D14" s="110">
        <v>1117</v>
      </c>
      <c r="E14" s="110">
        <v>1438</v>
      </c>
      <c r="F14" s="110">
        <v>1486</v>
      </c>
      <c r="G14" s="110">
        <v>1844</v>
      </c>
      <c r="H14" s="110">
        <v>1699</v>
      </c>
      <c r="I14" s="110">
        <v>1503</v>
      </c>
      <c r="J14" s="110">
        <v>1658</v>
      </c>
      <c r="K14" s="110">
        <v>1500</v>
      </c>
      <c r="L14" s="110">
        <v>2461</v>
      </c>
      <c r="M14" s="110">
        <v>1860</v>
      </c>
      <c r="N14" s="110"/>
      <c r="O14" s="96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s="87" customFormat="1" ht="24" customHeight="1">
      <c r="A15" s="97" t="s">
        <v>28</v>
      </c>
      <c r="B15" s="84"/>
      <c r="C15" s="95">
        <v>7411</v>
      </c>
      <c r="D15" s="95">
        <v>8924</v>
      </c>
      <c r="E15" s="95">
        <v>9169</v>
      </c>
      <c r="F15" s="95">
        <v>9896</v>
      </c>
      <c r="G15" s="95">
        <v>13396</v>
      </c>
      <c r="H15" s="95">
        <v>14562</v>
      </c>
      <c r="I15" s="95">
        <v>16555</v>
      </c>
      <c r="J15" s="95">
        <v>15774</v>
      </c>
      <c r="K15" s="95">
        <v>15865</v>
      </c>
      <c r="L15" s="95">
        <v>14851</v>
      </c>
      <c r="M15" s="95">
        <v>13436</v>
      </c>
      <c r="N15" s="95"/>
      <c r="O15" s="96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s="87" customFormat="1" ht="24" customHeight="1">
      <c r="A16" s="97" t="s">
        <v>29</v>
      </c>
      <c r="B16" s="111"/>
      <c r="C16" s="105">
        <v>40.570427546942575</v>
      </c>
      <c r="D16" s="105">
        <v>42.5</v>
      </c>
      <c r="E16" s="105">
        <v>39.8</v>
      </c>
      <c r="F16" s="105">
        <v>38</v>
      </c>
      <c r="G16" s="105">
        <v>46</v>
      </c>
      <c r="H16" s="105">
        <v>47</v>
      </c>
      <c r="I16" s="105">
        <v>49.1</v>
      </c>
      <c r="J16" s="105">
        <v>48.3</v>
      </c>
      <c r="K16" s="105">
        <v>50.4</v>
      </c>
      <c r="L16" s="105">
        <v>46.3</v>
      </c>
      <c r="M16" s="105">
        <v>46.4</v>
      </c>
      <c r="N16" s="105"/>
      <c r="O16" s="96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s="87" customFormat="1" ht="24" customHeight="1">
      <c r="A17" s="97" t="s">
        <v>90</v>
      </c>
      <c r="B17" s="111"/>
      <c r="C17" s="95">
        <v>7067</v>
      </c>
      <c r="D17" s="95">
        <v>8202</v>
      </c>
      <c r="E17" s="95">
        <v>9179</v>
      </c>
      <c r="F17" s="95">
        <v>10510</v>
      </c>
      <c r="G17" s="95">
        <v>11697</v>
      </c>
      <c r="H17" s="95">
        <v>12523</v>
      </c>
      <c r="I17" s="95">
        <v>13681</v>
      </c>
      <c r="J17" s="95">
        <v>13600</v>
      </c>
      <c r="K17" s="95">
        <v>13171</v>
      </c>
      <c r="L17" s="95">
        <v>13134</v>
      </c>
      <c r="M17" s="95">
        <v>12100</v>
      </c>
      <c r="N17" s="95"/>
      <c r="O17" s="96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s="87" customFormat="1" ht="24" customHeight="1">
      <c r="A18" s="97" t="s">
        <v>18</v>
      </c>
      <c r="B18" s="84" t="s">
        <v>30</v>
      </c>
      <c r="C18" s="105">
        <v>49.6</v>
      </c>
      <c r="D18" s="105">
        <v>49.6</v>
      </c>
      <c r="E18" s="105">
        <v>49.8</v>
      </c>
      <c r="F18" s="105">
        <v>50.4</v>
      </c>
      <c r="G18" s="105">
        <v>52.1</v>
      </c>
      <c r="H18" s="105">
        <v>50.7</v>
      </c>
      <c r="I18" s="105">
        <v>49.9</v>
      </c>
      <c r="J18" s="105">
        <v>48.1</v>
      </c>
      <c r="K18" s="105">
        <v>44.5</v>
      </c>
      <c r="L18" s="105">
        <v>41.3</v>
      </c>
      <c r="M18" s="105">
        <v>37.8</v>
      </c>
      <c r="N18" s="105"/>
      <c r="O18" s="96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spans="1:26" s="87" customFormat="1" ht="24" customHeight="1">
      <c r="A19" s="97" t="s">
        <v>18</v>
      </c>
      <c r="B19" s="98" t="s">
        <v>31</v>
      </c>
      <c r="C19" s="105">
        <v>11.7</v>
      </c>
      <c r="D19" s="105">
        <v>12</v>
      </c>
      <c r="E19" s="105">
        <v>12.1</v>
      </c>
      <c r="F19" s="105">
        <v>11.9</v>
      </c>
      <c r="G19" s="105">
        <v>12.5</v>
      </c>
      <c r="H19" s="105">
        <v>12</v>
      </c>
      <c r="I19" s="105">
        <v>11.6</v>
      </c>
      <c r="J19" s="105">
        <v>10.9</v>
      </c>
      <c r="K19" s="105">
        <v>9.6</v>
      </c>
      <c r="L19" s="105">
        <v>8.6</v>
      </c>
      <c r="M19" s="105">
        <v>7.4</v>
      </c>
      <c r="N19" s="105"/>
      <c r="O19" s="96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s="87" customFormat="1" ht="24" customHeight="1">
      <c r="A20" s="97" t="s">
        <v>89</v>
      </c>
      <c r="B20" s="98"/>
      <c r="C20" s="104">
        <v>4.970087436723418</v>
      </c>
      <c r="D20" s="104">
        <v>7.014467338886448</v>
      </c>
      <c r="E20" s="104">
        <v>6</v>
      </c>
      <c r="F20" s="104">
        <v>6.9</v>
      </c>
      <c r="G20" s="104">
        <v>6</v>
      </c>
      <c r="H20" s="104">
        <v>6</v>
      </c>
      <c r="I20" s="104">
        <v>4.4</v>
      </c>
      <c r="J20" s="103">
        <v>6</v>
      </c>
      <c r="K20" s="103">
        <v>6</v>
      </c>
      <c r="L20" s="103">
        <v>6.8</v>
      </c>
      <c r="M20" s="103">
        <v>12.3</v>
      </c>
      <c r="N20" s="104"/>
      <c r="O20" s="96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s="87" customFormat="1" ht="24" customHeight="1">
      <c r="A21" s="97" t="s">
        <v>32</v>
      </c>
      <c r="B21" s="111"/>
      <c r="C21" s="95">
        <v>815</v>
      </c>
      <c r="D21" s="95">
        <v>930</v>
      </c>
      <c r="E21" s="95">
        <v>1245</v>
      </c>
      <c r="F21" s="95">
        <v>1445</v>
      </c>
      <c r="G21" s="95">
        <v>1755</v>
      </c>
      <c r="H21" s="95">
        <v>1702</v>
      </c>
      <c r="I21" s="95">
        <v>1758</v>
      </c>
      <c r="J21" s="95">
        <v>1468</v>
      </c>
      <c r="K21" s="95">
        <v>1418</v>
      </c>
      <c r="L21" s="95">
        <v>2508</v>
      </c>
      <c r="M21" s="95">
        <v>2391</v>
      </c>
      <c r="N21" s="95"/>
      <c r="O21" s="96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s="87" customFormat="1" ht="24" customHeight="1">
      <c r="A22" s="97" t="s">
        <v>18</v>
      </c>
      <c r="B22" s="98" t="s">
        <v>33</v>
      </c>
      <c r="C22" s="110">
        <v>805</v>
      </c>
      <c r="D22" s="110">
        <v>915</v>
      </c>
      <c r="E22" s="110">
        <v>1200</v>
      </c>
      <c r="F22" s="110">
        <v>1355</v>
      </c>
      <c r="G22" s="110">
        <v>1635</v>
      </c>
      <c r="H22" s="110">
        <v>1557</v>
      </c>
      <c r="I22" s="110">
        <v>1444</v>
      </c>
      <c r="J22" s="110">
        <v>1445</v>
      </c>
      <c r="K22" s="110">
        <v>1342</v>
      </c>
      <c r="L22" s="110">
        <v>1888</v>
      </c>
      <c r="M22" s="110">
        <v>1624</v>
      </c>
      <c r="N22" s="110"/>
      <c r="O22" s="96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s="87" customFormat="1" ht="7.5" customHeight="1" thickBot="1">
      <c r="A23" s="112"/>
      <c r="B23" s="113"/>
      <c r="C23" s="114"/>
      <c r="D23" s="114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96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3:26" s="87" customFormat="1" ht="12.75" customHeight="1">
      <c r="C24" s="117"/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14" s="87" customFormat="1" ht="20.25" customHeight="1">
      <c r="A25" s="2" t="s">
        <v>269</v>
      </c>
      <c r="C25" s="2" t="s">
        <v>277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ht="20.25" customHeight="1"/>
  </sheetData>
  <printOptions horizontalCentered="1" verticalCentered="1"/>
  <pageMargins left="0.3937007874015748" right="0" top="0.35433070866141736" bottom="0.3937007874015748" header="0.5511811023622047" footer="0.6299212598425197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541" customWidth="1"/>
    <col min="2" max="2" width="39.00390625" style="541" customWidth="1"/>
    <col min="3" max="7" width="8.421875" style="541" customWidth="1"/>
    <col min="8" max="8" width="8.421875" style="542" customWidth="1"/>
    <col min="9" max="13" width="8.421875" style="541" customWidth="1"/>
    <col min="14" max="14" width="3.00390625" style="541" customWidth="1"/>
    <col min="15" max="16384" width="8.00390625" style="541" customWidth="1"/>
  </cols>
  <sheetData>
    <row r="1" spans="1:4" ht="18">
      <c r="A1" s="597" t="s">
        <v>274</v>
      </c>
      <c r="B1" s="539"/>
      <c r="C1" s="540"/>
      <c r="D1" s="540"/>
    </row>
    <row r="2" spans="1:4" ht="3" customHeight="1">
      <c r="A2" s="539"/>
      <c r="B2" s="539"/>
      <c r="C2" s="540"/>
      <c r="D2" s="540"/>
    </row>
    <row r="3" spans="1:13" ht="12.75" customHeight="1">
      <c r="A3" s="539"/>
      <c r="B3" s="539"/>
      <c r="C3" s="543"/>
      <c r="D3" s="543"/>
      <c r="E3" s="544"/>
      <c r="F3" s="544"/>
      <c r="G3" s="544"/>
      <c r="H3" s="545"/>
      <c r="I3" s="738" t="s">
        <v>192</v>
      </c>
      <c r="J3" s="738"/>
      <c r="K3" s="738"/>
      <c r="L3" s="738"/>
      <c r="M3" s="738"/>
    </row>
    <row r="4" spans="1:4" ht="8.25" customHeight="1">
      <c r="A4" s="543"/>
      <c r="B4" s="543"/>
      <c r="C4" s="543"/>
      <c r="D4" s="543"/>
    </row>
    <row r="5" spans="1:13" ht="15.75" customHeight="1">
      <c r="A5" s="745" t="s">
        <v>151</v>
      </c>
      <c r="B5" s="746"/>
      <c r="C5" s="749">
        <v>2004</v>
      </c>
      <c r="D5" s="749" t="s">
        <v>255</v>
      </c>
      <c r="E5" s="740" t="s">
        <v>256</v>
      </c>
      <c r="F5" s="741"/>
      <c r="G5" s="741"/>
      <c r="H5" s="741"/>
      <c r="I5" s="742"/>
      <c r="J5" s="739" t="s">
        <v>257</v>
      </c>
      <c r="K5" s="739"/>
      <c r="L5" s="739"/>
      <c r="M5" s="739"/>
    </row>
    <row r="6" spans="1:13" ht="15.75" customHeight="1">
      <c r="A6" s="747"/>
      <c r="B6" s="748"/>
      <c r="C6" s="732"/>
      <c r="D6" s="732"/>
      <c r="E6" s="546" t="s">
        <v>152</v>
      </c>
      <c r="F6" s="546" t="s">
        <v>136</v>
      </c>
      <c r="G6" s="546" t="s">
        <v>140</v>
      </c>
      <c r="H6" s="547" t="s">
        <v>138</v>
      </c>
      <c r="I6" s="546" t="s">
        <v>139</v>
      </c>
      <c r="J6" s="546" t="s">
        <v>152</v>
      </c>
      <c r="K6" s="546" t="s">
        <v>136</v>
      </c>
      <c r="L6" s="546" t="s">
        <v>140</v>
      </c>
      <c r="M6" s="547" t="s">
        <v>138</v>
      </c>
    </row>
    <row r="7" spans="1:13" s="542" customFormat="1" ht="24.75" customHeight="1">
      <c r="A7" s="548" t="s">
        <v>154</v>
      </c>
      <c r="B7" s="549"/>
      <c r="C7" s="550">
        <v>32046</v>
      </c>
      <c r="D7" s="550">
        <v>28954</v>
      </c>
      <c r="E7" s="551">
        <v>6500</v>
      </c>
      <c r="F7" s="551">
        <v>7616</v>
      </c>
      <c r="G7" s="551">
        <v>7145</v>
      </c>
      <c r="H7" s="552">
        <f>SUM(E7:G7)</f>
        <v>21261</v>
      </c>
      <c r="I7" s="552">
        <f>D7-H7</f>
        <v>7693</v>
      </c>
      <c r="J7" s="551">
        <v>6629</v>
      </c>
      <c r="K7" s="551">
        <v>8861</v>
      </c>
      <c r="L7" s="551">
        <v>8589</v>
      </c>
      <c r="M7" s="551">
        <f>SUM(J7:L7)</f>
        <v>24079</v>
      </c>
    </row>
    <row r="8" spans="1:13" s="558" customFormat="1" ht="24.75" customHeight="1">
      <c r="A8" s="553" t="s">
        <v>155</v>
      </c>
      <c r="B8" s="554"/>
      <c r="C8" s="555">
        <v>2677</v>
      </c>
      <c r="D8" s="555">
        <v>3613</v>
      </c>
      <c r="E8" s="556">
        <v>704</v>
      </c>
      <c r="F8" s="556">
        <v>895</v>
      </c>
      <c r="G8" s="557">
        <v>1005</v>
      </c>
      <c r="H8" s="557">
        <f>SUM(E8:G8)</f>
        <v>2604</v>
      </c>
      <c r="I8" s="557">
        <f>D8-H8</f>
        <v>1009</v>
      </c>
      <c r="J8" s="556">
        <v>1040</v>
      </c>
      <c r="K8" s="556">
        <v>1461</v>
      </c>
      <c r="L8" s="556">
        <v>1450</v>
      </c>
      <c r="M8" s="556">
        <f>SUM(J8:L8)</f>
        <v>3951</v>
      </c>
    </row>
    <row r="9" spans="1:13" s="558" customFormat="1" ht="10.5" customHeight="1">
      <c r="A9" s="559" t="s">
        <v>156</v>
      </c>
      <c r="B9" s="554"/>
      <c r="C9" s="560"/>
      <c r="D9" s="560"/>
      <c r="E9" s="561"/>
      <c r="F9" s="561"/>
      <c r="G9" s="562"/>
      <c r="H9" s="563"/>
      <c r="I9" s="562"/>
      <c r="J9" s="561"/>
      <c r="K9" s="561"/>
      <c r="L9" s="561"/>
      <c r="M9" s="561"/>
    </row>
    <row r="10" spans="1:13" ht="22.5" customHeight="1">
      <c r="A10" s="564" t="s">
        <v>18</v>
      </c>
      <c r="B10" s="554" t="s">
        <v>157</v>
      </c>
      <c r="C10" s="565">
        <v>2230</v>
      </c>
      <c r="D10" s="565">
        <v>3141</v>
      </c>
      <c r="E10" s="566">
        <v>518</v>
      </c>
      <c r="F10" s="566">
        <v>803</v>
      </c>
      <c r="G10" s="567">
        <v>893</v>
      </c>
      <c r="H10" s="568">
        <f>SUM(E10:G10)</f>
        <v>2214</v>
      </c>
      <c r="I10" s="567">
        <f>D10-H10</f>
        <v>927</v>
      </c>
      <c r="J10" s="566">
        <v>943</v>
      </c>
      <c r="K10" s="566">
        <v>1374</v>
      </c>
      <c r="L10" s="566">
        <v>1313</v>
      </c>
      <c r="M10" s="569">
        <f>SUM(J10:L10)</f>
        <v>3630</v>
      </c>
    </row>
    <row r="11" spans="1:13" s="558" customFormat="1" ht="24.75" customHeight="1">
      <c r="A11" s="570" t="s">
        <v>158</v>
      </c>
      <c r="B11" s="554"/>
      <c r="C11" s="560">
        <v>99</v>
      </c>
      <c r="D11" s="560">
        <v>96</v>
      </c>
      <c r="E11" s="556">
        <v>19</v>
      </c>
      <c r="F11" s="556">
        <v>16</v>
      </c>
      <c r="G11" s="557">
        <v>37</v>
      </c>
      <c r="H11" s="557">
        <f>SUM(E11:G11)</f>
        <v>72</v>
      </c>
      <c r="I11" s="557">
        <f>D11-H11</f>
        <v>24</v>
      </c>
      <c r="J11" s="556">
        <v>24</v>
      </c>
      <c r="K11" s="556">
        <v>17</v>
      </c>
      <c r="L11" s="556">
        <v>24</v>
      </c>
      <c r="M11" s="556">
        <f>SUM(J11:L11)</f>
        <v>65</v>
      </c>
    </row>
    <row r="12" spans="1:13" s="571" customFormat="1" ht="24.75" customHeight="1">
      <c r="A12" s="553" t="s">
        <v>159</v>
      </c>
      <c r="B12" s="554"/>
      <c r="C12" s="560">
        <v>202</v>
      </c>
      <c r="D12" s="560">
        <v>123</v>
      </c>
      <c r="E12" s="556">
        <v>35</v>
      </c>
      <c r="F12" s="556">
        <v>15</v>
      </c>
      <c r="G12" s="557">
        <v>36</v>
      </c>
      <c r="H12" s="557">
        <f>SUM(E12:G12)</f>
        <v>86</v>
      </c>
      <c r="I12" s="557">
        <f>D12-H12</f>
        <v>37</v>
      </c>
      <c r="J12" s="556">
        <v>23</v>
      </c>
      <c r="K12" s="556">
        <v>41</v>
      </c>
      <c r="L12" s="556">
        <v>44</v>
      </c>
      <c r="M12" s="556">
        <f>SUM(J12:L12)</f>
        <v>108</v>
      </c>
    </row>
    <row r="13" spans="1:13" s="558" customFormat="1" ht="27.75" customHeight="1">
      <c r="A13" s="743" t="s">
        <v>160</v>
      </c>
      <c r="B13" s="744"/>
      <c r="C13" s="560">
        <v>3145</v>
      </c>
      <c r="D13" s="560">
        <v>3191</v>
      </c>
      <c r="E13" s="556">
        <v>699</v>
      </c>
      <c r="F13" s="556">
        <v>876</v>
      </c>
      <c r="G13" s="557">
        <v>806</v>
      </c>
      <c r="H13" s="557">
        <f>SUM(E13:G13)</f>
        <v>2381</v>
      </c>
      <c r="I13" s="557">
        <f>D13-H13</f>
        <v>810</v>
      </c>
      <c r="J13" s="556">
        <v>776</v>
      </c>
      <c r="K13" s="556">
        <v>910</v>
      </c>
      <c r="L13" s="556">
        <v>906</v>
      </c>
      <c r="M13" s="556">
        <f>SUM(J13:L13)</f>
        <v>2592</v>
      </c>
    </row>
    <row r="14" spans="1:13" s="558" customFormat="1" ht="10.5" customHeight="1">
      <c r="A14" s="559" t="s">
        <v>156</v>
      </c>
      <c r="B14" s="554"/>
      <c r="C14" s="560"/>
      <c r="D14" s="560"/>
      <c r="E14" s="561"/>
      <c r="F14" s="561"/>
      <c r="G14" s="562"/>
      <c r="H14" s="563"/>
      <c r="I14" s="562"/>
      <c r="J14" s="561"/>
      <c r="K14" s="561"/>
      <c r="L14" s="561"/>
      <c r="M14" s="561"/>
    </row>
    <row r="15" spans="1:13" s="558" customFormat="1" ht="22.5" customHeight="1">
      <c r="A15" s="572" t="s">
        <v>18</v>
      </c>
      <c r="B15" s="554" t="s">
        <v>161</v>
      </c>
      <c r="C15" s="565">
        <v>1506</v>
      </c>
      <c r="D15" s="565">
        <v>1404</v>
      </c>
      <c r="E15" s="573">
        <v>307</v>
      </c>
      <c r="F15" s="573">
        <v>380</v>
      </c>
      <c r="G15" s="574">
        <v>360</v>
      </c>
      <c r="H15" s="575">
        <f>SUM(E15:G15)</f>
        <v>1047</v>
      </c>
      <c r="I15" s="574">
        <f>D15-H15</f>
        <v>357</v>
      </c>
      <c r="J15" s="573">
        <v>365</v>
      </c>
      <c r="K15" s="573">
        <v>444</v>
      </c>
      <c r="L15" s="573">
        <v>420</v>
      </c>
      <c r="M15" s="576">
        <f>SUM(J15:L15)</f>
        <v>1229</v>
      </c>
    </row>
    <row r="16" spans="1:13" s="558" customFormat="1" ht="22.5" customHeight="1">
      <c r="A16" s="559"/>
      <c r="B16" s="577" t="s">
        <v>162</v>
      </c>
      <c r="C16" s="565">
        <v>1249</v>
      </c>
      <c r="D16" s="565">
        <v>1394</v>
      </c>
      <c r="E16" s="573">
        <v>303</v>
      </c>
      <c r="F16" s="573">
        <v>390</v>
      </c>
      <c r="G16" s="574">
        <v>355</v>
      </c>
      <c r="H16" s="575">
        <f>SUM(E16:G16)</f>
        <v>1048</v>
      </c>
      <c r="I16" s="574">
        <f>D16-H16</f>
        <v>346</v>
      </c>
      <c r="J16" s="573">
        <v>312</v>
      </c>
      <c r="K16" s="573">
        <v>356</v>
      </c>
      <c r="L16" s="573">
        <v>376</v>
      </c>
      <c r="M16" s="576">
        <f>SUM(J16:L16)</f>
        <v>1044</v>
      </c>
    </row>
    <row r="17" spans="1:13" s="558" customFormat="1" ht="24.75" customHeight="1">
      <c r="A17" s="553" t="s">
        <v>163</v>
      </c>
      <c r="B17" s="554"/>
      <c r="C17" s="560">
        <v>418</v>
      </c>
      <c r="D17" s="560">
        <v>200</v>
      </c>
      <c r="E17" s="556">
        <v>32</v>
      </c>
      <c r="F17" s="556">
        <v>70</v>
      </c>
      <c r="G17" s="557">
        <v>65</v>
      </c>
      <c r="H17" s="557">
        <f>SUM(E17:G17)</f>
        <v>167</v>
      </c>
      <c r="I17" s="557">
        <f>D17-H17</f>
        <v>33</v>
      </c>
      <c r="J17" s="556">
        <v>25</v>
      </c>
      <c r="K17" s="556">
        <v>35</v>
      </c>
      <c r="L17" s="556">
        <v>24</v>
      </c>
      <c r="M17" s="556">
        <f>SUM(J17:L17)</f>
        <v>84</v>
      </c>
    </row>
    <row r="18" spans="1:13" s="558" customFormat="1" ht="24.75" customHeight="1">
      <c r="A18" s="553" t="s">
        <v>164</v>
      </c>
      <c r="B18" s="578"/>
      <c r="C18" s="560">
        <v>25483</v>
      </c>
      <c r="D18" s="560">
        <v>21710</v>
      </c>
      <c r="E18" s="556">
        <v>5009</v>
      </c>
      <c r="F18" s="556">
        <v>5740</v>
      </c>
      <c r="G18" s="557">
        <v>5184</v>
      </c>
      <c r="H18" s="557">
        <f>SUM(E18:G18)</f>
        <v>15933</v>
      </c>
      <c r="I18" s="557">
        <f>D18-H18</f>
        <v>5777</v>
      </c>
      <c r="J18" s="556">
        <v>4719</v>
      </c>
      <c r="K18" s="556">
        <v>6371</v>
      </c>
      <c r="L18" s="556">
        <v>6128</v>
      </c>
      <c r="M18" s="556">
        <f>SUM(J18:L18)</f>
        <v>17218</v>
      </c>
    </row>
    <row r="19" spans="1:13" s="558" customFormat="1" ht="10.5" customHeight="1">
      <c r="A19" s="559" t="s">
        <v>156</v>
      </c>
      <c r="B19" s="578"/>
      <c r="C19" s="560"/>
      <c r="D19" s="560"/>
      <c r="E19" s="579"/>
      <c r="F19" s="579"/>
      <c r="G19" s="563"/>
      <c r="H19" s="563"/>
      <c r="I19" s="563"/>
      <c r="J19" s="579"/>
      <c r="K19" s="579"/>
      <c r="L19" s="579"/>
      <c r="M19" s="579"/>
    </row>
    <row r="20" spans="1:13" s="558" customFormat="1" ht="22.5" customHeight="1">
      <c r="A20" s="572" t="s">
        <v>18</v>
      </c>
      <c r="B20" s="554" t="s">
        <v>165</v>
      </c>
      <c r="C20" s="565">
        <v>23047</v>
      </c>
      <c r="D20" s="565">
        <v>19194</v>
      </c>
      <c r="E20" s="573">
        <v>4439</v>
      </c>
      <c r="F20" s="573">
        <v>5097</v>
      </c>
      <c r="G20" s="574">
        <v>4576</v>
      </c>
      <c r="H20" s="575">
        <f aca="true" t="shared" si="0" ref="H20:H25">SUM(E20:G20)</f>
        <v>14112</v>
      </c>
      <c r="I20" s="574">
        <f aca="true" t="shared" si="1" ref="I20:I25">D20-H20</f>
        <v>5082</v>
      </c>
      <c r="J20" s="573">
        <v>4141</v>
      </c>
      <c r="K20" s="573">
        <v>5719</v>
      </c>
      <c r="L20" s="573">
        <v>5515</v>
      </c>
      <c r="M20" s="576">
        <f aca="true" t="shared" si="2" ref="M20:M25">SUM(J20:L20)</f>
        <v>15375</v>
      </c>
    </row>
    <row r="21" spans="1:13" ht="22.5" customHeight="1">
      <c r="A21" s="559"/>
      <c r="B21" s="554" t="s">
        <v>166</v>
      </c>
      <c r="C21" s="565">
        <v>144</v>
      </c>
      <c r="D21" s="565">
        <v>147</v>
      </c>
      <c r="E21" s="566">
        <v>33</v>
      </c>
      <c r="F21" s="566">
        <v>31</v>
      </c>
      <c r="G21" s="567">
        <v>37</v>
      </c>
      <c r="H21" s="568">
        <f t="shared" si="0"/>
        <v>101</v>
      </c>
      <c r="I21" s="567">
        <f t="shared" si="1"/>
        <v>46</v>
      </c>
      <c r="J21" s="566">
        <v>50</v>
      </c>
      <c r="K21" s="566">
        <v>59</v>
      </c>
      <c r="L21" s="566">
        <v>35</v>
      </c>
      <c r="M21" s="569">
        <f t="shared" si="2"/>
        <v>144</v>
      </c>
    </row>
    <row r="22" spans="1:13" ht="22.5" customHeight="1">
      <c r="A22" s="564"/>
      <c r="B22" s="580" t="s">
        <v>167</v>
      </c>
      <c r="C22" s="565">
        <v>410</v>
      </c>
      <c r="D22" s="565">
        <v>415</v>
      </c>
      <c r="E22" s="566">
        <v>119</v>
      </c>
      <c r="F22" s="566">
        <v>113</v>
      </c>
      <c r="G22" s="567">
        <v>94</v>
      </c>
      <c r="H22" s="568">
        <f t="shared" si="0"/>
        <v>326</v>
      </c>
      <c r="I22" s="567">
        <f t="shared" si="1"/>
        <v>89</v>
      </c>
      <c r="J22" s="566">
        <v>103</v>
      </c>
      <c r="K22" s="566">
        <v>125</v>
      </c>
      <c r="L22" s="566">
        <v>93</v>
      </c>
      <c r="M22" s="569">
        <f t="shared" si="2"/>
        <v>321</v>
      </c>
    </row>
    <row r="23" spans="1:13" s="558" customFormat="1" ht="22.5" customHeight="1">
      <c r="A23" s="559"/>
      <c r="B23" s="554" t="s">
        <v>168</v>
      </c>
      <c r="C23" s="565">
        <v>174</v>
      </c>
      <c r="D23" s="565">
        <v>137</v>
      </c>
      <c r="E23" s="573">
        <v>31</v>
      </c>
      <c r="F23" s="573">
        <v>41</v>
      </c>
      <c r="G23" s="574">
        <v>32</v>
      </c>
      <c r="H23" s="575">
        <f t="shared" si="0"/>
        <v>104</v>
      </c>
      <c r="I23" s="574">
        <f t="shared" si="1"/>
        <v>33</v>
      </c>
      <c r="J23" s="573">
        <v>23</v>
      </c>
      <c r="K23" s="573">
        <v>34</v>
      </c>
      <c r="L23" s="573">
        <v>32</v>
      </c>
      <c r="M23" s="576">
        <f t="shared" si="2"/>
        <v>89</v>
      </c>
    </row>
    <row r="24" spans="1:13" s="558" customFormat="1" ht="22.5" customHeight="1">
      <c r="A24" s="559"/>
      <c r="B24" s="554" t="s">
        <v>169</v>
      </c>
      <c r="C24" s="565">
        <v>818</v>
      </c>
      <c r="D24" s="565">
        <v>852</v>
      </c>
      <c r="E24" s="573">
        <v>187</v>
      </c>
      <c r="F24" s="573">
        <v>215</v>
      </c>
      <c r="G24" s="574">
        <v>193</v>
      </c>
      <c r="H24" s="575">
        <f t="shared" si="0"/>
        <v>595</v>
      </c>
      <c r="I24" s="574">
        <f t="shared" si="1"/>
        <v>257</v>
      </c>
      <c r="J24" s="573">
        <v>178</v>
      </c>
      <c r="K24" s="573">
        <v>188</v>
      </c>
      <c r="L24" s="573">
        <v>192</v>
      </c>
      <c r="M24" s="576">
        <f t="shared" si="2"/>
        <v>558</v>
      </c>
    </row>
    <row r="25" spans="1:13" s="584" customFormat="1" ht="22.5" customHeight="1">
      <c r="A25" s="581" t="s">
        <v>170</v>
      </c>
      <c r="B25" s="582"/>
      <c r="C25" s="560">
        <v>22</v>
      </c>
      <c r="D25" s="560">
        <f>D7-D8-D11-D12-D13-D17-D18</f>
        <v>21</v>
      </c>
      <c r="E25" s="583">
        <f>E7-E8-E11-E12-E13-E17-E18</f>
        <v>2</v>
      </c>
      <c r="F25" s="583">
        <f>F7-F8-F11-F12-F13-F17-F18</f>
        <v>4</v>
      </c>
      <c r="G25" s="583">
        <f>G7-G8-G11-G12-G13-G17-G18</f>
        <v>12</v>
      </c>
      <c r="H25" s="583">
        <f t="shared" si="0"/>
        <v>18</v>
      </c>
      <c r="I25" s="583">
        <f t="shared" si="1"/>
        <v>3</v>
      </c>
      <c r="J25" s="583">
        <f>J7-J8-J11-J12-J13-J17-J18</f>
        <v>22</v>
      </c>
      <c r="K25" s="583">
        <f>K7-K8-K11-K12-K13-K17-K18</f>
        <v>26</v>
      </c>
      <c r="L25" s="583">
        <f>L7-L8-L11-L12-L13-L17-L18</f>
        <v>13</v>
      </c>
      <c r="M25" s="583">
        <f t="shared" si="2"/>
        <v>61</v>
      </c>
    </row>
    <row r="26" spans="1:13" ht="3" customHeight="1">
      <c r="A26" s="585"/>
      <c r="B26" s="586"/>
      <c r="C26" s="587"/>
      <c r="D26" s="587"/>
      <c r="E26" s="588"/>
      <c r="F26" s="588"/>
      <c r="G26" s="589"/>
      <c r="H26" s="590"/>
      <c r="I26" s="589"/>
      <c r="J26" s="588"/>
      <c r="K26" s="588"/>
      <c r="L26" s="588"/>
      <c r="M26" s="588"/>
    </row>
    <row r="27" spans="1:4" ht="3" customHeight="1">
      <c r="A27" s="591"/>
      <c r="B27" s="591"/>
      <c r="C27" s="592"/>
      <c r="D27" s="592"/>
    </row>
    <row r="28" spans="1:8" s="595" customFormat="1" ht="12.75">
      <c r="A28" s="593" t="s">
        <v>258</v>
      </c>
      <c r="B28" s="594"/>
      <c r="C28" s="594"/>
      <c r="D28" s="594"/>
      <c r="H28" s="596"/>
    </row>
    <row r="29" s="595" customFormat="1" ht="12.75">
      <c r="H29" s="596"/>
    </row>
    <row r="30" s="595" customFormat="1" ht="12.75">
      <c r="H30" s="596"/>
    </row>
  </sheetData>
  <mergeCells count="7">
    <mergeCell ref="I3:M3"/>
    <mergeCell ref="J5:M5"/>
    <mergeCell ref="E5:I5"/>
    <mergeCell ref="A13:B13"/>
    <mergeCell ref="A5:B6"/>
    <mergeCell ref="C5:C6"/>
    <mergeCell ref="D5:D6"/>
  </mergeCells>
  <printOptions/>
  <pageMargins left="0.1968503937007874" right="0" top="0.5118110236220472" bottom="0.1968503937007874" header="0.5118110236220472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41.7109375" style="541" customWidth="1"/>
    <col min="2" max="12" width="8.28125" style="541" customWidth="1"/>
    <col min="13" max="16384" width="8.00390625" style="541" customWidth="1"/>
  </cols>
  <sheetData>
    <row r="1" spans="1:3" s="558" customFormat="1" ht="17.25" customHeight="1">
      <c r="A1" s="597" t="s">
        <v>264</v>
      </c>
      <c r="B1" s="540"/>
      <c r="C1" s="540"/>
    </row>
    <row r="2" spans="1:3" s="558" customFormat="1" ht="6" customHeight="1">
      <c r="A2" s="540"/>
      <c r="B2" s="540"/>
      <c r="C2" s="540"/>
    </row>
    <row r="3" spans="1:12" s="558" customFormat="1" ht="15.75" customHeight="1">
      <c r="A3" s="540"/>
      <c r="B3" s="540"/>
      <c r="C3" s="540"/>
      <c r="J3" s="730" t="s">
        <v>223</v>
      </c>
      <c r="K3" s="730"/>
      <c r="L3" s="730"/>
    </row>
    <row r="4" spans="1:3" s="558" customFormat="1" ht="5.25" customHeight="1">
      <c r="A4" s="540"/>
      <c r="B4" s="540"/>
      <c r="C4" s="540"/>
    </row>
    <row r="5" spans="1:12" s="558" customFormat="1" ht="14.25" customHeight="1">
      <c r="A5" s="749" t="s">
        <v>151</v>
      </c>
      <c r="B5" s="749">
        <v>2004</v>
      </c>
      <c r="C5" s="749" t="s">
        <v>255</v>
      </c>
      <c r="D5" s="740" t="s">
        <v>256</v>
      </c>
      <c r="E5" s="741"/>
      <c r="F5" s="741"/>
      <c r="G5" s="741"/>
      <c r="H5" s="742"/>
      <c r="I5" s="740" t="s">
        <v>257</v>
      </c>
      <c r="J5" s="741"/>
      <c r="K5" s="741"/>
      <c r="L5" s="742"/>
    </row>
    <row r="6" spans="1:12" s="571" customFormat="1" ht="17.25" customHeight="1">
      <c r="A6" s="732"/>
      <c r="B6" s="732"/>
      <c r="C6" s="732"/>
      <c r="D6" s="546" t="s">
        <v>171</v>
      </c>
      <c r="E6" s="546" t="s">
        <v>172</v>
      </c>
      <c r="F6" s="546" t="s">
        <v>173</v>
      </c>
      <c r="G6" s="547" t="s">
        <v>138</v>
      </c>
      <c r="H6" s="546" t="s">
        <v>174</v>
      </c>
      <c r="I6" s="546" t="s">
        <v>171</v>
      </c>
      <c r="J6" s="546" t="s">
        <v>172</v>
      </c>
      <c r="K6" s="546" t="s">
        <v>173</v>
      </c>
      <c r="L6" s="547" t="s">
        <v>138</v>
      </c>
    </row>
    <row r="7" spans="1:12" s="542" customFormat="1" ht="22.5" customHeight="1">
      <c r="A7" s="598" t="s">
        <v>175</v>
      </c>
      <c r="B7" s="599">
        <v>17195</v>
      </c>
      <c r="C7" s="599">
        <v>15518</v>
      </c>
      <c r="D7" s="552">
        <v>3442</v>
      </c>
      <c r="E7" s="551">
        <v>4485</v>
      </c>
      <c r="F7" s="552">
        <v>3993</v>
      </c>
      <c r="G7" s="552">
        <f>D7+E7+F7</f>
        <v>11920</v>
      </c>
      <c r="H7" s="552">
        <f>C7-G7</f>
        <v>3598</v>
      </c>
      <c r="I7" s="551">
        <v>4075</v>
      </c>
      <c r="J7" s="551">
        <v>4915</v>
      </c>
      <c r="K7" s="551">
        <v>4879</v>
      </c>
      <c r="L7" s="551">
        <f>SUM(I7:K7)</f>
        <v>13869</v>
      </c>
    </row>
    <row r="8" spans="1:12" ht="22.5" customHeight="1">
      <c r="A8" s="600" t="s">
        <v>176</v>
      </c>
      <c r="B8" s="601">
        <v>1465</v>
      </c>
      <c r="C8" s="601">
        <v>1731</v>
      </c>
      <c r="D8" s="602">
        <v>198</v>
      </c>
      <c r="E8" s="602">
        <v>453</v>
      </c>
      <c r="F8" s="602">
        <v>614</v>
      </c>
      <c r="G8" s="602">
        <f>D8+E8+F8</f>
        <v>1265</v>
      </c>
      <c r="H8" s="602">
        <f>C8-G8</f>
        <v>466</v>
      </c>
      <c r="I8" s="602">
        <v>601</v>
      </c>
      <c r="J8" s="602">
        <v>794</v>
      </c>
      <c r="K8" s="602">
        <v>829</v>
      </c>
      <c r="L8" s="602">
        <f>SUM(I8:K8)</f>
        <v>2224</v>
      </c>
    </row>
    <row r="9" spans="1:12" s="558" customFormat="1" ht="22.5" customHeight="1">
      <c r="A9" s="600" t="s">
        <v>177</v>
      </c>
      <c r="B9" s="601">
        <v>1157</v>
      </c>
      <c r="C9" s="601">
        <v>1160</v>
      </c>
      <c r="D9" s="556">
        <v>334</v>
      </c>
      <c r="E9" s="556">
        <v>368</v>
      </c>
      <c r="F9" s="556">
        <v>223</v>
      </c>
      <c r="G9" s="556">
        <f>D9+E9+F9</f>
        <v>925</v>
      </c>
      <c r="H9" s="556">
        <f>C9-G9</f>
        <v>235</v>
      </c>
      <c r="I9" s="556">
        <v>541</v>
      </c>
      <c r="J9" s="556">
        <v>394</v>
      </c>
      <c r="K9" s="556">
        <v>401</v>
      </c>
      <c r="L9" s="556">
        <f>SUM(I9:K9)</f>
        <v>1336</v>
      </c>
    </row>
    <row r="10" spans="1:12" s="558" customFormat="1" ht="12" customHeight="1">
      <c r="A10" s="603" t="s">
        <v>178</v>
      </c>
      <c r="B10" s="601"/>
      <c r="C10" s="601"/>
      <c r="D10" s="604"/>
      <c r="E10" s="604"/>
      <c r="F10" s="604"/>
      <c r="G10" s="604"/>
      <c r="H10" s="556"/>
      <c r="I10" s="556"/>
      <c r="J10" s="556"/>
      <c r="K10" s="556"/>
      <c r="L10" s="556"/>
    </row>
    <row r="11" spans="1:12" s="558" customFormat="1" ht="18" customHeight="1">
      <c r="A11" s="603" t="s">
        <v>179</v>
      </c>
      <c r="B11" s="605">
        <v>818</v>
      </c>
      <c r="C11" s="605">
        <v>729</v>
      </c>
      <c r="D11" s="573">
        <v>210</v>
      </c>
      <c r="E11" s="573">
        <v>231</v>
      </c>
      <c r="F11" s="573">
        <v>129</v>
      </c>
      <c r="G11" s="573">
        <f aca="true" t="shared" si="0" ref="G11:G16">D11+E11+F11</f>
        <v>570</v>
      </c>
      <c r="H11" s="573">
        <f aca="true" t="shared" si="1" ref="H11:H16">C11-G11</f>
        <v>159</v>
      </c>
      <c r="I11" s="573">
        <v>462</v>
      </c>
      <c r="J11" s="573">
        <v>224</v>
      </c>
      <c r="K11" s="573">
        <v>202</v>
      </c>
      <c r="L11" s="576">
        <f aca="true" t="shared" si="2" ref="L11:L16">SUM(I11:K11)</f>
        <v>888</v>
      </c>
    </row>
    <row r="12" spans="1:12" s="558" customFormat="1" ht="18" customHeight="1">
      <c r="A12" s="603" t="s">
        <v>180</v>
      </c>
      <c r="B12" s="605">
        <v>25</v>
      </c>
      <c r="C12" s="605">
        <v>22</v>
      </c>
      <c r="D12" s="573">
        <v>9</v>
      </c>
      <c r="E12" s="573">
        <v>6</v>
      </c>
      <c r="F12" s="573">
        <v>3</v>
      </c>
      <c r="G12" s="573">
        <f t="shared" si="0"/>
        <v>18</v>
      </c>
      <c r="H12" s="573">
        <f t="shared" si="1"/>
        <v>4</v>
      </c>
      <c r="I12" s="573">
        <v>3</v>
      </c>
      <c r="J12" s="573">
        <v>13</v>
      </c>
      <c r="K12" s="573">
        <v>18</v>
      </c>
      <c r="L12" s="576">
        <f t="shared" si="2"/>
        <v>34</v>
      </c>
    </row>
    <row r="13" spans="1:12" ht="18" customHeight="1">
      <c r="A13" s="603" t="s">
        <v>181</v>
      </c>
      <c r="B13" s="605">
        <v>247</v>
      </c>
      <c r="C13" s="605">
        <v>318</v>
      </c>
      <c r="D13" s="566">
        <v>93</v>
      </c>
      <c r="E13" s="566">
        <v>116</v>
      </c>
      <c r="F13" s="566">
        <v>65</v>
      </c>
      <c r="G13" s="566">
        <f t="shared" si="0"/>
        <v>274</v>
      </c>
      <c r="H13" s="566">
        <f t="shared" si="1"/>
        <v>44</v>
      </c>
      <c r="I13" s="566">
        <v>59</v>
      </c>
      <c r="J13" s="566">
        <v>136</v>
      </c>
      <c r="K13" s="566">
        <v>131</v>
      </c>
      <c r="L13" s="569">
        <f t="shared" si="2"/>
        <v>326</v>
      </c>
    </row>
    <row r="14" spans="1:12" ht="25.5" customHeight="1">
      <c r="A14" s="606" t="s">
        <v>182</v>
      </c>
      <c r="B14" s="601">
        <v>1</v>
      </c>
      <c r="C14" s="607">
        <v>1</v>
      </c>
      <c r="D14" s="608">
        <v>0</v>
      </c>
      <c r="E14" s="608">
        <v>0</v>
      </c>
      <c r="F14" s="608">
        <v>0</v>
      </c>
      <c r="G14" s="608">
        <f t="shared" si="0"/>
        <v>0</v>
      </c>
      <c r="H14" s="602">
        <f t="shared" si="1"/>
        <v>1</v>
      </c>
      <c r="I14" s="608">
        <v>0</v>
      </c>
      <c r="J14" s="602">
        <v>1</v>
      </c>
      <c r="K14" s="608">
        <v>0</v>
      </c>
      <c r="L14" s="602">
        <f t="shared" si="2"/>
        <v>1</v>
      </c>
    </row>
    <row r="15" spans="1:12" ht="22.5" customHeight="1">
      <c r="A15" s="600" t="s">
        <v>183</v>
      </c>
      <c r="B15" s="601">
        <v>571</v>
      </c>
      <c r="C15" s="601">
        <v>628</v>
      </c>
      <c r="D15" s="602">
        <v>135</v>
      </c>
      <c r="E15" s="602">
        <v>161</v>
      </c>
      <c r="F15" s="602">
        <v>160</v>
      </c>
      <c r="G15" s="602">
        <f t="shared" si="0"/>
        <v>456</v>
      </c>
      <c r="H15" s="602">
        <f t="shared" si="1"/>
        <v>172</v>
      </c>
      <c r="I15" s="602">
        <v>155</v>
      </c>
      <c r="J15" s="602">
        <v>189</v>
      </c>
      <c r="K15" s="602">
        <v>157</v>
      </c>
      <c r="L15" s="602">
        <f t="shared" si="2"/>
        <v>501</v>
      </c>
    </row>
    <row r="16" spans="1:12" ht="27.75" customHeight="1">
      <c r="A16" s="606" t="s">
        <v>184</v>
      </c>
      <c r="B16" s="601">
        <v>9892</v>
      </c>
      <c r="C16" s="601">
        <v>8444</v>
      </c>
      <c r="D16" s="602">
        <v>1877</v>
      </c>
      <c r="E16" s="602">
        <v>2446</v>
      </c>
      <c r="F16" s="602">
        <v>2200</v>
      </c>
      <c r="G16" s="602">
        <f t="shared" si="0"/>
        <v>6523</v>
      </c>
      <c r="H16" s="602">
        <f t="shared" si="1"/>
        <v>1921</v>
      </c>
      <c r="I16" s="602">
        <v>1955</v>
      </c>
      <c r="J16" s="602">
        <v>2395</v>
      </c>
      <c r="K16" s="602">
        <v>2437</v>
      </c>
      <c r="L16" s="602">
        <f t="shared" si="2"/>
        <v>6787</v>
      </c>
    </row>
    <row r="17" spans="1:12" ht="12" customHeight="1">
      <c r="A17" s="603" t="s">
        <v>178</v>
      </c>
      <c r="B17" s="601"/>
      <c r="C17" s="601"/>
      <c r="D17" s="609"/>
      <c r="E17" s="609"/>
      <c r="F17" s="609"/>
      <c r="G17" s="609"/>
      <c r="H17" s="602"/>
      <c r="I17" s="602"/>
      <c r="J17" s="602"/>
      <c r="K17" s="602"/>
      <c r="L17" s="602"/>
    </row>
    <row r="18" spans="1:12" ht="18" customHeight="1">
      <c r="A18" s="610" t="s">
        <v>185</v>
      </c>
      <c r="B18" s="605">
        <v>171</v>
      </c>
      <c r="C18" s="605">
        <v>128</v>
      </c>
      <c r="D18" s="566">
        <v>30</v>
      </c>
      <c r="E18" s="566">
        <v>38</v>
      </c>
      <c r="F18" s="566">
        <v>30</v>
      </c>
      <c r="G18" s="569">
        <f>D18+E18+F18</f>
        <v>98</v>
      </c>
      <c r="H18" s="566">
        <f>C18-G18</f>
        <v>30</v>
      </c>
      <c r="I18" s="566">
        <v>30</v>
      </c>
      <c r="J18" s="566">
        <v>40</v>
      </c>
      <c r="K18" s="566">
        <v>40</v>
      </c>
      <c r="L18" s="569">
        <f>SUM(I18:K18)</f>
        <v>110</v>
      </c>
    </row>
    <row r="19" spans="1:12" ht="18" customHeight="1">
      <c r="A19" s="603" t="s">
        <v>186</v>
      </c>
      <c r="B19" s="605">
        <v>7317</v>
      </c>
      <c r="C19" s="605">
        <v>5543</v>
      </c>
      <c r="D19" s="566">
        <v>1268</v>
      </c>
      <c r="E19" s="566">
        <v>1685</v>
      </c>
      <c r="F19" s="566">
        <v>1385</v>
      </c>
      <c r="G19" s="569">
        <f>D19+E19+F19</f>
        <v>4338</v>
      </c>
      <c r="H19" s="566">
        <f>C19-G19</f>
        <v>1205</v>
      </c>
      <c r="I19" s="566">
        <v>1284</v>
      </c>
      <c r="J19" s="566">
        <v>1715</v>
      </c>
      <c r="K19" s="566">
        <v>1693</v>
      </c>
      <c r="L19" s="569">
        <f>SUM(I19:K19)</f>
        <v>4692</v>
      </c>
    </row>
    <row r="20" spans="1:12" ht="18" customHeight="1">
      <c r="A20" s="603" t="s">
        <v>187</v>
      </c>
      <c r="B20" s="605">
        <v>1416</v>
      </c>
      <c r="C20" s="605">
        <v>1589</v>
      </c>
      <c r="D20" s="566">
        <v>352</v>
      </c>
      <c r="E20" s="566">
        <v>422</v>
      </c>
      <c r="F20" s="566">
        <v>382</v>
      </c>
      <c r="G20" s="569">
        <f>D20+E20+F20</f>
        <v>1156</v>
      </c>
      <c r="H20" s="566">
        <f>C20-G20</f>
        <v>433</v>
      </c>
      <c r="I20" s="566">
        <v>380</v>
      </c>
      <c r="J20" s="566">
        <v>339</v>
      </c>
      <c r="K20" s="566">
        <v>412</v>
      </c>
      <c r="L20" s="569">
        <f>SUM(I20:K20)</f>
        <v>1131</v>
      </c>
    </row>
    <row r="21" spans="1:12" ht="22.5" customHeight="1">
      <c r="A21" s="611" t="s">
        <v>188</v>
      </c>
      <c r="B21" s="601">
        <v>2461</v>
      </c>
      <c r="C21" s="601">
        <v>1860</v>
      </c>
      <c r="D21" s="602">
        <v>538</v>
      </c>
      <c r="E21" s="602">
        <v>633</v>
      </c>
      <c r="F21" s="602">
        <v>376</v>
      </c>
      <c r="G21" s="602">
        <f>D21+E21+F21</f>
        <v>1547</v>
      </c>
      <c r="H21" s="602">
        <f>C21-G21</f>
        <v>313</v>
      </c>
      <c r="I21" s="602">
        <v>408</v>
      </c>
      <c r="J21" s="602">
        <v>696</v>
      </c>
      <c r="K21" s="602">
        <v>560</v>
      </c>
      <c r="L21" s="602">
        <f>SUM(I21:K21)</f>
        <v>1664</v>
      </c>
    </row>
    <row r="22" spans="1:12" ht="22.5" customHeight="1">
      <c r="A22" s="611" t="s">
        <v>189</v>
      </c>
      <c r="B22" s="601">
        <v>1563</v>
      </c>
      <c r="C22" s="601">
        <v>1568</v>
      </c>
      <c r="D22" s="602">
        <v>337</v>
      </c>
      <c r="E22" s="602">
        <v>389</v>
      </c>
      <c r="F22" s="602">
        <v>380</v>
      </c>
      <c r="G22" s="602">
        <f>D22+E22+F22</f>
        <v>1106</v>
      </c>
      <c r="H22" s="602">
        <f>C22-G22</f>
        <v>462</v>
      </c>
      <c r="I22" s="602">
        <v>372</v>
      </c>
      <c r="J22" s="602">
        <v>417</v>
      </c>
      <c r="K22" s="602">
        <v>459</v>
      </c>
      <c r="L22" s="602">
        <f>SUM(I22:K22)</f>
        <v>1248</v>
      </c>
    </row>
    <row r="23" spans="1:12" ht="12.75">
      <c r="A23" s="603" t="s">
        <v>178</v>
      </c>
      <c r="B23" s="601"/>
      <c r="C23" s="601"/>
      <c r="D23" s="609"/>
      <c r="E23" s="609"/>
      <c r="F23" s="609"/>
      <c r="G23" s="609"/>
      <c r="H23" s="602"/>
      <c r="I23" s="602"/>
      <c r="J23" s="602"/>
      <c r="K23" s="602"/>
      <c r="L23" s="602"/>
    </row>
    <row r="24" spans="1:12" ht="18" customHeight="1">
      <c r="A24" s="603" t="s">
        <v>190</v>
      </c>
      <c r="B24" s="605">
        <v>219</v>
      </c>
      <c r="C24" s="605">
        <v>231</v>
      </c>
      <c r="D24" s="566">
        <v>52</v>
      </c>
      <c r="E24" s="566">
        <v>62</v>
      </c>
      <c r="F24" s="566">
        <v>49</v>
      </c>
      <c r="G24" s="566">
        <f>D24+E24+F24</f>
        <v>163</v>
      </c>
      <c r="H24" s="566">
        <f>C24-G24</f>
        <v>68</v>
      </c>
      <c r="I24" s="566">
        <v>54</v>
      </c>
      <c r="J24" s="566">
        <v>57</v>
      </c>
      <c r="K24" s="566">
        <v>50</v>
      </c>
      <c r="L24" s="569">
        <f>SUM(I24:K24)</f>
        <v>161</v>
      </c>
    </row>
    <row r="25" spans="1:12" ht="18" customHeight="1">
      <c r="A25" s="610" t="s">
        <v>191</v>
      </c>
      <c r="B25" s="605">
        <v>401</v>
      </c>
      <c r="C25" s="605">
        <v>385</v>
      </c>
      <c r="D25" s="566">
        <v>86</v>
      </c>
      <c r="E25" s="566">
        <v>75</v>
      </c>
      <c r="F25" s="566">
        <v>102</v>
      </c>
      <c r="G25" s="566">
        <f>D25+E25+F25</f>
        <v>263</v>
      </c>
      <c r="H25" s="566">
        <f>C25-G25</f>
        <v>122</v>
      </c>
      <c r="I25" s="566">
        <v>87</v>
      </c>
      <c r="J25" s="566">
        <v>92</v>
      </c>
      <c r="K25" s="566">
        <v>128</v>
      </c>
      <c r="L25" s="569">
        <f>SUM(I25:K25)</f>
        <v>307</v>
      </c>
    </row>
    <row r="26" spans="1:12" ht="22.5" customHeight="1">
      <c r="A26" s="612" t="s">
        <v>170</v>
      </c>
      <c r="B26" s="613">
        <v>85</v>
      </c>
      <c r="C26" s="614">
        <v>126</v>
      </c>
      <c r="D26" s="614">
        <f>D7-D8-D9-D14-D15-D16-D21-D22</f>
        <v>23</v>
      </c>
      <c r="E26" s="614">
        <f>E7-E8-E9-E14-E15-E16-E21-E22</f>
        <v>35</v>
      </c>
      <c r="F26" s="614">
        <f>F7-F8-F9-F14-F15-F16-F21-F22</f>
        <v>40</v>
      </c>
      <c r="G26" s="614">
        <f>D26+E26+F26</f>
        <v>98</v>
      </c>
      <c r="H26" s="614">
        <f>C26-G26</f>
        <v>28</v>
      </c>
      <c r="I26" s="614">
        <f>I7-I8-I9-I14-I15-I16-I21-I22</f>
        <v>43</v>
      </c>
      <c r="J26" s="614">
        <f>J7-J8-J9-J14-J15-J16-J21-J22</f>
        <v>29</v>
      </c>
      <c r="K26" s="614">
        <f>K7-K8-K9-K14-K15-K16-K21-K22</f>
        <v>36</v>
      </c>
      <c r="L26" s="614">
        <f>SUM(I26:K26)</f>
        <v>108</v>
      </c>
    </row>
    <row r="27" spans="1:3" ht="16.5" customHeight="1">
      <c r="A27" s="615" t="s">
        <v>259</v>
      </c>
      <c r="B27" s="616"/>
      <c r="C27" s="616"/>
    </row>
    <row r="28" spans="1:3" ht="12.75">
      <c r="A28" s="616"/>
      <c r="B28" s="616"/>
      <c r="C28" s="616"/>
    </row>
    <row r="29" spans="1:3" ht="12.75">
      <c r="A29" s="616"/>
      <c r="B29" s="616"/>
      <c r="C29" s="616"/>
    </row>
    <row r="30" ht="12.75"/>
    <row r="31" ht="12.75"/>
  </sheetData>
  <mergeCells count="6">
    <mergeCell ref="J3:L3"/>
    <mergeCell ref="I5:L5"/>
    <mergeCell ref="D5:H5"/>
    <mergeCell ref="A5:A6"/>
    <mergeCell ref="B5:B6"/>
    <mergeCell ref="C5:C6"/>
  </mergeCells>
  <printOptions/>
  <pageMargins left="0.3937007874015748" right="0" top="0.5118110236220472" bottom="0.2362204724409449" header="0.31496062992125984" footer="0.433070866141732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483" customWidth="1"/>
    <col min="2" max="2" width="10.140625" style="483" customWidth="1"/>
    <col min="3" max="3" width="10.421875" style="483" customWidth="1"/>
    <col min="4" max="6" width="8.00390625" style="483" customWidth="1"/>
    <col min="7" max="7" width="7.7109375" style="483" customWidth="1"/>
    <col min="8" max="12" width="8.00390625" style="483" customWidth="1"/>
    <col min="13" max="16384" width="9.140625" style="483" customWidth="1"/>
  </cols>
  <sheetData>
    <row r="1" spans="1:3" ht="15.75" customHeight="1">
      <c r="A1" s="597" t="s">
        <v>275</v>
      </c>
      <c r="B1" s="617"/>
      <c r="C1" s="617"/>
    </row>
    <row r="2" spans="1:12" ht="12" customHeight="1">
      <c r="A2" s="618"/>
      <c r="J2" s="730" t="s">
        <v>192</v>
      </c>
      <c r="K2" s="730"/>
      <c r="L2" s="730"/>
    </row>
    <row r="3" ht="2.25" customHeight="1">
      <c r="K3" s="483" t="s">
        <v>267</v>
      </c>
    </row>
    <row r="4" spans="1:12" ht="12.75" customHeight="1">
      <c r="A4" s="750" t="s">
        <v>193</v>
      </c>
      <c r="B4" s="750">
        <v>2004</v>
      </c>
      <c r="C4" s="750" t="s">
        <v>256</v>
      </c>
      <c r="D4" s="740" t="s">
        <v>256</v>
      </c>
      <c r="E4" s="741"/>
      <c r="F4" s="741"/>
      <c r="G4" s="741"/>
      <c r="H4" s="742"/>
      <c r="I4" s="740" t="s">
        <v>257</v>
      </c>
      <c r="J4" s="741"/>
      <c r="K4" s="741"/>
      <c r="L4" s="742"/>
    </row>
    <row r="5" spans="1:12" ht="12" customHeight="1">
      <c r="A5" s="751"/>
      <c r="B5" s="751"/>
      <c r="C5" s="751"/>
      <c r="D5" s="494" t="s">
        <v>152</v>
      </c>
      <c r="E5" s="494" t="s">
        <v>136</v>
      </c>
      <c r="F5" s="494" t="s">
        <v>140</v>
      </c>
      <c r="G5" s="547" t="s">
        <v>138</v>
      </c>
      <c r="H5" s="494" t="s">
        <v>139</v>
      </c>
      <c r="I5" s="494" t="s">
        <v>152</v>
      </c>
      <c r="J5" s="494" t="s">
        <v>136</v>
      </c>
      <c r="K5" s="494" t="s">
        <v>140</v>
      </c>
      <c r="L5" s="547" t="s">
        <v>138</v>
      </c>
    </row>
    <row r="6" spans="1:12" ht="22.5" customHeight="1">
      <c r="A6" s="619" t="s">
        <v>154</v>
      </c>
      <c r="B6" s="620">
        <v>32046</v>
      </c>
      <c r="C6" s="620">
        <f aca="true" t="shared" si="0" ref="C6:K6">C7+C19+C26+C32+C36</f>
        <v>28954</v>
      </c>
      <c r="D6" s="620">
        <f t="shared" si="0"/>
        <v>6500</v>
      </c>
      <c r="E6" s="620">
        <f t="shared" si="0"/>
        <v>7616</v>
      </c>
      <c r="F6" s="620">
        <f t="shared" si="0"/>
        <v>7145</v>
      </c>
      <c r="G6" s="620">
        <f t="shared" si="0"/>
        <v>21261</v>
      </c>
      <c r="H6" s="620">
        <f t="shared" si="0"/>
        <v>7693</v>
      </c>
      <c r="I6" s="621">
        <f t="shared" si="0"/>
        <v>6629</v>
      </c>
      <c r="J6" s="621">
        <f t="shared" si="0"/>
        <v>8861</v>
      </c>
      <c r="K6" s="621">
        <f t="shared" si="0"/>
        <v>8589</v>
      </c>
      <c r="L6" s="622">
        <f aca="true" t="shared" si="1" ref="L6:L39">SUM(I6:K6)</f>
        <v>24079</v>
      </c>
    </row>
    <row r="7" spans="1:12" ht="20.25" customHeight="1">
      <c r="A7" s="556" t="s">
        <v>194</v>
      </c>
      <c r="B7" s="556">
        <v>21760</v>
      </c>
      <c r="C7" s="556">
        <v>21351</v>
      </c>
      <c r="D7" s="602">
        <v>4662</v>
      </c>
      <c r="E7" s="602">
        <v>5719</v>
      </c>
      <c r="F7" s="602">
        <v>4999</v>
      </c>
      <c r="G7" s="602">
        <f aca="true" t="shared" si="2" ref="G7:G39">D7+E7+F7</f>
        <v>15380</v>
      </c>
      <c r="H7" s="602">
        <f aca="true" t="shared" si="3" ref="H7:H37">C7-G7</f>
        <v>5971</v>
      </c>
      <c r="I7" s="602">
        <v>5075</v>
      </c>
      <c r="J7" s="602">
        <v>6876</v>
      </c>
      <c r="K7" s="623">
        <v>6500</v>
      </c>
      <c r="L7" s="623">
        <f t="shared" si="1"/>
        <v>18451</v>
      </c>
    </row>
    <row r="8" spans="1:12" s="625" customFormat="1" ht="12.75" customHeight="1">
      <c r="A8" s="624" t="s">
        <v>195</v>
      </c>
      <c r="B8" s="573">
        <v>26</v>
      </c>
      <c r="C8" s="573">
        <v>133</v>
      </c>
      <c r="D8" s="566">
        <v>26</v>
      </c>
      <c r="E8" s="566">
        <v>38</v>
      </c>
      <c r="F8" s="566">
        <v>33</v>
      </c>
      <c r="G8" s="566">
        <f t="shared" si="2"/>
        <v>97</v>
      </c>
      <c r="H8" s="566">
        <f t="shared" si="3"/>
        <v>36</v>
      </c>
      <c r="I8" s="566">
        <v>26</v>
      </c>
      <c r="J8" s="566">
        <v>17</v>
      </c>
      <c r="K8" s="567">
        <v>24</v>
      </c>
      <c r="L8" s="568">
        <f t="shared" si="1"/>
        <v>67</v>
      </c>
    </row>
    <row r="9" spans="1:12" ht="12.75" customHeight="1">
      <c r="A9" s="624" t="s">
        <v>196</v>
      </c>
      <c r="B9" s="573">
        <v>1011</v>
      </c>
      <c r="C9" s="573">
        <v>1279</v>
      </c>
      <c r="D9" s="626">
        <v>281</v>
      </c>
      <c r="E9" s="627">
        <v>365</v>
      </c>
      <c r="F9" s="628">
        <v>316</v>
      </c>
      <c r="G9" s="566">
        <f t="shared" si="2"/>
        <v>962</v>
      </c>
      <c r="H9" s="566">
        <f t="shared" si="3"/>
        <v>317</v>
      </c>
      <c r="I9" s="566">
        <v>264</v>
      </c>
      <c r="J9" s="566">
        <v>387</v>
      </c>
      <c r="K9" s="567">
        <v>405</v>
      </c>
      <c r="L9" s="568">
        <f t="shared" si="1"/>
        <v>1056</v>
      </c>
    </row>
    <row r="10" spans="1:12" ht="12.75" customHeight="1">
      <c r="A10" s="629" t="s">
        <v>197</v>
      </c>
      <c r="B10" s="573">
        <v>6995</v>
      </c>
      <c r="C10" s="573">
        <v>6045</v>
      </c>
      <c r="D10" s="626">
        <v>1328</v>
      </c>
      <c r="E10" s="627">
        <v>1767</v>
      </c>
      <c r="F10" s="628">
        <v>1299</v>
      </c>
      <c r="G10" s="566">
        <f t="shared" si="2"/>
        <v>4394</v>
      </c>
      <c r="H10" s="566">
        <f t="shared" si="3"/>
        <v>1651</v>
      </c>
      <c r="I10" s="566">
        <v>1259</v>
      </c>
      <c r="J10" s="566">
        <v>1797</v>
      </c>
      <c r="K10" s="567">
        <v>1563</v>
      </c>
      <c r="L10" s="568">
        <f t="shared" si="1"/>
        <v>4619</v>
      </c>
    </row>
    <row r="11" spans="1:12" ht="12.75" customHeight="1">
      <c r="A11" s="629" t="s">
        <v>198</v>
      </c>
      <c r="B11" s="573">
        <v>1003</v>
      </c>
      <c r="C11" s="573">
        <v>730</v>
      </c>
      <c r="D11" s="626">
        <v>190</v>
      </c>
      <c r="E11" s="627">
        <v>187</v>
      </c>
      <c r="F11" s="628">
        <v>157</v>
      </c>
      <c r="G11" s="566">
        <f t="shared" si="2"/>
        <v>534</v>
      </c>
      <c r="H11" s="566">
        <f t="shared" si="3"/>
        <v>196</v>
      </c>
      <c r="I11" s="566">
        <v>166</v>
      </c>
      <c r="J11" s="566">
        <v>227</v>
      </c>
      <c r="K11" s="567">
        <v>226</v>
      </c>
      <c r="L11" s="568">
        <f t="shared" si="1"/>
        <v>619</v>
      </c>
    </row>
    <row r="12" spans="1:12" ht="12.75" customHeight="1">
      <c r="A12" s="630" t="s">
        <v>199</v>
      </c>
      <c r="B12" s="573">
        <v>1425</v>
      </c>
      <c r="C12" s="573">
        <v>1190</v>
      </c>
      <c r="D12" s="626">
        <v>283</v>
      </c>
      <c r="E12" s="627">
        <v>259</v>
      </c>
      <c r="F12" s="628">
        <v>273</v>
      </c>
      <c r="G12" s="566">
        <f t="shared" si="2"/>
        <v>815</v>
      </c>
      <c r="H12" s="566">
        <f t="shared" si="3"/>
        <v>375</v>
      </c>
      <c r="I12" s="566">
        <v>368</v>
      </c>
      <c r="J12" s="566">
        <v>506</v>
      </c>
      <c r="K12" s="567">
        <v>380</v>
      </c>
      <c r="L12" s="568">
        <f t="shared" si="1"/>
        <v>1254</v>
      </c>
    </row>
    <row r="13" spans="1:12" ht="12.75" customHeight="1">
      <c r="A13" s="630" t="s">
        <v>200</v>
      </c>
      <c r="B13" s="573">
        <v>730</v>
      </c>
      <c r="C13" s="573">
        <v>550</v>
      </c>
      <c r="D13" s="626">
        <v>156</v>
      </c>
      <c r="E13" s="627">
        <v>136</v>
      </c>
      <c r="F13" s="628">
        <v>119</v>
      </c>
      <c r="G13" s="566">
        <f t="shared" si="2"/>
        <v>411</v>
      </c>
      <c r="H13" s="566">
        <f t="shared" si="3"/>
        <v>139</v>
      </c>
      <c r="I13" s="566">
        <v>175</v>
      </c>
      <c r="J13" s="566">
        <v>162</v>
      </c>
      <c r="K13" s="567">
        <v>162</v>
      </c>
      <c r="L13" s="568">
        <f t="shared" si="1"/>
        <v>499</v>
      </c>
    </row>
    <row r="14" spans="1:12" ht="12.75" customHeight="1">
      <c r="A14" s="630" t="s">
        <v>201</v>
      </c>
      <c r="B14" s="573">
        <v>145</v>
      </c>
      <c r="C14" s="573">
        <v>188</v>
      </c>
      <c r="D14" s="631">
        <v>62</v>
      </c>
      <c r="E14" s="566">
        <v>20</v>
      </c>
      <c r="F14" s="567">
        <v>71</v>
      </c>
      <c r="G14" s="566">
        <f t="shared" si="2"/>
        <v>153</v>
      </c>
      <c r="H14" s="566">
        <f t="shared" si="3"/>
        <v>35</v>
      </c>
      <c r="I14" s="566">
        <v>26</v>
      </c>
      <c r="J14" s="566">
        <v>35</v>
      </c>
      <c r="K14" s="567">
        <v>31</v>
      </c>
      <c r="L14" s="568">
        <f t="shared" si="1"/>
        <v>92</v>
      </c>
    </row>
    <row r="15" spans="1:12" ht="12.75" customHeight="1">
      <c r="A15" s="630" t="s">
        <v>202</v>
      </c>
      <c r="B15" s="573">
        <v>476</v>
      </c>
      <c r="C15" s="573">
        <v>898</v>
      </c>
      <c r="D15" s="626">
        <v>102</v>
      </c>
      <c r="E15" s="627">
        <v>141</v>
      </c>
      <c r="F15" s="628">
        <v>227</v>
      </c>
      <c r="G15" s="566">
        <f t="shared" si="2"/>
        <v>470</v>
      </c>
      <c r="H15" s="566">
        <f t="shared" si="3"/>
        <v>428</v>
      </c>
      <c r="I15" s="566">
        <v>310</v>
      </c>
      <c r="J15" s="566">
        <v>458</v>
      </c>
      <c r="K15" s="567">
        <v>466</v>
      </c>
      <c r="L15" s="568">
        <f t="shared" si="1"/>
        <v>1234</v>
      </c>
    </row>
    <row r="16" spans="1:12" ht="12.75" customHeight="1">
      <c r="A16" s="630" t="s">
        <v>203</v>
      </c>
      <c r="B16" s="573">
        <v>534</v>
      </c>
      <c r="C16" s="573">
        <v>552</v>
      </c>
      <c r="D16" s="626">
        <v>145</v>
      </c>
      <c r="E16" s="632">
        <v>159</v>
      </c>
      <c r="F16" s="633">
        <v>121</v>
      </c>
      <c r="G16" s="566">
        <f t="shared" si="2"/>
        <v>425</v>
      </c>
      <c r="H16" s="566">
        <f t="shared" si="3"/>
        <v>127</v>
      </c>
      <c r="I16" s="566">
        <v>144</v>
      </c>
      <c r="J16" s="566">
        <v>163</v>
      </c>
      <c r="K16" s="567">
        <v>131</v>
      </c>
      <c r="L16" s="568">
        <f t="shared" si="1"/>
        <v>438</v>
      </c>
    </row>
    <row r="17" spans="1:12" ht="12.75" customHeight="1">
      <c r="A17" s="630" t="s">
        <v>204</v>
      </c>
      <c r="B17" s="573">
        <v>8895</v>
      </c>
      <c r="C17" s="573">
        <v>9208</v>
      </c>
      <c r="D17" s="626">
        <v>1967</v>
      </c>
      <c r="E17" s="627">
        <v>2507</v>
      </c>
      <c r="F17" s="628">
        <v>2223</v>
      </c>
      <c r="G17" s="566">
        <f t="shared" si="2"/>
        <v>6697</v>
      </c>
      <c r="H17" s="566">
        <f t="shared" si="3"/>
        <v>2511</v>
      </c>
      <c r="I17" s="566">
        <v>2204</v>
      </c>
      <c r="J17" s="566">
        <v>2954</v>
      </c>
      <c r="K17" s="567">
        <v>3013</v>
      </c>
      <c r="L17" s="568">
        <f t="shared" si="1"/>
        <v>8171</v>
      </c>
    </row>
    <row r="18" spans="1:12" ht="12.75" customHeight="1">
      <c r="A18" s="630" t="s">
        <v>205</v>
      </c>
      <c r="B18" s="574">
        <f>B7-SUM(B8:B17)</f>
        <v>520</v>
      </c>
      <c r="C18" s="574">
        <f>C7-SUM(C8:C17)</f>
        <v>578</v>
      </c>
      <c r="D18" s="634">
        <f>D7-SUM(D8:D17)</f>
        <v>122</v>
      </c>
      <c r="E18" s="573">
        <f>E7-SUM(E8:E17)</f>
        <v>140</v>
      </c>
      <c r="F18" s="574">
        <f>F7-SUM(F8:F17)</f>
        <v>160</v>
      </c>
      <c r="G18" s="574">
        <f t="shared" si="2"/>
        <v>422</v>
      </c>
      <c r="H18" s="574">
        <f t="shared" si="3"/>
        <v>156</v>
      </c>
      <c r="I18" s="574">
        <f>I7-SUM(I8:I17)</f>
        <v>133</v>
      </c>
      <c r="J18" s="574">
        <f>J7-SUM(J8:J17)</f>
        <v>170</v>
      </c>
      <c r="K18" s="574">
        <f>K7-SUM(K8:K17)</f>
        <v>99</v>
      </c>
      <c r="L18" s="568">
        <f t="shared" si="1"/>
        <v>402</v>
      </c>
    </row>
    <row r="19" spans="1:12" ht="20.25" customHeight="1">
      <c r="A19" s="635" t="s">
        <v>206</v>
      </c>
      <c r="B19" s="556">
        <v>793</v>
      </c>
      <c r="C19" s="556">
        <v>342</v>
      </c>
      <c r="D19" s="636">
        <v>97</v>
      </c>
      <c r="E19" s="602">
        <v>79</v>
      </c>
      <c r="F19" s="623">
        <v>91</v>
      </c>
      <c r="G19" s="602">
        <f t="shared" si="2"/>
        <v>267</v>
      </c>
      <c r="H19" s="602">
        <f t="shared" si="3"/>
        <v>75</v>
      </c>
      <c r="I19" s="602">
        <v>59</v>
      </c>
      <c r="J19" s="602">
        <v>52</v>
      </c>
      <c r="K19" s="623">
        <v>52</v>
      </c>
      <c r="L19" s="623">
        <f t="shared" si="1"/>
        <v>163</v>
      </c>
    </row>
    <row r="20" spans="1:12" ht="12.75" customHeight="1">
      <c r="A20" s="561" t="s">
        <v>207</v>
      </c>
      <c r="B20" s="573">
        <v>52</v>
      </c>
      <c r="C20" s="573">
        <v>22</v>
      </c>
      <c r="D20" s="637">
        <v>0</v>
      </c>
      <c r="E20" s="573">
        <v>3</v>
      </c>
      <c r="F20" s="634">
        <v>7</v>
      </c>
      <c r="G20" s="569">
        <f t="shared" si="2"/>
        <v>10</v>
      </c>
      <c r="H20" s="566">
        <f t="shared" si="3"/>
        <v>12</v>
      </c>
      <c r="I20" s="566">
        <v>9</v>
      </c>
      <c r="J20" s="566">
        <v>4</v>
      </c>
      <c r="K20" s="567">
        <v>13</v>
      </c>
      <c r="L20" s="568">
        <f t="shared" si="1"/>
        <v>26</v>
      </c>
    </row>
    <row r="21" spans="1:12" ht="12.75" customHeight="1">
      <c r="A21" s="630" t="s">
        <v>260</v>
      </c>
      <c r="B21" s="573">
        <v>113</v>
      </c>
      <c r="C21" s="573">
        <v>53</v>
      </c>
      <c r="D21" s="626">
        <v>13</v>
      </c>
      <c r="E21" s="632">
        <v>9</v>
      </c>
      <c r="F21" s="633">
        <v>16</v>
      </c>
      <c r="G21" s="569">
        <f t="shared" si="2"/>
        <v>38</v>
      </c>
      <c r="H21" s="566">
        <f t="shared" si="3"/>
        <v>15</v>
      </c>
      <c r="I21" s="566">
        <v>12</v>
      </c>
      <c r="J21" s="566">
        <v>12</v>
      </c>
      <c r="K21" s="567">
        <v>16</v>
      </c>
      <c r="L21" s="568">
        <f t="shared" si="1"/>
        <v>40</v>
      </c>
    </row>
    <row r="22" spans="1:12" ht="12.75" customHeight="1">
      <c r="A22" s="630" t="s">
        <v>208</v>
      </c>
      <c r="B22" s="573">
        <v>298</v>
      </c>
      <c r="C22" s="573">
        <v>25</v>
      </c>
      <c r="D22" s="638">
        <v>5</v>
      </c>
      <c r="E22" s="632">
        <v>5</v>
      </c>
      <c r="F22" s="633">
        <v>7</v>
      </c>
      <c r="G22" s="569">
        <f t="shared" si="2"/>
        <v>17</v>
      </c>
      <c r="H22" s="566">
        <f t="shared" si="3"/>
        <v>8</v>
      </c>
      <c r="I22" s="566">
        <v>4</v>
      </c>
      <c r="J22" s="566">
        <v>6</v>
      </c>
      <c r="K22" s="567">
        <v>8</v>
      </c>
      <c r="L22" s="568">
        <f t="shared" si="1"/>
        <v>18</v>
      </c>
    </row>
    <row r="23" spans="1:12" ht="12.75" customHeight="1">
      <c r="A23" s="630" t="s">
        <v>209</v>
      </c>
      <c r="B23" s="573">
        <v>120</v>
      </c>
      <c r="C23" s="573">
        <v>80</v>
      </c>
      <c r="D23" s="639">
        <v>27</v>
      </c>
      <c r="E23" s="632">
        <v>26</v>
      </c>
      <c r="F23" s="633">
        <v>12</v>
      </c>
      <c r="G23" s="569">
        <f t="shared" si="2"/>
        <v>65</v>
      </c>
      <c r="H23" s="566">
        <f t="shared" si="3"/>
        <v>15</v>
      </c>
      <c r="I23" s="566">
        <v>16</v>
      </c>
      <c r="J23" s="566">
        <v>6</v>
      </c>
      <c r="K23" s="567">
        <v>6</v>
      </c>
      <c r="L23" s="568">
        <f t="shared" si="1"/>
        <v>28</v>
      </c>
    </row>
    <row r="24" spans="1:12" ht="12.75" customHeight="1">
      <c r="A24" s="630" t="s">
        <v>210</v>
      </c>
      <c r="B24" s="573">
        <v>8</v>
      </c>
      <c r="C24" s="573">
        <v>8</v>
      </c>
      <c r="D24" s="631">
        <v>1</v>
      </c>
      <c r="E24" s="566">
        <v>2</v>
      </c>
      <c r="F24" s="567">
        <v>2</v>
      </c>
      <c r="G24" s="569">
        <f t="shared" si="2"/>
        <v>5</v>
      </c>
      <c r="H24" s="566">
        <f t="shared" si="3"/>
        <v>3</v>
      </c>
      <c r="I24" s="566">
        <v>1</v>
      </c>
      <c r="J24" s="566">
        <v>2</v>
      </c>
      <c r="K24" s="567">
        <v>1</v>
      </c>
      <c r="L24" s="568">
        <f t="shared" si="1"/>
        <v>4</v>
      </c>
    </row>
    <row r="25" spans="1:12" ht="12.75" customHeight="1">
      <c r="A25" s="630" t="s">
        <v>211</v>
      </c>
      <c r="B25" s="574">
        <f>B19-SUM(B20:B24)</f>
        <v>202</v>
      </c>
      <c r="C25" s="574">
        <f>C19-SUM(C20:C24)</f>
        <v>154</v>
      </c>
      <c r="D25" s="634">
        <f>D19-SUM(D20:D24)</f>
        <v>51</v>
      </c>
      <c r="E25" s="573">
        <f>E19-SUM(E20:E24)</f>
        <v>34</v>
      </c>
      <c r="F25" s="574">
        <f>F19-SUM(F20:F24)</f>
        <v>47</v>
      </c>
      <c r="G25" s="575">
        <f t="shared" si="2"/>
        <v>132</v>
      </c>
      <c r="H25" s="574">
        <f t="shared" si="3"/>
        <v>22</v>
      </c>
      <c r="I25" s="574">
        <f>I19-SUM(I20:I24)</f>
        <v>17</v>
      </c>
      <c r="J25" s="574">
        <f>J19-SUM(J20:J24)</f>
        <v>22</v>
      </c>
      <c r="K25" s="574">
        <f>K19-SUM(K20:K24)</f>
        <v>8</v>
      </c>
      <c r="L25" s="568">
        <f t="shared" si="1"/>
        <v>47</v>
      </c>
    </row>
    <row r="26" spans="1:12" ht="20.25" customHeight="1">
      <c r="A26" s="579" t="s">
        <v>212</v>
      </c>
      <c r="B26" s="556">
        <v>1848</v>
      </c>
      <c r="C26" s="556">
        <v>1847</v>
      </c>
      <c r="D26" s="636">
        <v>383</v>
      </c>
      <c r="E26" s="602">
        <v>467</v>
      </c>
      <c r="F26" s="623">
        <v>476</v>
      </c>
      <c r="G26" s="602">
        <f t="shared" si="2"/>
        <v>1326</v>
      </c>
      <c r="H26" s="602">
        <f t="shared" si="3"/>
        <v>521</v>
      </c>
      <c r="I26" s="602">
        <v>611</v>
      </c>
      <c r="J26" s="602">
        <v>614</v>
      </c>
      <c r="K26" s="623">
        <v>724</v>
      </c>
      <c r="L26" s="623">
        <f t="shared" si="1"/>
        <v>1949</v>
      </c>
    </row>
    <row r="27" spans="1:12" ht="12.75" customHeight="1">
      <c r="A27" s="630" t="s">
        <v>213</v>
      </c>
      <c r="B27" s="573">
        <v>686</v>
      </c>
      <c r="C27" s="573">
        <v>773</v>
      </c>
      <c r="D27" s="626">
        <v>142</v>
      </c>
      <c r="E27" s="632">
        <v>222</v>
      </c>
      <c r="F27" s="633">
        <v>195</v>
      </c>
      <c r="G27" s="569">
        <f t="shared" si="2"/>
        <v>559</v>
      </c>
      <c r="H27" s="566">
        <f t="shared" si="3"/>
        <v>214</v>
      </c>
      <c r="I27" s="566">
        <v>231</v>
      </c>
      <c r="J27" s="566">
        <v>271</v>
      </c>
      <c r="K27" s="567">
        <v>245</v>
      </c>
      <c r="L27" s="568">
        <f t="shared" si="1"/>
        <v>747</v>
      </c>
    </row>
    <row r="28" spans="1:12" ht="12.75" customHeight="1">
      <c r="A28" s="630" t="s">
        <v>214</v>
      </c>
      <c r="B28" s="573">
        <v>316</v>
      </c>
      <c r="C28" s="573">
        <v>329</v>
      </c>
      <c r="D28" s="626">
        <v>66</v>
      </c>
      <c r="E28" s="627">
        <v>82</v>
      </c>
      <c r="F28" s="628">
        <v>100</v>
      </c>
      <c r="G28" s="569">
        <f t="shared" si="2"/>
        <v>248</v>
      </c>
      <c r="H28" s="566">
        <f t="shared" si="3"/>
        <v>81</v>
      </c>
      <c r="I28" s="566">
        <v>62</v>
      </c>
      <c r="J28" s="566">
        <v>79</v>
      </c>
      <c r="K28" s="567">
        <v>80</v>
      </c>
      <c r="L28" s="568">
        <f t="shared" si="1"/>
        <v>221</v>
      </c>
    </row>
    <row r="29" spans="1:12" ht="12.75" customHeight="1">
      <c r="A29" s="630" t="s">
        <v>215</v>
      </c>
      <c r="B29" s="573">
        <v>443</v>
      </c>
      <c r="C29" s="573">
        <v>466</v>
      </c>
      <c r="D29" s="626">
        <v>101</v>
      </c>
      <c r="E29" s="632">
        <v>96</v>
      </c>
      <c r="F29" s="633">
        <v>126</v>
      </c>
      <c r="G29" s="569">
        <f t="shared" si="2"/>
        <v>323</v>
      </c>
      <c r="H29" s="566">
        <f t="shared" si="3"/>
        <v>143</v>
      </c>
      <c r="I29" s="566">
        <v>260</v>
      </c>
      <c r="J29" s="566">
        <v>224</v>
      </c>
      <c r="K29" s="567">
        <v>326</v>
      </c>
      <c r="L29" s="568">
        <f t="shared" si="1"/>
        <v>810</v>
      </c>
    </row>
    <row r="30" spans="1:12" ht="12.75" customHeight="1">
      <c r="A30" s="630" t="s">
        <v>216</v>
      </c>
      <c r="B30" s="573">
        <v>21</v>
      </c>
      <c r="C30" s="573">
        <v>12</v>
      </c>
      <c r="D30" s="626">
        <v>3</v>
      </c>
      <c r="E30" s="632">
        <v>6</v>
      </c>
      <c r="F30" s="633">
        <v>3</v>
      </c>
      <c r="G30" s="569">
        <f t="shared" si="2"/>
        <v>12</v>
      </c>
      <c r="H30" s="640">
        <f t="shared" si="3"/>
        <v>0</v>
      </c>
      <c r="I30" s="566">
        <v>5</v>
      </c>
      <c r="J30" s="566" t="s">
        <v>92</v>
      </c>
      <c r="K30" s="567">
        <v>8</v>
      </c>
      <c r="L30" s="568">
        <f t="shared" si="1"/>
        <v>13</v>
      </c>
    </row>
    <row r="31" spans="1:12" ht="12.75" customHeight="1">
      <c r="A31" s="641" t="s">
        <v>211</v>
      </c>
      <c r="B31" s="573">
        <f>B26-SUM(B27:B30)</f>
        <v>382</v>
      </c>
      <c r="C31" s="574">
        <f>C26-SUM(C27:C30)</f>
        <v>267</v>
      </c>
      <c r="D31" s="642">
        <f>D26-SUM(D27:D30)</f>
        <v>71</v>
      </c>
      <c r="E31" s="566">
        <f>E26-SUM(E27:E30)</f>
        <v>61</v>
      </c>
      <c r="F31" s="567">
        <f>F26-SUM(F27:F30)</f>
        <v>52</v>
      </c>
      <c r="G31" s="568">
        <f t="shared" si="2"/>
        <v>184</v>
      </c>
      <c r="H31" s="567">
        <f t="shared" si="3"/>
        <v>83</v>
      </c>
      <c r="I31" s="567">
        <f>I26-SUM(I27:I30)</f>
        <v>53</v>
      </c>
      <c r="J31" s="567">
        <f>J26-SUM(J27:J30)</f>
        <v>40</v>
      </c>
      <c r="K31" s="567">
        <f>K26-SUM(K27:K30)</f>
        <v>65</v>
      </c>
      <c r="L31" s="568">
        <f t="shared" si="1"/>
        <v>158</v>
      </c>
    </row>
    <row r="32" spans="1:12" ht="20.25" customHeight="1">
      <c r="A32" s="643" t="s">
        <v>217</v>
      </c>
      <c r="B32" s="556">
        <v>7541</v>
      </c>
      <c r="C32" s="556">
        <v>5338</v>
      </c>
      <c r="D32" s="636">
        <v>1345</v>
      </c>
      <c r="E32" s="602">
        <v>1327</v>
      </c>
      <c r="F32" s="623">
        <v>1562</v>
      </c>
      <c r="G32" s="602">
        <f t="shared" si="2"/>
        <v>4234</v>
      </c>
      <c r="H32" s="602">
        <f t="shared" si="3"/>
        <v>1104</v>
      </c>
      <c r="I32" s="602">
        <v>865</v>
      </c>
      <c r="J32" s="602">
        <v>1287</v>
      </c>
      <c r="K32" s="623">
        <v>1293</v>
      </c>
      <c r="L32" s="623">
        <f t="shared" si="1"/>
        <v>3445</v>
      </c>
    </row>
    <row r="33" spans="1:12" ht="12.75" customHeight="1">
      <c r="A33" s="630" t="s">
        <v>218</v>
      </c>
      <c r="B33" s="573">
        <v>134</v>
      </c>
      <c r="C33" s="573">
        <v>71</v>
      </c>
      <c r="D33" s="626">
        <v>19</v>
      </c>
      <c r="E33" s="632">
        <v>14</v>
      </c>
      <c r="F33" s="633">
        <v>15</v>
      </c>
      <c r="G33" s="569">
        <f t="shared" si="2"/>
        <v>48</v>
      </c>
      <c r="H33" s="566">
        <f t="shared" si="3"/>
        <v>23</v>
      </c>
      <c r="I33" s="566">
        <v>15</v>
      </c>
      <c r="J33" s="566">
        <v>29</v>
      </c>
      <c r="K33" s="567">
        <v>30</v>
      </c>
      <c r="L33" s="568">
        <f t="shared" si="1"/>
        <v>74</v>
      </c>
    </row>
    <row r="34" spans="1:12" ht="12.75" customHeight="1">
      <c r="A34" s="630" t="s">
        <v>219</v>
      </c>
      <c r="B34" s="573">
        <v>7306</v>
      </c>
      <c r="C34" s="573">
        <v>5130</v>
      </c>
      <c r="D34" s="639">
        <v>1283</v>
      </c>
      <c r="E34" s="632">
        <v>1285</v>
      </c>
      <c r="F34" s="633">
        <v>1512</v>
      </c>
      <c r="G34" s="569">
        <f t="shared" si="2"/>
        <v>4080</v>
      </c>
      <c r="H34" s="566">
        <f t="shared" si="3"/>
        <v>1050</v>
      </c>
      <c r="I34" s="566">
        <v>819</v>
      </c>
      <c r="J34" s="566">
        <v>1220</v>
      </c>
      <c r="K34" s="567">
        <v>1228</v>
      </c>
      <c r="L34" s="568">
        <f t="shared" si="1"/>
        <v>3267</v>
      </c>
    </row>
    <row r="35" spans="1:12" ht="12.75" customHeight="1">
      <c r="A35" s="630" t="s">
        <v>211</v>
      </c>
      <c r="B35" s="573">
        <f>B32-SUM(B33:B34)</f>
        <v>101</v>
      </c>
      <c r="C35" s="574">
        <f>C32-SUM(C33:C34)</f>
        <v>137</v>
      </c>
      <c r="D35" s="634">
        <f>D32-SUM(D33:D34)</f>
        <v>43</v>
      </c>
      <c r="E35" s="573">
        <f>E32-SUM(E33:E34)</f>
        <v>28</v>
      </c>
      <c r="F35" s="574">
        <f>F32-SUM(F33:F34)</f>
        <v>35</v>
      </c>
      <c r="G35" s="575">
        <f t="shared" si="2"/>
        <v>106</v>
      </c>
      <c r="H35" s="574">
        <f t="shared" si="3"/>
        <v>31</v>
      </c>
      <c r="I35" s="574">
        <f>I32-SUM(I33:I34)</f>
        <v>31</v>
      </c>
      <c r="J35" s="574">
        <f>J32-SUM(J33:J34)</f>
        <v>38</v>
      </c>
      <c r="K35" s="574">
        <f>K32-SUM(K33:K34)</f>
        <v>35</v>
      </c>
      <c r="L35" s="568">
        <f t="shared" si="1"/>
        <v>104</v>
      </c>
    </row>
    <row r="36" spans="1:12" ht="20.25" customHeight="1">
      <c r="A36" s="644" t="s">
        <v>220</v>
      </c>
      <c r="B36" s="556">
        <v>104</v>
      </c>
      <c r="C36" s="556">
        <v>76</v>
      </c>
      <c r="D36" s="636">
        <v>13</v>
      </c>
      <c r="E36" s="602">
        <v>24</v>
      </c>
      <c r="F36" s="623">
        <v>17</v>
      </c>
      <c r="G36" s="602">
        <f t="shared" si="2"/>
        <v>54</v>
      </c>
      <c r="H36" s="602">
        <f t="shared" si="3"/>
        <v>22</v>
      </c>
      <c r="I36" s="602">
        <v>19</v>
      </c>
      <c r="J36" s="602">
        <v>32</v>
      </c>
      <c r="K36" s="623">
        <v>20</v>
      </c>
      <c r="L36" s="623">
        <f t="shared" si="1"/>
        <v>71</v>
      </c>
    </row>
    <row r="37" spans="1:12" ht="12.75" customHeight="1">
      <c r="A37" s="630" t="s">
        <v>221</v>
      </c>
      <c r="B37" s="573">
        <v>103</v>
      </c>
      <c r="C37" s="573">
        <v>70</v>
      </c>
      <c r="D37" s="639">
        <v>13</v>
      </c>
      <c r="E37" s="632">
        <v>20</v>
      </c>
      <c r="F37" s="645">
        <v>17</v>
      </c>
      <c r="G37" s="569">
        <f t="shared" si="2"/>
        <v>50</v>
      </c>
      <c r="H37" s="566">
        <f t="shared" si="3"/>
        <v>20</v>
      </c>
      <c r="I37" s="566">
        <v>19</v>
      </c>
      <c r="J37" s="566">
        <v>31</v>
      </c>
      <c r="K37" s="567">
        <v>19</v>
      </c>
      <c r="L37" s="568">
        <f t="shared" si="1"/>
        <v>69</v>
      </c>
    </row>
    <row r="38" spans="1:12" ht="12.75" customHeight="1">
      <c r="A38" s="630" t="s">
        <v>222</v>
      </c>
      <c r="B38" s="573">
        <v>1</v>
      </c>
      <c r="C38" s="573">
        <v>1</v>
      </c>
      <c r="D38" s="637">
        <v>0</v>
      </c>
      <c r="E38" s="646">
        <v>0</v>
      </c>
      <c r="F38" s="647">
        <v>0</v>
      </c>
      <c r="G38" s="648">
        <f t="shared" si="2"/>
        <v>0</v>
      </c>
      <c r="H38" s="573">
        <v>1</v>
      </c>
      <c r="I38" s="640">
        <v>0</v>
      </c>
      <c r="J38" s="566">
        <v>1</v>
      </c>
      <c r="K38" s="567">
        <v>1</v>
      </c>
      <c r="L38" s="568">
        <f t="shared" si="1"/>
        <v>2</v>
      </c>
    </row>
    <row r="39" spans="1:12" ht="12.75" customHeight="1">
      <c r="A39" s="649" t="s">
        <v>211</v>
      </c>
      <c r="B39" s="650">
        <v>0</v>
      </c>
      <c r="C39" s="651">
        <v>5</v>
      </c>
      <c r="D39" s="650">
        <v>0</v>
      </c>
      <c r="E39" s="651">
        <v>4</v>
      </c>
      <c r="F39" s="650">
        <v>0</v>
      </c>
      <c r="G39" s="652">
        <f t="shared" si="2"/>
        <v>4</v>
      </c>
      <c r="H39" s="651">
        <v>1</v>
      </c>
      <c r="I39" s="650">
        <v>0</v>
      </c>
      <c r="J39" s="650">
        <v>0</v>
      </c>
      <c r="K39" s="650">
        <v>0</v>
      </c>
      <c r="L39" s="653">
        <f t="shared" si="1"/>
        <v>0</v>
      </c>
    </row>
    <row r="40" spans="1:3" ht="12.75" customHeight="1">
      <c r="A40" s="654" t="s">
        <v>261</v>
      </c>
      <c r="B40" s="655"/>
      <c r="C40" s="655"/>
    </row>
    <row r="41" spans="1:3" ht="17.25" customHeight="1">
      <c r="A41" s="655"/>
      <c r="B41" s="655"/>
      <c r="C41" s="655"/>
    </row>
    <row r="42" spans="1:3" ht="17.25" customHeight="1">
      <c r="A42" s="655"/>
      <c r="B42" s="655"/>
      <c r="C42" s="655"/>
    </row>
    <row r="43" spans="1:3" ht="17.25" customHeight="1">
      <c r="A43" s="655"/>
      <c r="B43" s="655"/>
      <c r="C43" s="655"/>
    </row>
    <row r="44" spans="1:3" ht="17.25" customHeight="1">
      <c r="A44" s="655"/>
      <c r="B44" s="655"/>
      <c r="C44" s="655"/>
    </row>
    <row r="45" spans="1:3" ht="17.25" customHeight="1">
      <c r="A45" s="655"/>
      <c r="B45" s="655"/>
      <c r="C45" s="655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</sheetData>
  <mergeCells count="6">
    <mergeCell ref="J2:L2"/>
    <mergeCell ref="I4:L4"/>
    <mergeCell ref="D4:H4"/>
    <mergeCell ref="A4:A5"/>
    <mergeCell ref="B4:B5"/>
    <mergeCell ref="C4:C5"/>
  </mergeCells>
  <printOptions/>
  <pageMargins left="0.5905511811023623" right="0" top="0.2362204724409449" bottom="0" header="0.2362204724409449" footer="0.1574803149606299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R46"/>
  <sheetViews>
    <sheetView workbookViewId="0" topLeftCell="A1">
      <selection activeCell="A1" sqref="A1"/>
    </sheetView>
  </sheetViews>
  <sheetFormatPr defaultColWidth="9.140625" defaultRowHeight="12.75"/>
  <cols>
    <col min="1" max="1" width="37.00390625" style="537" customWidth="1"/>
    <col min="2" max="3" width="10.8515625" style="537" customWidth="1"/>
    <col min="4" max="11" width="8.00390625" style="537" customWidth="1"/>
    <col min="12" max="12" width="9.140625" style="537" customWidth="1"/>
    <col min="13" max="13" width="8.7109375" style="537" customWidth="1"/>
    <col min="14" max="14" width="2.28125" style="537" customWidth="1"/>
    <col min="15" max="21" width="8.7109375" style="537" customWidth="1"/>
    <col min="22" max="16384" width="8.00390625" style="537" customWidth="1"/>
  </cols>
  <sheetData>
    <row r="1" spans="1:3" ht="15.75" customHeight="1">
      <c r="A1" s="597" t="s">
        <v>276</v>
      </c>
      <c r="B1" s="656"/>
      <c r="C1" s="656"/>
    </row>
    <row r="2" spans="1:12" ht="10.5" customHeight="1">
      <c r="A2" s="540"/>
      <c r="B2" s="540"/>
      <c r="C2" s="540"/>
      <c r="J2" s="752" t="s">
        <v>223</v>
      </c>
      <c r="K2" s="752"/>
      <c r="L2" s="752"/>
    </row>
    <row r="3" spans="1:12" ht="13.5" customHeight="1">
      <c r="A3" s="749" t="s">
        <v>224</v>
      </c>
      <c r="B3" s="750">
        <v>2004</v>
      </c>
      <c r="C3" s="750" t="s">
        <v>256</v>
      </c>
      <c r="D3" s="740" t="s">
        <v>147</v>
      </c>
      <c r="E3" s="741"/>
      <c r="F3" s="741"/>
      <c r="G3" s="741"/>
      <c r="H3" s="742"/>
      <c r="I3" s="740" t="s">
        <v>257</v>
      </c>
      <c r="J3" s="741"/>
      <c r="K3" s="741"/>
      <c r="L3" s="742"/>
    </row>
    <row r="4" spans="1:12" ht="12" customHeight="1">
      <c r="A4" s="751"/>
      <c r="B4" s="751"/>
      <c r="C4" s="751"/>
      <c r="D4" s="546" t="s">
        <v>171</v>
      </c>
      <c r="E4" s="546" t="s">
        <v>172</v>
      </c>
      <c r="F4" s="546" t="s">
        <v>173</v>
      </c>
      <c r="G4" s="547" t="s">
        <v>153</v>
      </c>
      <c r="H4" s="546" t="s">
        <v>174</v>
      </c>
      <c r="I4" s="546" t="s">
        <v>171</v>
      </c>
      <c r="J4" s="546" t="s">
        <v>172</v>
      </c>
      <c r="K4" s="546" t="s">
        <v>173</v>
      </c>
      <c r="L4" s="547" t="s">
        <v>153</v>
      </c>
    </row>
    <row r="5" spans="1:12" ht="15.75" customHeight="1">
      <c r="A5" s="657" t="s">
        <v>175</v>
      </c>
      <c r="B5" s="658">
        <v>17195</v>
      </c>
      <c r="C5" s="659">
        <v>15518</v>
      </c>
      <c r="D5" s="660">
        <v>3442</v>
      </c>
      <c r="E5" s="661">
        <v>4485</v>
      </c>
      <c r="F5" s="661">
        <v>3993</v>
      </c>
      <c r="G5" s="621">
        <f aca="true" t="shared" si="0" ref="G5:G15">SUM(D5:F5)</f>
        <v>11920</v>
      </c>
      <c r="H5" s="621">
        <f aca="true" t="shared" si="1" ref="H5:H15">C5-G5</f>
        <v>3598</v>
      </c>
      <c r="I5" s="621">
        <f>I6+I17+I30+I38+I42</f>
        <v>4075</v>
      </c>
      <c r="J5" s="621">
        <f>J6+J17+J30+J38+J42</f>
        <v>4915</v>
      </c>
      <c r="K5" s="621">
        <f>K6+K17+K30+K38+K42</f>
        <v>4879</v>
      </c>
      <c r="L5" s="622">
        <f aca="true" t="shared" si="2" ref="L5:L15">SUM(I5:K5)</f>
        <v>13869</v>
      </c>
    </row>
    <row r="6" spans="1:14" ht="15.75" customHeight="1">
      <c r="A6" s="662" t="s">
        <v>194</v>
      </c>
      <c r="B6" s="560">
        <v>6730</v>
      </c>
      <c r="C6" s="663">
        <v>6977</v>
      </c>
      <c r="D6" s="664">
        <v>1246</v>
      </c>
      <c r="E6" s="663">
        <v>1999</v>
      </c>
      <c r="F6" s="663">
        <v>1988</v>
      </c>
      <c r="G6" s="556">
        <f t="shared" si="0"/>
        <v>5233</v>
      </c>
      <c r="H6" s="557">
        <f t="shared" si="1"/>
        <v>1744</v>
      </c>
      <c r="I6" s="557">
        <v>1665</v>
      </c>
      <c r="J6" s="556">
        <v>2255</v>
      </c>
      <c r="K6" s="557">
        <v>2090</v>
      </c>
      <c r="L6" s="557">
        <f t="shared" si="2"/>
        <v>6010</v>
      </c>
      <c r="M6" s="665"/>
      <c r="N6" s="665"/>
    </row>
    <row r="7" spans="1:12" ht="11.25" customHeight="1">
      <c r="A7" s="666" t="s">
        <v>225</v>
      </c>
      <c r="B7" s="565">
        <v>815</v>
      </c>
      <c r="C7" s="667">
        <v>1010</v>
      </c>
      <c r="D7" s="668">
        <v>270</v>
      </c>
      <c r="E7" s="667">
        <v>258</v>
      </c>
      <c r="F7" s="667">
        <v>234</v>
      </c>
      <c r="G7" s="569">
        <f t="shared" si="0"/>
        <v>762</v>
      </c>
      <c r="H7" s="567">
        <f t="shared" si="1"/>
        <v>248</v>
      </c>
      <c r="I7" s="567">
        <v>228</v>
      </c>
      <c r="J7" s="566">
        <v>243</v>
      </c>
      <c r="K7" s="567">
        <v>285</v>
      </c>
      <c r="L7" s="669">
        <f t="shared" si="2"/>
        <v>756</v>
      </c>
    </row>
    <row r="8" spans="1:12" ht="11.25" customHeight="1">
      <c r="A8" s="610" t="s">
        <v>226</v>
      </c>
      <c r="B8" s="565">
        <v>1829</v>
      </c>
      <c r="C8" s="667">
        <v>1927</v>
      </c>
      <c r="D8" s="668">
        <v>377</v>
      </c>
      <c r="E8" s="667">
        <v>599</v>
      </c>
      <c r="F8" s="667">
        <v>484</v>
      </c>
      <c r="G8" s="569">
        <f t="shared" si="0"/>
        <v>1460</v>
      </c>
      <c r="H8" s="567">
        <f t="shared" si="1"/>
        <v>467</v>
      </c>
      <c r="I8" s="567">
        <v>449</v>
      </c>
      <c r="J8" s="566">
        <v>636</v>
      </c>
      <c r="K8" s="567">
        <v>588</v>
      </c>
      <c r="L8" s="669">
        <f t="shared" si="2"/>
        <v>1673</v>
      </c>
    </row>
    <row r="9" spans="1:12" ht="11.25" customHeight="1">
      <c r="A9" s="610" t="s">
        <v>227</v>
      </c>
      <c r="B9" s="565">
        <v>702</v>
      </c>
      <c r="C9" s="667">
        <v>647</v>
      </c>
      <c r="D9" s="668">
        <v>145</v>
      </c>
      <c r="E9" s="667">
        <v>173</v>
      </c>
      <c r="F9" s="667">
        <v>190</v>
      </c>
      <c r="G9" s="569">
        <f t="shared" si="0"/>
        <v>508</v>
      </c>
      <c r="H9" s="567">
        <f t="shared" si="1"/>
        <v>139</v>
      </c>
      <c r="I9" s="567">
        <v>184</v>
      </c>
      <c r="J9" s="566">
        <v>301</v>
      </c>
      <c r="K9" s="567">
        <v>176</v>
      </c>
      <c r="L9" s="669">
        <f t="shared" si="2"/>
        <v>661</v>
      </c>
    </row>
    <row r="10" spans="1:12" ht="11.25" customHeight="1">
      <c r="A10" s="610" t="s">
        <v>228</v>
      </c>
      <c r="B10" s="565">
        <v>1208</v>
      </c>
      <c r="C10" s="667">
        <v>1014</v>
      </c>
      <c r="D10" s="668">
        <v>166</v>
      </c>
      <c r="E10" s="667">
        <v>350</v>
      </c>
      <c r="F10" s="667">
        <v>250</v>
      </c>
      <c r="G10" s="569">
        <f t="shared" si="0"/>
        <v>766</v>
      </c>
      <c r="H10" s="567">
        <f t="shared" si="1"/>
        <v>248</v>
      </c>
      <c r="I10" s="567">
        <v>283</v>
      </c>
      <c r="J10" s="566">
        <v>302</v>
      </c>
      <c r="K10" s="567">
        <v>362</v>
      </c>
      <c r="L10" s="669">
        <f t="shared" si="2"/>
        <v>947</v>
      </c>
    </row>
    <row r="11" spans="1:12" ht="11.25" customHeight="1">
      <c r="A11" s="610" t="s">
        <v>229</v>
      </c>
      <c r="B11" s="565">
        <v>23</v>
      </c>
      <c r="C11" s="565">
        <v>15</v>
      </c>
      <c r="D11" s="626">
        <v>2</v>
      </c>
      <c r="E11" s="627">
        <v>4</v>
      </c>
      <c r="F11" s="566">
        <v>4</v>
      </c>
      <c r="G11" s="569">
        <f t="shared" si="0"/>
        <v>10</v>
      </c>
      <c r="H11" s="567">
        <f t="shared" si="1"/>
        <v>5</v>
      </c>
      <c r="I11" s="567">
        <v>6</v>
      </c>
      <c r="J11" s="566">
        <v>6</v>
      </c>
      <c r="K11" s="567">
        <v>8</v>
      </c>
      <c r="L11" s="669">
        <f t="shared" si="2"/>
        <v>20</v>
      </c>
    </row>
    <row r="12" spans="1:12" ht="11.25" customHeight="1">
      <c r="A12" s="610" t="s">
        <v>230</v>
      </c>
      <c r="B12" s="565">
        <v>576</v>
      </c>
      <c r="C12" s="667">
        <v>980</v>
      </c>
      <c r="D12" s="668">
        <v>43</v>
      </c>
      <c r="E12" s="667">
        <v>259</v>
      </c>
      <c r="F12" s="667">
        <v>378</v>
      </c>
      <c r="G12" s="569">
        <f t="shared" si="0"/>
        <v>680</v>
      </c>
      <c r="H12" s="567">
        <f t="shared" si="1"/>
        <v>300</v>
      </c>
      <c r="I12" s="567">
        <v>178</v>
      </c>
      <c r="J12" s="566">
        <v>376</v>
      </c>
      <c r="K12" s="567">
        <v>257</v>
      </c>
      <c r="L12" s="669">
        <f t="shared" si="2"/>
        <v>811</v>
      </c>
    </row>
    <row r="13" spans="1:12" ht="11.25" customHeight="1">
      <c r="A13" s="610" t="s">
        <v>231</v>
      </c>
      <c r="B13" s="565">
        <v>34</v>
      </c>
      <c r="C13" s="565">
        <v>41</v>
      </c>
      <c r="D13" s="642">
        <v>1</v>
      </c>
      <c r="E13" s="566">
        <v>33</v>
      </c>
      <c r="F13" s="566">
        <v>1</v>
      </c>
      <c r="G13" s="569">
        <f t="shared" si="0"/>
        <v>35</v>
      </c>
      <c r="H13" s="567">
        <f t="shared" si="1"/>
        <v>6</v>
      </c>
      <c r="I13" s="567">
        <v>1</v>
      </c>
      <c r="J13" s="566">
        <v>31</v>
      </c>
      <c r="K13" s="567">
        <v>2</v>
      </c>
      <c r="L13" s="669">
        <f t="shared" si="2"/>
        <v>34</v>
      </c>
    </row>
    <row r="14" spans="1:12" ht="11.25" customHeight="1">
      <c r="A14" s="610" t="s">
        <v>232</v>
      </c>
      <c r="B14" s="565">
        <v>943</v>
      </c>
      <c r="C14" s="667">
        <v>562</v>
      </c>
      <c r="D14" s="668">
        <v>115</v>
      </c>
      <c r="E14" s="667">
        <v>147</v>
      </c>
      <c r="F14" s="667">
        <v>138</v>
      </c>
      <c r="G14" s="569">
        <f t="shared" si="0"/>
        <v>400</v>
      </c>
      <c r="H14" s="567">
        <f t="shared" si="1"/>
        <v>162</v>
      </c>
      <c r="I14" s="567">
        <v>156</v>
      </c>
      <c r="J14" s="566">
        <v>168</v>
      </c>
      <c r="K14" s="567">
        <v>180</v>
      </c>
      <c r="L14" s="669">
        <f t="shared" si="2"/>
        <v>504</v>
      </c>
    </row>
    <row r="15" spans="1:12" ht="11.25" customHeight="1">
      <c r="A15" s="610" t="s">
        <v>233</v>
      </c>
      <c r="B15" s="565">
        <v>384</v>
      </c>
      <c r="C15" s="667">
        <v>597</v>
      </c>
      <c r="D15" s="668">
        <v>92</v>
      </c>
      <c r="E15" s="667">
        <v>119</v>
      </c>
      <c r="F15" s="667">
        <v>257</v>
      </c>
      <c r="G15" s="569">
        <f t="shared" si="0"/>
        <v>468</v>
      </c>
      <c r="H15" s="567">
        <f t="shared" si="1"/>
        <v>129</v>
      </c>
      <c r="I15" s="567">
        <v>116</v>
      </c>
      <c r="J15" s="566">
        <v>112</v>
      </c>
      <c r="K15" s="567">
        <v>154</v>
      </c>
      <c r="L15" s="669">
        <f t="shared" si="2"/>
        <v>382</v>
      </c>
    </row>
    <row r="16" spans="1:12" ht="11.25" customHeight="1">
      <c r="A16" s="610" t="s">
        <v>234</v>
      </c>
      <c r="B16" s="670">
        <f aca="true" t="shared" si="3" ref="B16:L16">B6-SUM(B7:B15)</f>
        <v>216</v>
      </c>
      <c r="C16" s="670">
        <f t="shared" si="3"/>
        <v>184</v>
      </c>
      <c r="D16" s="670">
        <f t="shared" si="3"/>
        <v>35</v>
      </c>
      <c r="E16" s="670">
        <f t="shared" si="3"/>
        <v>57</v>
      </c>
      <c r="F16" s="670">
        <f t="shared" si="3"/>
        <v>52</v>
      </c>
      <c r="G16" s="671">
        <f t="shared" si="3"/>
        <v>144</v>
      </c>
      <c r="H16" s="671">
        <f t="shared" si="3"/>
        <v>40</v>
      </c>
      <c r="I16" s="671">
        <f t="shared" si="3"/>
        <v>64</v>
      </c>
      <c r="J16" s="671">
        <f t="shared" si="3"/>
        <v>80</v>
      </c>
      <c r="K16" s="671">
        <f t="shared" si="3"/>
        <v>78</v>
      </c>
      <c r="L16" s="671">
        <f t="shared" si="3"/>
        <v>222</v>
      </c>
    </row>
    <row r="17" spans="1:12" ht="15.75" customHeight="1">
      <c r="A17" s="606" t="s">
        <v>206</v>
      </c>
      <c r="B17" s="560">
        <v>7966</v>
      </c>
      <c r="C17" s="663">
        <v>6375</v>
      </c>
      <c r="D17" s="664">
        <v>1740</v>
      </c>
      <c r="E17" s="663">
        <v>1933</v>
      </c>
      <c r="F17" s="663">
        <v>1423</v>
      </c>
      <c r="G17" s="672">
        <f aca="true" t="shared" si="4" ref="G17:G28">SUM(D17:F17)</f>
        <v>5096</v>
      </c>
      <c r="H17" s="673">
        <f aca="true" t="shared" si="5" ref="H17:H28">C17-G17</f>
        <v>1279</v>
      </c>
      <c r="I17" s="673">
        <v>1687</v>
      </c>
      <c r="J17" s="602">
        <v>1891</v>
      </c>
      <c r="K17" s="623">
        <v>1763</v>
      </c>
      <c r="L17" s="623">
        <f aca="true" t="shared" si="6" ref="L17:L28">SUM(I17:K17)</f>
        <v>5341</v>
      </c>
    </row>
    <row r="18" spans="1:12" ht="11.25" customHeight="1">
      <c r="A18" s="610" t="s">
        <v>235</v>
      </c>
      <c r="B18" s="565">
        <v>2355</v>
      </c>
      <c r="C18" s="667">
        <v>2011</v>
      </c>
      <c r="D18" s="668">
        <v>572</v>
      </c>
      <c r="E18" s="667">
        <v>593</v>
      </c>
      <c r="F18" s="667">
        <v>414</v>
      </c>
      <c r="G18" s="569">
        <f t="shared" si="4"/>
        <v>1579</v>
      </c>
      <c r="H18" s="567">
        <f t="shared" si="5"/>
        <v>432</v>
      </c>
      <c r="I18" s="567">
        <v>485</v>
      </c>
      <c r="J18" s="566">
        <v>578</v>
      </c>
      <c r="K18" s="567">
        <v>524</v>
      </c>
      <c r="L18" s="669">
        <f t="shared" si="6"/>
        <v>1587</v>
      </c>
    </row>
    <row r="19" spans="1:12" ht="13.5" customHeight="1">
      <c r="A19" s="610" t="s">
        <v>262</v>
      </c>
      <c r="B19" s="565">
        <v>491</v>
      </c>
      <c r="C19" s="667">
        <v>429</v>
      </c>
      <c r="D19" s="668">
        <v>70</v>
      </c>
      <c r="E19" s="667">
        <v>160</v>
      </c>
      <c r="F19" s="667">
        <v>101</v>
      </c>
      <c r="G19" s="569">
        <f t="shared" si="4"/>
        <v>331</v>
      </c>
      <c r="H19" s="567">
        <f t="shared" si="5"/>
        <v>98</v>
      </c>
      <c r="I19" s="567">
        <v>99</v>
      </c>
      <c r="J19" s="566">
        <v>117</v>
      </c>
      <c r="K19" s="567">
        <v>87</v>
      </c>
      <c r="L19" s="669">
        <f t="shared" si="6"/>
        <v>303</v>
      </c>
    </row>
    <row r="20" spans="1:12" ht="11.25" customHeight="1">
      <c r="A20" s="610" t="s">
        <v>236</v>
      </c>
      <c r="B20" s="565">
        <v>2918</v>
      </c>
      <c r="C20" s="667">
        <v>2063</v>
      </c>
      <c r="D20" s="668">
        <v>574</v>
      </c>
      <c r="E20" s="667">
        <v>654</v>
      </c>
      <c r="F20" s="667">
        <v>447</v>
      </c>
      <c r="G20" s="569">
        <f t="shared" si="4"/>
        <v>1675</v>
      </c>
      <c r="H20" s="567">
        <f t="shared" si="5"/>
        <v>388</v>
      </c>
      <c r="I20" s="567">
        <v>726</v>
      </c>
      <c r="J20" s="566">
        <v>783</v>
      </c>
      <c r="K20" s="567">
        <v>682</v>
      </c>
      <c r="L20" s="669">
        <f t="shared" si="6"/>
        <v>2191</v>
      </c>
    </row>
    <row r="21" spans="1:12" ht="11.25" customHeight="1">
      <c r="A21" s="610" t="s">
        <v>237</v>
      </c>
      <c r="B21" s="565">
        <v>353</v>
      </c>
      <c r="C21" s="667">
        <v>383</v>
      </c>
      <c r="D21" s="668">
        <v>101</v>
      </c>
      <c r="E21" s="667">
        <v>110</v>
      </c>
      <c r="F21" s="667">
        <v>96</v>
      </c>
      <c r="G21" s="569">
        <f t="shared" si="4"/>
        <v>307</v>
      </c>
      <c r="H21" s="567">
        <f t="shared" si="5"/>
        <v>76</v>
      </c>
      <c r="I21" s="567">
        <v>83</v>
      </c>
      <c r="J21" s="566">
        <v>102</v>
      </c>
      <c r="K21" s="567">
        <v>105</v>
      </c>
      <c r="L21" s="669">
        <f t="shared" si="6"/>
        <v>290</v>
      </c>
    </row>
    <row r="22" spans="1:12" ht="11.25" customHeight="1">
      <c r="A22" s="610" t="s">
        <v>238</v>
      </c>
      <c r="B22" s="565">
        <v>228</v>
      </c>
      <c r="C22" s="667">
        <v>187</v>
      </c>
      <c r="D22" s="668">
        <v>58</v>
      </c>
      <c r="E22" s="667">
        <v>47</v>
      </c>
      <c r="F22" s="667">
        <v>45</v>
      </c>
      <c r="G22" s="569">
        <f t="shared" si="4"/>
        <v>150</v>
      </c>
      <c r="H22" s="567">
        <f t="shared" si="5"/>
        <v>37</v>
      </c>
      <c r="I22" s="567">
        <v>27</v>
      </c>
      <c r="J22" s="566">
        <v>30</v>
      </c>
      <c r="K22" s="567">
        <v>22</v>
      </c>
      <c r="L22" s="669">
        <f t="shared" si="6"/>
        <v>79</v>
      </c>
    </row>
    <row r="23" spans="1:12" ht="11.25" customHeight="1">
      <c r="A23" s="610" t="s">
        <v>239</v>
      </c>
      <c r="B23" s="565">
        <v>157</v>
      </c>
      <c r="C23" s="667">
        <v>113</v>
      </c>
      <c r="D23" s="668">
        <v>28</v>
      </c>
      <c r="E23" s="667">
        <v>41</v>
      </c>
      <c r="F23" s="667">
        <v>17</v>
      </c>
      <c r="G23" s="569">
        <f t="shared" si="4"/>
        <v>86</v>
      </c>
      <c r="H23" s="567">
        <f t="shared" si="5"/>
        <v>27</v>
      </c>
      <c r="I23" s="567">
        <v>24</v>
      </c>
      <c r="J23" s="566">
        <v>54</v>
      </c>
      <c r="K23" s="567">
        <v>47</v>
      </c>
      <c r="L23" s="669">
        <f t="shared" si="6"/>
        <v>125</v>
      </c>
    </row>
    <row r="24" spans="1:12" ht="11.25" customHeight="1">
      <c r="A24" s="610" t="s">
        <v>240</v>
      </c>
      <c r="B24" s="565">
        <v>435</v>
      </c>
      <c r="C24" s="667">
        <v>238</v>
      </c>
      <c r="D24" s="668">
        <v>90</v>
      </c>
      <c r="E24" s="667">
        <v>70</v>
      </c>
      <c r="F24" s="667">
        <v>41</v>
      </c>
      <c r="G24" s="569">
        <f t="shared" si="4"/>
        <v>201</v>
      </c>
      <c r="H24" s="567">
        <f t="shared" si="5"/>
        <v>37</v>
      </c>
      <c r="I24" s="567">
        <v>33</v>
      </c>
      <c r="J24" s="566">
        <v>31</v>
      </c>
      <c r="K24" s="567">
        <v>27</v>
      </c>
      <c r="L24" s="669">
        <f t="shared" si="6"/>
        <v>91</v>
      </c>
    </row>
    <row r="25" spans="1:12" ht="11.25" customHeight="1">
      <c r="A25" s="610" t="s">
        <v>241</v>
      </c>
      <c r="B25" s="565">
        <v>326</v>
      </c>
      <c r="C25" s="667">
        <v>308</v>
      </c>
      <c r="D25" s="668">
        <v>78</v>
      </c>
      <c r="E25" s="667">
        <v>97</v>
      </c>
      <c r="F25" s="667">
        <v>93</v>
      </c>
      <c r="G25" s="569">
        <f t="shared" si="4"/>
        <v>268</v>
      </c>
      <c r="H25" s="567">
        <f t="shared" si="5"/>
        <v>40</v>
      </c>
      <c r="I25" s="567">
        <v>13</v>
      </c>
      <c r="J25" s="566">
        <v>55</v>
      </c>
      <c r="K25" s="567">
        <v>51</v>
      </c>
      <c r="L25" s="669">
        <f t="shared" si="6"/>
        <v>119</v>
      </c>
    </row>
    <row r="26" spans="1:12" ht="11.25" customHeight="1">
      <c r="A26" s="610" t="s">
        <v>242</v>
      </c>
      <c r="B26" s="565">
        <v>97</v>
      </c>
      <c r="C26" s="667">
        <v>102</v>
      </c>
      <c r="D26" s="668">
        <v>28</v>
      </c>
      <c r="E26" s="667">
        <v>38</v>
      </c>
      <c r="F26" s="667">
        <v>20</v>
      </c>
      <c r="G26" s="569">
        <f t="shared" si="4"/>
        <v>86</v>
      </c>
      <c r="H26" s="567">
        <f t="shared" si="5"/>
        <v>16</v>
      </c>
      <c r="I26" s="567">
        <v>17</v>
      </c>
      <c r="J26" s="566">
        <v>24</v>
      </c>
      <c r="K26" s="567">
        <v>24</v>
      </c>
      <c r="L26" s="669">
        <f t="shared" si="6"/>
        <v>65</v>
      </c>
    </row>
    <row r="27" spans="1:12" ht="11.25" customHeight="1">
      <c r="A27" s="610" t="s">
        <v>243</v>
      </c>
      <c r="B27" s="565">
        <v>279</v>
      </c>
      <c r="C27" s="667">
        <v>223</v>
      </c>
      <c r="D27" s="668">
        <v>68</v>
      </c>
      <c r="E27" s="667">
        <v>41</v>
      </c>
      <c r="F27" s="667">
        <v>53</v>
      </c>
      <c r="G27" s="569">
        <f t="shared" si="4"/>
        <v>162</v>
      </c>
      <c r="H27" s="567">
        <f t="shared" si="5"/>
        <v>61</v>
      </c>
      <c r="I27" s="567">
        <v>114</v>
      </c>
      <c r="J27" s="566">
        <v>61</v>
      </c>
      <c r="K27" s="567">
        <v>128</v>
      </c>
      <c r="L27" s="669">
        <f t="shared" si="6"/>
        <v>303</v>
      </c>
    </row>
    <row r="28" spans="1:12" ht="11.25" customHeight="1">
      <c r="A28" s="610" t="s">
        <v>244</v>
      </c>
      <c r="B28" s="565">
        <v>206</v>
      </c>
      <c r="C28" s="667">
        <v>228</v>
      </c>
      <c r="D28" s="668">
        <v>58</v>
      </c>
      <c r="E28" s="667">
        <v>48</v>
      </c>
      <c r="F28" s="667">
        <v>64</v>
      </c>
      <c r="G28" s="569">
        <f t="shared" si="4"/>
        <v>170</v>
      </c>
      <c r="H28" s="567">
        <f t="shared" si="5"/>
        <v>58</v>
      </c>
      <c r="I28" s="567">
        <v>51</v>
      </c>
      <c r="J28" s="566">
        <v>41</v>
      </c>
      <c r="K28" s="567">
        <v>62</v>
      </c>
      <c r="L28" s="669">
        <f t="shared" si="6"/>
        <v>154</v>
      </c>
    </row>
    <row r="29" spans="1:148" ht="11.25" customHeight="1">
      <c r="A29" s="610" t="s">
        <v>234</v>
      </c>
      <c r="B29" s="670">
        <f aca="true" t="shared" si="7" ref="B29:L29">B17-SUM(B18:B28)</f>
        <v>121</v>
      </c>
      <c r="C29" s="670">
        <f t="shared" si="7"/>
        <v>90</v>
      </c>
      <c r="D29" s="670">
        <f t="shared" si="7"/>
        <v>15</v>
      </c>
      <c r="E29" s="670">
        <f t="shared" si="7"/>
        <v>34</v>
      </c>
      <c r="F29" s="670">
        <f t="shared" si="7"/>
        <v>32</v>
      </c>
      <c r="G29" s="670">
        <f t="shared" si="7"/>
        <v>81</v>
      </c>
      <c r="H29" s="670">
        <f t="shared" si="7"/>
        <v>9</v>
      </c>
      <c r="I29" s="670">
        <f t="shared" si="7"/>
        <v>15</v>
      </c>
      <c r="J29" s="670">
        <f t="shared" si="7"/>
        <v>15</v>
      </c>
      <c r="K29" s="670">
        <f t="shared" si="7"/>
        <v>4</v>
      </c>
      <c r="L29" s="670">
        <f t="shared" si="7"/>
        <v>34</v>
      </c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674"/>
      <c r="AN29" s="674"/>
      <c r="AO29" s="674"/>
      <c r="AP29" s="674"/>
      <c r="AQ29" s="674"/>
      <c r="AR29" s="674"/>
      <c r="AS29" s="674"/>
      <c r="AT29" s="674"/>
      <c r="AU29" s="674"/>
      <c r="AV29" s="674"/>
      <c r="AW29" s="674"/>
      <c r="AX29" s="674"/>
      <c r="AY29" s="674"/>
      <c r="AZ29" s="674"/>
      <c r="BA29" s="674"/>
      <c r="BB29" s="674"/>
      <c r="BC29" s="674"/>
      <c r="BD29" s="674"/>
      <c r="BE29" s="674"/>
      <c r="BF29" s="674"/>
      <c r="BG29" s="674"/>
      <c r="BH29" s="674"/>
      <c r="BI29" s="674"/>
      <c r="BJ29" s="674"/>
      <c r="BK29" s="674"/>
      <c r="BL29" s="674"/>
      <c r="BM29" s="674"/>
      <c r="BN29" s="674"/>
      <c r="BO29" s="674"/>
      <c r="BP29" s="674"/>
      <c r="BQ29" s="674"/>
      <c r="BR29" s="674"/>
      <c r="BS29" s="674"/>
      <c r="BT29" s="674"/>
      <c r="BU29" s="674"/>
      <c r="BV29" s="674"/>
      <c r="BW29" s="674"/>
      <c r="BX29" s="674"/>
      <c r="BY29" s="674"/>
      <c r="BZ29" s="674"/>
      <c r="CA29" s="674"/>
      <c r="CB29" s="674"/>
      <c r="CC29" s="674"/>
      <c r="CD29" s="674"/>
      <c r="CE29" s="674"/>
      <c r="CF29" s="674"/>
      <c r="CG29" s="674"/>
      <c r="CH29" s="674"/>
      <c r="CI29" s="674"/>
      <c r="CJ29" s="674"/>
      <c r="CK29" s="674"/>
      <c r="CL29" s="674"/>
      <c r="CM29" s="674"/>
      <c r="CN29" s="674"/>
      <c r="CO29" s="674"/>
      <c r="CP29" s="674"/>
      <c r="CQ29" s="674"/>
      <c r="CR29" s="674"/>
      <c r="CS29" s="674"/>
      <c r="CT29" s="674"/>
      <c r="CU29" s="674"/>
      <c r="CV29" s="674"/>
      <c r="CW29" s="674"/>
      <c r="CX29" s="674"/>
      <c r="CY29" s="674"/>
      <c r="CZ29" s="674"/>
      <c r="DA29" s="674"/>
      <c r="DB29" s="674"/>
      <c r="DC29" s="674"/>
      <c r="DD29" s="674"/>
      <c r="DE29" s="674"/>
      <c r="DF29" s="674"/>
      <c r="DG29" s="674"/>
      <c r="DH29" s="674"/>
      <c r="DI29" s="674"/>
      <c r="DJ29" s="674"/>
      <c r="DK29" s="674"/>
      <c r="DL29" s="674"/>
      <c r="DM29" s="674"/>
      <c r="DN29" s="674"/>
      <c r="DO29" s="674"/>
      <c r="DP29" s="674"/>
      <c r="DQ29" s="674"/>
      <c r="DR29" s="674"/>
      <c r="DS29" s="674"/>
      <c r="DT29" s="674"/>
      <c r="DU29" s="674"/>
      <c r="DV29" s="674"/>
      <c r="DW29" s="674"/>
      <c r="DX29" s="674"/>
      <c r="DY29" s="674"/>
      <c r="DZ29" s="674"/>
      <c r="EA29" s="674"/>
      <c r="EB29" s="674"/>
      <c r="EC29" s="674"/>
      <c r="ED29" s="674"/>
      <c r="EE29" s="674"/>
      <c r="EF29" s="674"/>
      <c r="EG29" s="674"/>
      <c r="EH29" s="674"/>
      <c r="EI29" s="674"/>
      <c r="EJ29" s="674"/>
      <c r="EK29" s="674"/>
      <c r="EL29" s="674"/>
      <c r="EM29" s="674"/>
      <c r="EN29" s="674"/>
      <c r="EO29" s="674"/>
      <c r="EP29" s="674"/>
      <c r="EQ29" s="674"/>
      <c r="ER29" s="674"/>
    </row>
    <row r="30" spans="1:12" ht="15.75" customHeight="1">
      <c r="A30" s="606" t="s">
        <v>212</v>
      </c>
      <c r="B30" s="560">
        <v>1475</v>
      </c>
      <c r="C30" s="663">
        <v>1268</v>
      </c>
      <c r="D30" s="623">
        <v>222</v>
      </c>
      <c r="E30" s="623">
        <v>329</v>
      </c>
      <c r="F30" s="623">
        <v>366</v>
      </c>
      <c r="G30" s="623">
        <f aca="true" t="shared" si="8" ref="G30:G36">SUM(D30:F30)</f>
        <v>917</v>
      </c>
      <c r="H30" s="623">
        <f aca="true" t="shared" si="9" ref="H30:H36">C30-G30</f>
        <v>351</v>
      </c>
      <c r="I30" s="623">
        <v>546</v>
      </c>
      <c r="J30" s="602">
        <v>484</v>
      </c>
      <c r="K30" s="623">
        <v>729</v>
      </c>
      <c r="L30" s="623">
        <f aca="true" t="shared" si="10" ref="L30:L36">SUM(I30:K30)</f>
        <v>1759</v>
      </c>
    </row>
    <row r="31" spans="1:12" ht="11.25" customHeight="1">
      <c r="A31" s="610" t="s">
        <v>245</v>
      </c>
      <c r="B31" s="675">
        <v>61</v>
      </c>
      <c r="C31" s="667">
        <v>11</v>
      </c>
      <c r="D31" s="640">
        <v>0</v>
      </c>
      <c r="E31" s="567">
        <v>11</v>
      </c>
      <c r="F31" s="640">
        <v>0</v>
      </c>
      <c r="G31" s="568">
        <f t="shared" si="8"/>
        <v>11</v>
      </c>
      <c r="H31" s="640">
        <f t="shared" si="9"/>
        <v>0</v>
      </c>
      <c r="I31" s="640">
        <v>0</v>
      </c>
      <c r="J31" s="566">
        <v>17</v>
      </c>
      <c r="K31" s="567">
        <v>9</v>
      </c>
      <c r="L31" s="669">
        <f t="shared" si="10"/>
        <v>26</v>
      </c>
    </row>
    <row r="32" spans="1:12" ht="11.25" customHeight="1">
      <c r="A32" s="610" t="s">
        <v>246</v>
      </c>
      <c r="B32" s="565">
        <v>88</v>
      </c>
      <c r="C32" s="667">
        <v>118</v>
      </c>
      <c r="D32" s="567">
        <v>31</v>
      </c>
      <c r="E32" s="567">
        <v>23</v>
      </c>
      <c r="F32" s="567">
        <v>34</v>
      </c>
      <c r="G32" s="568">
        <f t="shared" si="8"/>
        <v>88</v>
      </c>
      <c r="H32" s="567">
        <f t="shared" si="9"/>
        <v>30</v>
      </c>
      <c r="I32" s="567">
        <v>34</v>
      </c>
      <c r="J32" s="566">
        <v>25</v>
      </c>
      <c r="K32" s="567">
        <v>38</v>
      </c>
      <c r="L32" s="669">
        <f t="shared" si="10"/>
        <v>97</v>
      </c>
    </row>
    <row r="33" spans="1:12" ht="11.25" customHeight="1">
      <c r="A33" s="610" t="s">
        <v>247</v>
      </c>
      <c r="B33" s="565">
        <v>50</v>
      </c>
      <c r="C33" s="667">
        <v>35</v>
      </c>
      <c r="D33" s="567">
        <v>4</v>
      </c>
      <c r="E33" s="567">
        <v>12</v>
      </c>
      <c r="F33" s="567">
        <v>14</v>
      </c>
      <c r="G33" s="568">
        <f t="shared" si="8"/>
        <v>30</v>
      </c>
      <c r="H33" s="567">
        <f t="shared" si="9"/>
        <v>5</v>
      </c>
      <c r="I33" s="567">
        <v>14</v>
      </c>
      <c r="J33" s="640">
        <v>0</v>
      </c>
      <c r="K33" s="567">
        <v>48</v>
      </c>
      <c r="L33" s="669">
        <f t="shared" si="10"/>
        <v>62</v>
      </c>
    </row>
    <row r="34" spans="1:12" ht="11.25" customHeight="1">
      <c r="A34" s="610" t="s">
        <v>248</v>
      </c>
      <c r="B34" s="565">
        <v>165</v>
      </c>
      <c r="C34" s="667">
        <v>260</v>
      </c>
      <c r="D34" s="567">
        <v>16</v>
      </c>
      <c r="E34" s="567">
        <v>71</v>
      </c>
      <c r="F34" s="567">
        <v>91</v>
      </c>
      <c r="G34" s="568">
        <f t="shared" si="8"/>
        <v>178</v>
      </c>
      <c r="H34" s="567">
        <f t="shared" si="9"/>
        <v>82</v>
      </c>
      <c r="I34" s="567">
        <v>242</v>
      </c>
      <c r="J34" s="566">
        <v>154</v>
      </c>
      <c r="K34" s="567">
        <v>315</v>
      </c>
      <c r="L34" s="669">
        <f t="shared" si="10"/>
        <v>711</v>
      </c>
    </row>
    <row r="35" spans="1:12" ht="11.25" customHeight="1">
      <c r="A35" s="610" t="s">
        <v>249</v>
      </c>
      <c r="B35" s="565">
        <v>771</v>
      </c>
      <c r="C35" s="667">
        <v>366</v>
      </c>
      <c r="D35" s="567">
        <v>102</v>
      </c>
      <c r="E35" s="567">
        <v>109</v>
      </c>
      <c r="F35" s="567">
        <v>60</v>
      </c>
      <c r="G35" s="568">
        <f t="shared" si="8"/>
        <v>271</v>
      </c>
      <c r="H35" s="567">
        <f t="shared" si="9"/>
        <v>95</v>
      </c>
      <c r="I35" s="567">
        <v>89</v>
      </c>
      <c r="J35" s="566">
        <v>172</v>
      </c>
      <c r="K35" s="567">
        <v>144</v>
      </c>
      <c r="L35" s="669">
        <f t="shared" si="10"/>
        <v>405</v>
      </c>
    </row>
    <row r="36" spans="1:12" ht="11.25" customHeight="1">
      <c r="A36" s="610" t="s">
        <v>250</v>
      </c>
      <c r="B36" s="565">
        <v>186</v>
      </c>
      <c r="C36" s="565">
        <v>241</v>
      </c>
      <c r="D36" s="567">
        <v>36</v>
      </c>
      <c r="E36" s="567">
        <v>39</v>
      </c>
      <c r="F36" s="567">
        <v>60</v>
      </c>
      <c r="G36" s="568">
        <f t="shared" si="8"/>
        <v>135</v>
      </c>
      <c r="H36" s="567">
        <f t="shared" si="9"/>
        <v>106</v>
      </c>
      <c r="I36" s="567">
        <v>79</v>
      </c>
      <c r="J36" s="566">
        <v>66</v>
      </c>
      <c r="K36" s="567">
        <v>100</v>
      </c>
      <c r="L36" s="669">
        <f t="shared" si="10"/>
        <v>245</v>
      </c>
    </row>
    <row r="37" spans="1:12" ht="11.25" customHeight="1">
      <c r="A37" s="676" t="s">
        <v>234</v>
      </c>
      <c r="B37" s="566">
        <f aca="true" t="shared" si="11" ref="B37:L37">B30-SUM(B31:B36)</f>
        <v>154</v>
      </c>
      <c r="C37" s="566">
        <f t="shared" si="11"/>
        <v>237</v>
      </c>
      <c r="D37" s="566">
        <f t="shared" si="11"/>
        <v>33</v>
      </c>
      <c r="E37" s="566">
        <f t="shared" si="11"/>
        <v>64</v>
      </c>
      <c r="F37" s="566">
        <f t="shared" si="11"/>
        <v>107</v>
      </c>
      <c r="G37" s="569">
        <f t="shared" si="11"/>
        <v>204</v>
      </c>
      <c r="H37" s="566">
        <f t="shared" si="11"/>
        <v>33</v>
      </c>
      <c r="I37" s="566">
        <f t="shared" si="11"/>
        <v>88</v>
      </c>
      <c r="J37" s="566">
        <f t="shared" si="11"/>
        <v>50</v>
      </c>
      <c r="K37" s="566">
        <f t="shared" si="11"/>
        <v>75</v>
      </c>
      <c r="L37" s="569">
        <f t="shared" si="11"/>
        <v>213</v>
      </c>
    </row>
    <row r="38" spans="1:12" ht="15.75" customHeight="1">
      <c r="A38" s="611" t="s">
        <v>217</v>
      </c>
      <c r="B38" s="560">
        <v>613</v>
      </c>
      <c r="C38" s="560">
        <v>494</v>
      </c>
      <c r="D38" s="673">
        <v>93</v>
      </c>
      <c r="E38" s="673">
        <v>110</v>
      </c>
      <c r="F38" s="673">
        <v>133</v>
      </c>
      <c r="G38" s="623">
        <f>SUM(D38:F38)</f>
        <v>336</v>
      </c>
      <c r="H38" s="673">
        <f>C38-G38</f>
        <v>158</v>
      </c>
      <c r="I38" s="673">
        <v>104</v>
      </c>
      <c r="J38" s="673">
        <v>145</v>
      </c>
      <c r="K38" s="673">
        <v>162</v>
      </c>
      <c r="L38" s="623">
        <f>SUM(I38:K38)</f>
        <v>411</v>
      </c>
    </row>
    <row r="39" spans="1:12" s="679" customFormat="1" ht="11.25" customHeight="1">
      <c r="A39" s="610" t="s">
        <v>251</v>
      </c>
      <c r="B39" s="565">
        <v>29</v>
      </c>
      <c r="C39" s="565">
        <v>38</v>
      </c>
      <c r="D39" s="677">
        <v>17</v>
      </c>
      <c r="E39" s="677">
        <v>4</v>
      </c>
      <c r="F39" s="677">
        <v>1</v>
      </c>
      <c r="G39" s="568">
        <f>SUM(D39:F39)</f>
        <v>22</v>
      </c>
      <c r="H39" s="677">
        <f>C39-G39</f>
        <v>16</v>
      </c>
      <c r="I39" s="677">
        <v>19</v>
      </c>
      <c r="J39" s="640">
        <v>0</v>
      </c>
      <c r="K39" s="678">
        <v>0</v>
      </c>
      <c r="L39" s="669">
        <f>SUM(I39:K39)</f>
        <v>19</v>
      </c>
    </row>
    <row r="40" spans="1:12" ht="11.25" customHeight="1">
      <c r="A40" s="610" t="s">
        <v>252</v>
      </c>
      <c r="B40" s="565">
        <v>431</v>
      </c>
      <c r="C40" s="565">
        <v>448</v>
      </c>
      <c r="D40" s="567">
        <v>75</v>
      </c>
      <c r="E40" s="567">
        <v>102</v>
      </c>
      <c r="F40" s="567">
        <v>130</v>
      </c>
      <c r="G40" s="568">
        <f>SUM(D40:F40)</f>
        <v>307</v>
      </c>
      <c r="H40" s="567">
        <f>C40-G40</f>
        <v>141</v>
      </c>
      <c r="I40" s="567">
        <v>80</v>
      </c>
      <c r="J40" s="567">
        <v>75</v>
      </c>
      <c r="K40" s="567">
        <v>69</v>
      </c>
      <c r="L40" s="669">
        <f>SUM(I40:K40)</f>
        <v>224</v>
      </c>
    </row>
    <row r="41" spans="1:12" ht="11.25" customHeight="1">
      <c r="A41" s="610" t="s">
        <v>234</v>
      </c>
      <c r="B41" s="680">
        <f aca="true" t="shared" si="12" ref="B41:L41">B38-SUM(B39:B40)</f>
        <v>153</v>
      </c>
      <c r="C41" s="680">
        <f t="shared" si="12"/>
        <v>8</v>
      </c>
      <c r="D41" s="680">
        <f t="shared" si="12"/>
        <v>1</v>
      </c>
      <c r="E41" s="680">
        <f t="shared" si="12"/>
        <v>4</v>
      </c>
      <c r="F41" s="680">
        <f t="shared" si="12"/>
        <v>2</v>
      </c>
      <c r="G41" s="569">
        <f t="shared" si="12"/>
        <v>7</v>
      </c>
      <c r="H41" s="680">
        <f t="shared" si="12"/>
        <v>1</v>
      </c>
      <c r="I41" s="680">
        <f t="shared" si="12"/>
        <v>5</v>
      </c>
      <c r="J41" s="680">
        <f t="shared" si="12"/>
        <v>70</v>
      </c>
      <c r="K41" s="680">
        <f t="shared" si="12"/>
        <v>93</v>
      </c>
      <c r="L41" s="569">
        <f t="shared" si="12"/>
        <v>168</v>
      </c>
    </row>
    <row r="42" spans="1:12" ht="15.75" customHeight="1">
      <c r="A42" s="611" t="s">
        <v>220</v>
      </c>
      <c r="B42" s="560">
        <v>411</v>
      </c>
      <c r="C42" s="560">
        <v>403</v>
      </c>
      <c r="D42" s="623">
        <v>141</v>
      </c>
      <c r="E42" s="623">
        <v>114</v>
      </c>
      <c r="F42" s="623">
        <v>82</v>
      </c>
      <c r="G42" s="623">
        <f>SUM(D42:F42)</f>
        <v>337</v>
      </c>
      <c r="H42" s="623">
        <v>66</v>
      </c>
      <c r="I42" s="623">
        <v>73</v>
      </c>
      <c r="J42" s="623">
        <v>140</v>
      </c>
      <c r="K42" s="623">
        <v>135</v>
      </c>
      <c r="L42" s="623">
        <f>SUM(I42:K42)</f>
        <v>348</v>
      </c>
    </row>
    <row r="43" spans="1:12" ht="11.25" customHeight="1">
      <c r="A43" s="610" t="s">
        <v>253</v>
      </c>
      <c r="B43" s="565">
        <v>236</v>
      </c>
      <c r="C43" s="565">
        <v>311</v>
      </c>
      <c r="D43" s="567">
        <v>65</v>
      </c>
      <c r="E43" s="567">
        <v>107</v>
      </c>
      <c r="F43" s="567">
        <v>73</v>
      </c>
      <c r="G43" s="568">
        <f>SUM(D43:F43)</f>
        <v>245</v>
      </c>
      <c r="H43" s="567">
        <f>C43-G43</f>
        <v>66</v>
      </c>
      <c r="I43" s="567">
        <v>62</v>
      </c>
      <c r="J43" s="567">
        <v>134</v>
      </c>
      <c r="K43" s="567">
        <v>123</v>
      </c>
      <c r="L43" s="669">
        <f>SUM(I43:K43)</f>
        <v>319</v>
      </c>
    </row>
    <row r="44" spans="1:12" ht="11.25" customHeight="1">
      <c r="A44" s="610" t="s">
        <v>254</v>
      </c>
      <c r="B44" s="565">
        <v>57</v>
      </c>
      <c r="C44" s="565">
        <v>41</v>
      </c>
      <c r="D44" s="567">
        <v>41</v>
      </c>
      <c r="E44" s="640">
        <v>0</v>
      </c>
      <c r="F44" s="678">
        <v>0</v>
      </c>
      <c r="G44" s="568">
        <f>SUM(D44:F44)</f>
        <v>41</v>
      </c>
      <c r="H44" s="678">
        <f>C44-G44</f>
        <v>0</v>
      </c>
      <c r="I44" s="678">
        <v>0</v>
      </c>
      <c r="J44" s="678">
        <v>0</v>
      </c>
      <c r="K44" s="678">
        <v>0</v>
      </c>
      <c r="L44" s="678">
        <f>SUM(I44:K44)</f>
        <v>0</v>
      </c>
    </row>
    <row r="45" spans="1:12" ht="11.25" customHeight="1">
      <c r="A45" s="681" t="s">
        <v>234</v>
      </c>
      <c r="B45" s="682">
        <f aca="true" t="shared" si="13" ref="B45:G45">B42-SUM(B43:B44)</f>
        <v>118</v>
      </c>
      <c r="C45" s="682">
        <f t="shared" si="13"/>
        <v>51</v>
      </c>
      <c r="D45" s="682">
        <f t="shared" si="13"/>
        <v>35</v>
      </c>
      <c r="E45" s="682">
        <f t="shared" si="13"/>
        <v>7</v>
      </c>
      <c r="F45" s="682">
        <f t="shared" si="13"/>
        <v>9</v>
      </c>
      <c r="G45" s="683">
        <f t="shared" si="13"/>
        <v>51</v>
      </c>
      <c r="H45" s="650">
        <v>0</v>
      </c>
      <c r="I45" s="682">
        <f>I42-SUM(I43:I44)</f>
        <v>11</v>
      </c>
      <c r="J45" s="682">
        <f>J42-SUM(J43:J44)</f>
        <v>6</v>
      </c>
      <c r="K45" s="682">
        <f>K42-SUM(K43:K44)</f>
        <v>12</v>
      </c>
      <c r="L45" s="683">
        <f>L42-SUM(L43:L44)</f>
        <v>29</v>
      </c>
    </row>
    <row r="46" ht="13.5" customHeight="1">
      <c r="A46" s="684" t="s">
        <v>263</v>
      </c>
    </row>
  </sheetData>
  <mergeCells count="6">
    <mergeCell ref="J2:L2"/>
    <mergeCell ref="I3:L3"/>
    <mergeCell ref="D3:H3"/>
    <mergeCell ref="A3:A4"/>
    <mergeCell ref="B3:B4"/>
    <mergeCell ref="C3:C4"/>
  </mergeCells>
  <printOptions/>
  <pageMargins left="0.5905511811023623" right="0" top="0.2362204724409449" bottom="0.2362204724409449" header="0.15748031496062992" footer="0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M43"/>
  <sheetViews>
    <sheetView workbookViewId="0" topLeftCell="A1">
      <selection activeCell="A1" sqref="A1"/>
    </sheetView>
  </sheetViews>
  <sheetFormatPr defaultColWidth="9.140625" defaultRowHeight="16.5" customHeight="1"/>
  <cols>
    <col min="1" max="1" width="32.7109375" style="147" customWidth="1"/>
    <col min="2" max="2" width="6.421875" style="147" customWidth="1"/>
    <col min="3" max="3" width="1.28515625" style="147" customWidth="1"/>
    <col min="4" max="4" width="6.421875" style="147" customWidth="1"/>
    <col min="5" max="5" width="1.28515625" style="147" customWidth="1"/>
    <col min="6" max="6" width="5.421875" style="147" bestFit="1" customWidth="1"/>
    <col min="7" max="7" width="2.00390625" style="147" bestFit="1" customWidth="1"/>
    <col min="8" max="8" width="16.00390625" style="147" customWidth="1"/>
    <col min="9" max="9" width="15.421875" style="147" customWidth="1"/>
    <col min="10" max="10" width="4.140625" style="147" customWidth="1"/>
    <col min="11" max="11" width="6.421875" style="147" customWidth="1"/>
    <col min="12" max="16384" width="9.140625" style="147" customWidth="1"/>
  </cols>
  <sheetData>
    <row r="1" spans="1:13" ht="16.5" customHeight="1">
      <c r="A1" s="146" t="s">
        <v>127</v>
      </c>
      <c r="J1" s="148"/>
      <c r="K1" s="148"/>
      <c r="L1" s="148"/>
      <c r="M1" s="148"/>
    </row>
    <row r="2" ht="16.5" customHeight="1">
      <c r="A2" s="149" t="s">
        <v>100</v>
      </c>
    </row>
    <row r="3" spans="1:3" ht="9" customHeight="1" thickBot="1">
      <c r="A3" s="150"/>
      <c r="B3" s="151"/>
      <c r="C3" s="151"/>
    </row>
    <row r="4" spans="1:9" ht="22.5" customHeight="1">
      <c r="A4" s="214"/>
      <c r="B4" s="435" t="s">
        <v>62</v>
      </c>
      <c r="C4" s="436"/>
      <c r="D4" s="152"/>
      <c r="E4" s="152"/>
      <c r="F4" s="152"/>
      <c r="G4" s="152"/>
      <c r="H4" s="435" t="s">
        <v>88</v>
      </c>
      <c r="I4" s="153"/>
    </row>
    <row r="5" spans="1:10" ht="22.5" customHeight="1" thickBot="1">
      <c r="A5" s="200" t="s">
        <v>2</v>
      </c>
      <c r="B5" s="761" t="s">
        <v>126</v>
      </c>
      <c r="C5" s="762"/>
      <c r="D5" s="763" t="s">
        <v>106</v>
      </c>
      <c r="E5" s="763"/>
      <c r="F5" s="761" t="s">
        <v>116</v>
      </c>
      <c r="G5" s="763"/>
      <c r="H5" s="384" t="s">
        <v>121</v>
      </c>
      <c r="I5" s="211" t="s">
        <v>122</v>
      </c>
      <c r="J5" s="148"/>
    </row>
    <row r="6" spans="1:9" ht="24" customHeight="1">
      <c r="A6" s="201" t="s">
        <v>72</v>
      </c>
      <c r="B6" s="433">
        <v>41</v>
      </c>
      <c r="C6" s="205"/>
      <c r="D6" s="235">
        <v>43</v>
      </c>
      <c r="E6" s="205"/>
      <c r="F6" s="235">
        <v>43</v>
      </c>
      <c r="G6" s="437"/>
      <c r="H6" s="442">
        <f>F6-D6</f>
        <v>0</v>
      </c>
      <c r="I6" s="212">
        <f>F6-B6</f>
        <v>2</v>
      </c>
    </row>
    <row r="7" spans="1:9" ht="24" customHeight="1">
      <c r="A7" s="201" t="s">
        <v>73</v>
      </c>
      <c r="B7" s="433">
        <v>36</v>
      </c>
      <c r="C7" s="206"/>
      <c r="D7" s="155">
        <v>36</v>
      </c>
      <c r="E7" s="206"/>
      <c r="F7" s="155">
        <v>36</v>
      </c>
      <c r="G7" s="438"/>
      <c r="H7" s="442">
        <v>0</v>
      </c>
      <c r="I7" s="212">
        <f aca="true" t="shared" si="0" ref="I7:I13">F7-B7</f>
        <v>0</v>
      </c>
    </row>
    <row r="8" spans="1:9" ht="24" customHeight="1">
      <c r="A8" s="201" t="s">
        <v>74</v>
      </c>
      <c r="B8" s="433">
        <v>46</v>
      </c>
      <c r="C8" s="206"/>
      <c r="D8" s="155">
        <v>48</v>
      </c>
      <c r="E8" s="206"/>
      <c r="F8" s="155">
        <v>48</v>
      </c>
      <c r="G8" s="438"/>
      <c r="H8" s="442">
        <v>0</v>
      </c>
      <c r="I8" s="212">
        <f t="shared" si="0"/>
        <v>2</v>
      </c>
    </row>
    <row r="9" spans="1:9" ht="24" customHeight="1">
      <c r="A9" s="201" t="s">
        <v>75</v>
      </c>
      <c r="B9" s="433">
        <v>3</v>
      </c>
      <c r="C9" s="207"/>
      <c r="D9" s="155">
        <v>3</v>
      </c>
      <c r="E9" s="207"/>
      <c r="F9" s="155">
        <v>3</v>
      </c>
      <c r="G9" s="439"/>
      <c r="H9" s="442">
        <v>0</v>
      </c>
      <c r="I9" s="212">
        <f t="shared" si="0"/>
        <v>0</v>
      </c>
    </row>
    <row r="10" spans="1:9" ht="24" customHeight="1">
      <c r="A10" s="201" t="s">
        <v>76</v>
      </c>
      <c r="B10" s="433">
        <v>17</v>
      </c>
      <c r="C10" s="206"/>
      <c r="D10" s="155">
        <v>17</v>
      </c>
      <c r="E10" s="206"/>
      <c r="F10" s="155">
        <v>17</v>
      </c>
      <c r="G10" s="438"/>
      <c r="H10" s="442">
        <v>0</v>
      </c>
      <c r="I10" s="212">
        <f t="shared" si="0"/>
        <v>0</v>
      </c>
    </row>
    <row r="11" spans="1:9" ht="24" customHeight="1">
      <c r="A11" s="202" t="s">
        <v>77</v>
      </c>
      <c r="B11" s="433">
        <v>61</v>
      </c>
      <c r="C11" s="206"/>
      <c r="D11" s="155">
        <v>62</v>
      </c>
      <c r="E11" s="206"/>
      <c r="F11" s="155">
        <v>61</v>
      </c>
      <c r="G11" s="438"/>
      <c r="H11" s="442">
        <v>-1</v>
      </c>
      <c r="I11" s="212">
        <f t="shared" si="0"/>
        <v>0</v>
      </c>
    </row>
    <row r="12" spans="1:9" ht="24" customHeight="1">
      <c r="A12" s="201" t="s">
        <v>78</v>
      </c>
      <c r="B12" s="433">
        <v>26</v>
      </c>
      <c r="C12" s="206"/>
      <c r="D12" s="155">
        <v>26</v>
      </c>
      <c r="E12" s="206"/>
      <c r="F12" s="155">
        <v>26</v>
      </c>
      <c r="G12" s="438"/>
      <c r="H12" s="442">
        <v>0</v>
      </c>
      <c r="I12" s="212">
        <f t="shared" si="0"/>
        <v>0</v>
      </c>
    </row>
    <row r="13" spans="1:9" ht="24" customHeight="1" thickBot="1">
      <c r="A13" s="203" t="s">
        <v>79</v>
      </c>
      <c r="B13" s="434">
        <v>31</v>
      </c>
      <c r="C13" s="208"/>
      <c r="D13" s="156">
        <v>30</v>
      </c>
      <c r="E13" s="208"/>
      <c r="F13" s="156">
        <v>30</v>
      </c>
      <c r="G13" s="440"/>
      <c r="H13" s="443">
        <v>0</v>
      </c>
      <c r="I13" s="212">
        <f t="shared" si="0"/>
        <v>-1</v>
      </c>
    </row>
    <row r="14" spans="1:12" s="158" customFormat="1" ht="36.75" customHeight="1" thickBot="1">
      <c r="A14" s="215" t="s">
        <v>17</v>
      </c>
      <c r="B14" s="209">
        <f>SUM(B6:B13)</f>
        <v>261</v>
      </c>
      <c r="C14" s="236"/>
      <c r="D14" s="157">
        <f>SUM(D6:D13)</f>
        <v>265</v>
      </c>
      <c r="E14" s="210">
        <f>SUM(E6:E13)</f>
        <v>0</v>
      </c>
      <c r="F14" s="209">
        <f>SUM(F6:F13)</f>
        <v>264</v>
      </c>
      <c r="G14" s="441"/>
      <c r="H14" s="444">
        <f>SUM(H6:H13)</f>
        <v>-1</v>
      </c>
      <c r="I14" s="472">
        <f>SUM(I6:I13)</f>
        <v>3</v>
      </c>
      <c r="L14" s="147"/>
    </row>
    <row r="15" ht="13.5" customHeight="1"/>
    <row r="16" ht="13.5" customHeight="1"/>
    <row r="17" ht="13.5" customHeight="1"/>
    <row r="18" ht="13.5" customHeight="1"/>
    <row r="19" ht="12.75" customHeight="1"/>
    <row r="20" ht="16.5" customHeight="1">
      <c r="A20" s="146" t="s">
        <v>128</v>
      </c>
    </row>
    <row r="21" ht="16.5" customHeight="1">
      <c r="A21" s="146" t="s">
        <v>100</v>
      </c>
    </row>
    <row r="22" spans="1:3" ht="9.75" customHeight="1" thickBot="1">
      <c r="A22" s="150"/>
      <c r="B22" s="159"/>
      <c r="C22" s="159"/>
    </row>
    <row r="23" spans="1:9" ht="22.5" customHeight="1">
      <c r="A23" s="199"/>
      <c r="B23" s="756" t="s">
        <v>38</v>
      </c>
      <c r="C23" s="757"/>
      <c r="D23" s="758"/>
      <c r="E23" s="758"/>
      <c r="F23" s="758"/>
      <c r="G23" s="445"/>
      <c r="H23" s="759" t="s">
        <v>88</v>
      </c>
      <c r="I23" s="760"/>
    </row>
    <row r="24" spans="1:9" ht="22.5" customHeight="1" thickBot="1">
      <c r="A24" s="200" t="s">
        <v>2</v>
      </c>
      <c r="B24" s="754" t="s">
        <v>126</v>
      </c>
      <c r="C24" s="753"/>
      <c r="D24" s="754" t="s">
        <v>106</v>
      </c>
      <c r="E24" s="755"/>
      <c r="F24" s="753" t="s">
        <v>116</v>
      </c>
      <c r="G24" s="753"/>
      <c r="H24" s="384" t="s">
        <v>121</v>
      </c>
      <c r="I24" s="211" t="s">
        <v>122</v>
      </c>
    </row>
    <row r="25" spans="1:9" ht="22.5" customHeight="1">
      <c r="A25" s="201" t="s">
        <v>80</v>
      </c>
      <c r="B25" s="433">
        <v>303</v>
      </c>
      <c r="C25" s="205"/>
      <c r="D25" s="154">
        <v>418</v>
      </c>
      <c r="E25" s="205"/>
      <c r="F25" s="154">
        <v>435</v>
      </c>
      <c r="G25" s="437"/>
      <c r="H25" s="447">
        <f>F25-D25</f>
        <v>17</v>
      </c>
      <c r="I25" s="212">
        <f>F25-B25</f>
        <v>132</v>
      </c>
    </row>
    <row r="26" spans="1:9" ht="22.5" customHeight="1">
      <c r="A26" s="201" t="s">
        <v>81</v>
      </c>
      <c r="B26" s="433">
        <v>280</v>
      </c>
      <c r="C26" s="206"/>
      <c r="D26" s="155">
        <v>231</v>
      </c>
      <c r="E26" s="206"/>
      <c r="F26" s="155">
        <v>219</v>
      </c>
      <c r="G26" s="438"/>
      <c r="H26" s="447">
        <f aca="true" t="shared" si="1" ref="H26:H32">F26-D26</f>
        <v>-12</v>
      </c>
      <c r="I26" s="212">
        <f aca="true" t="shared" si="2" ref="I26:I32">F26-B26</f>
        <v>-61</v>
      </c>
    </row>
    <row r="27" spans="1:9" ht="22.5" customHeight="1">
      <c r="A27" s="201" t="s">
        <v>74</v>
      </c>
      <c r="B27" s="433">
        <v>949</v>
      </c>
      <c r="C27" s="206"/>
      <c r="D27" s="155">
        <v>957</v>
      </c>
      <c r="E27" s="206"/>
      <c r="F27" s="155">
        <v>974</v>
      </c>
      <c r="G27" s="438"/>
      <c r="H27" s="447">
        <f t="shared" si="1"/>
        <v>17</v>
      </c>
      <c r="I27" s="212">
        <f t="shared" si="2"/>
        <v>25</v>
      </c>
    </row>
    <row r="28" spans="1:9" ht="22.5" customHeight="1">
      <c r="A28" s="201" t="s">
        <v>82</v>
      </c>
      <c r="B28" s="433">
        <v>43</v>
      </c>
      <c r="C28" s="207"/>
      <c r="D28" s="155">
        <v>46</v>
      </c>
      <c r="E28" s="207"/>
      <c r="F28" s="155">
        <v>46</v>
      </c>
      <c r="G28" s="439"/>
      <c r="H28" s="447">
        <f t="shared" si="1"/>
        <v>0</v>
      </c>
      <c r="I28" s="212">
        <f t="shared" si="2"/>
        <v>3</v>
      </c>
    </row>
    <row r="29" spans="1:9" ht="22.5" customHeight="1">
      <c r="A29" s="201" t="s">
        <v>76</v>
      </c>
      <c r="B29" s="433">
        <v>337</v>
      </c>
      <c r="C29" s="206"/>
      <c r="D29" s="155">
        <v>321</v>
      </c>
      <c r="E29" s="206"/>
      <c r="F29" s="155">
        <v>347</v>
      </c>
      <c r="G29" s="438"/>
      <c r="H29" s="447">
        <f t="shared" si="1"/>
        <v>26</v>
      </c>
      <c r="I29" s="212">
        <f t="shared" si="2"/>
        <v>10</v>
      </c>
    </row>
    <row r="30" spans="1:9" ht="22.5" customHeight="1">
      <c r="A30" s="202" t="s">
        <v>77</v>
      </c>
      <c r="B30" s="433">
        <v>875</v>
      </c>
      <c r="C30" s="206"/>
      <c r="D30" s="155">
        <v>693</v>
      </c>
      <c r="E30" s="206"/>
      <c r="F30" s="155">
        <v>675</v>
      </c>
      <c r="G30" s="438"/>
      <c r="H30" s="447">
        <f t="shared" si="1"/>
        <v>-18</v>
      </c>
      <c r="I30" s="212">
        <f t="shared" si="2"/>
        <v>-200</v>
      </c>
    </row>
    <row r="31" spans="1:9" ht="22.5" customHeight="1">
      <c r="A31" s="201" t="s">
        <v>83</v>
      </c>
      <c r="B31" s="433">
        <v>519</v>
      </c>
      <c r="C31" s="206"/>
      <c r="D31" s="155">
        <v>473</v>
      </c>
      <c r="E31" s="206"/>
      <c r="F31" s="155">
        <v>438</v>
      </c>
      <c r="G31" s="438"/>
      <c r="H31" s="447">
        <f t="shared" si="1"/>
        <v>-35</v>
      </c>
      <c r="I31" s="212">
        <f t="shared" si="2"/>
        <v>-81</v>
      </c>
    </row>
    <row r="32" spans="1:9" ht="33" customHeight="1" thickBot="1">
      <c r="A32" s="203" t="s">
        <v>79</v>
      </c>
      <c r="B32" s="434">
        <v>604</v>
      </c>
      <c r="C32" s="208"/>
      <c r="D32" s="156">
        <v>411</v>
      </c>
      <c r="E32" s="208"/>
      <c r="F32" s="156">
        <v>397</v>
      </c>
      <c r="G32" s="440"/>
      <c r="H32" s="447">
        <f t="shared" si="1"/>
        <v>-14</v>
      </c>
      <c r="I32" s="212">
        <f t="shared" si="2"/>
        <v>-207</v>
      </c>
    </row>
    <row r="33" spans="1:9" ht="36.75" customHeight="1" thickBot="1">
      <c r="A33" s="204" t="s">
        <v>17</v>
      </c>
      <c r="B33" s="209">
        <f>SUM(B25:B32)</f>
        <v>3910</v>
      </c>
      <c r="C33" s="237"/>
      <c r="D33" s="157">
        <f>SUM(D25:D32)</f>
        <v>3550</v>
      </c>
      <c r="E33" s="210">
        <f>SUM(E25:E32)</f>
        <v>0</v>
      </c>
      <c r="F33" s="157">
        <f>SUM(F25:F32)</f>
        <v>3531</v>
      </c>
      <c r="G33" s="446"/>
      <c r="H33" s="444">
        <f>SUM(H25:H32)</f>
        <v>-19</v>
      </c>
      <c r="I33" s="213">
        <f>SUM(I25:I32)</f>
        <v>-379</v>
      </c>
    </row>
    <row r="34" spans="2:8" ht="16.5" customHeight="1">
      <c r="B34" s="160"/>
      <c r="C34" s="160"/>
      <c r="H34"/>
    </row>
    <row r="43" ht="16.5" customHeight="1">
      <c r="H43"/>
    </row>
  </sheetData>
  <mergeCells count="8">
    <mergeCell ref="H23:I23"/>
    <mergeCell ref="B5:C5"/>
    <mergeCell ref="D5:E5"/>
    <mergeCell ref="F5:G5"/>
    <mergeCell ref="F24:G24"/>
    <mergeCell ref="B24:C24"/>
    <mergeCell ref="D24:E24"/>
    <mergeCell ref="B23:F23"/>
  </mergeCells>
  <printOptions horizontalCentered="1" verticalCentered="1"/>
  <pageMargins left="0.5" right="0.5" top="1" bottom="1" header="0.5" footer="0.5"/>
  <pageSetup horizontalDpi="300" verticalDpi="300" orientation="portrait" paperSize="9" r:id="rId1"/>
  <headerFooter alignWithMargins="0">
    <oddHeader>&amp;C- 17 -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M14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72" customWidth="1"/>
    <col min="2" max="13" width="9.00390625" style="72" customWidth="1"/>
    <col min="14" max="16384" width="9.140625" style="72" customWidth="1"/>
  </cols>
  <sheetData>
    <row r="1" spans="1:2" s="71" customFormat="1" ht="29.25" customHeight="1">
      <c r="A1" s="305" t="s">
        <v>129</v>
      </c>
      <c r="B1" s="70"/>
    </row>
    <row r="2" ht="13.5" thickBot="1"/>
    <row r="3" spans="1:13" ht="30" customHeight="1">
      <c r="A3" s="216"/>
      <c r="B3" s="764" t="s">
        <v>0</v>
      </c>
      <c r="C3" s="764"/>
      <c r="D3" s="764"/>
      <c r="E3" s="452" t="s">
        <v>84</v>
      </c>
      <c r="F3" s="453"/>
      <c r="G3" s="453"/>
      <c r="H3" s="454"/>
      <c r="I3" s="454"/>
      <c r="J3" s="454"/>
      <c r="K3" s="454"/>
      <c r="L3" s="454"/>
      <c r="M3" s="73"/>
    </row>
    <row r="4" spans="1:13" ht="31.5" customHeight="1">
      <c r="A4" s="217" t="s">
        <v>63</v>
      </c>
      <c r="B4" s="765"/>
      <c r="C4" s="765"/>
      <c r="D4" s="765"/>
      <c r="E4" s="455" t="s">
        <v>130</v>
      </c>
      <c r="F4" s="456"/>
      <c r="G4" s="457"/>
      <c r="H4" s="455" t="s">
        <v>107</v>
      </c>
      <c r="I4" s="457"/>
      <c r="J4" s="458"/>
      <c r="K4" s="455" t="s">
        <v>131</v>
      </c>
      <c r="L4" s="456"/>
      <c r="M4" s="75"/>
    </row>
    <row r="5" spans="1:13" ht="38.25" customHeight="1" thickBot="1">
      <c r="A5" s="218"/>
      <c r="B5" s="316" t="s">
        <v>126</v>
      </c>
      <c r="C5" s="316" t="s">
        <v>106</v>
      </c>
      <c r="D5" s="316" t="s">
        <v>116</v>
      </c>
      <c r="E5" s="252" t="s">
        <v>45</v>
      </c>
      <c r="F5" s="252" t="s">
        <v>46</v>
      </c>
      <c r="G5" s="252" t="s">
        <v>47</v>
      </c>
      <c r="H5" s="252" t="s">
        <v>45</v>
      </c>
      <c r="I5" s="252" t="s">
        <v>46</v>
      </c>
      <c r="J5" s="252" t="s">
        <v>47</v>
      </c>
      <c r="K5" s="252" t="s">
        <v>45</v>
      </c>
      <c r="L5" s="252" t="s">
        <v>46</v>
      </c>
      <c r="M5" s="464" t="s">
        <v>47</v>
      </c>
    </row>
    <row r="6" spans="1:13" ht="67.5" customHeight="1">
      <c r="A6" s="217" t="s">
        <v>64</v>
      </c>
      <c r="B6" s="459">
        <v>43</v>
      </c>
      <c r="C6" s="253">
        <v>39</v>
      </c>
      <c r="D6" s="253">
        <v>38</v>
      </c>
      <c r="E6" s="448">
        <v>2010</v>
      </c>
      <c r="F6" s="448">
        <v>674</v>
      </c>
      <c r="G6" s="448">
        <f>SUM(E6:F6)</f>
        <v>2684</v>
      </c>
      <c r="H6" s="253">
        <v>1793</v>
      </c>
      <c r="I6" s="253">
        <v>537</v>
      </c>
      <c r="J6" s="460">
        <f>SUM(H6:I6)</f>
        <v>2330</v>
      </c>
      <c r="K6" s="253">
        <v>1770</v>
      </c>
      <c r="L6" s="253">
        <v>546</v>
      </c>
      <c r="M6" s="254">
        <f>K6+L6</f>
        <v>2316</v>
      </c>
    </row>
    <row r="7" spans="1:13" ht="67.5" customHeight="1">
      <c r="A7" s="217" t="s">
        <v>65</v>
      </c>
      <c r="B7" s="459">
        <v>45</v>
      </c>
      <c r="C7" s="253">
        <v>41</v>
      </c>
      <c r="D7" s="253">
        <v>42</v>
      </c>
      <c r="E7" s="448">
        <v>501</v>
      </c>
      <c r="F7" s="448">
        <v>214</v>
      </c>
      <c r="G7" s="448">
        <f>SUM(E7:F7)</f>
        <v>715</v>
      </c>
      <c r="H7" s="253">
        <v>498</v>
      </c>
      <c r="I7" s="253">
        <v>162</v>
      </c>
      <c r="J7" s="460">
        <f>SUM(H7:I7)</f>
        <v>660</v>
      </c>
      <c r="K7" s="253">
        <v>520</v>
      </c>
      <c r="L7" s="253">
        <v>153</v>
      </c>
      <c r="M7" s="254">
        <f>K7+L7</f>
        <v>673</v>
      </c>
    </row>
    <row r="8" spans="1:13" ht="67.5" customHeight="1">
      <c r="A8" s="217" t="s">
        <v>91</v>
      </c>
      <c r="B8" s="459">
        <v>173</v>
      </c>
      <c r="C8" s="253">
        <v>185</v>
      </c>
      <c r="D8" s="253">
        <v>184</v>
      </c>
      <c r="E8" s="448">
        <v>384</v>
      </c>
      <c r="F8" s="448">
        <v>127</v>
      </c>
      <c r="G8" s="448">
        <f>SUM(E8:F8)</f>
        <v>511</v>
      </c>
      <c r="H8" s="253">
        <v>414</v>
      </c>
      <c r="I8" s="253">
        <v>146</v>
      </c>
      <c r="J8" s="460">
        <f>SUM(H8:I8)</f>
        <v>560</v>
      </c>
      <c r="K8" s="253">
        <v>403</v>
      </c>
      <c r="L8" s="253">
        <v>139</v>
      </c>
      <c r="M8" s="254">
        <f>K8+L8</f>
        <v>542</v>
      </c>
    </row>
    <row r="9" spans="1:13" ht="17.25" customHeight="1" thickBot="1">
      <c r="A9" s="219"/>
      <c r="B9" s="255"/>
      <c r="C9" s="255"/>
      <c r="D9" s="255"/>
      <c r="E9" s="449"/>
      <c r="F9" s="449"/>
      <c r="G9" s="448"/>
      <c r="H9" s="255"/>
      <c r="I9" s="255"/>
      <c r="J9" s="255"/>
      <c r="K9" s="255"/>
      <c r="L9" s="255"/>
      <c r="M9" s="451"/>
    </row>
    <row r="10" spans="1:13" s="71" customFormat="1" ht="31.5" customHeight="1">
      <c r="A10" s="220" t="s">
        <v>50</v>
      </c>
      <c r="B10" s="256">
        <f>SUM(B6:B8)</f>
        <v>261</v>
      </c>
      <c r="C10" s="256">
        <f>SUM(C6:C9)</f>
        <v>265</v>
      </c>
      <c r="D10" s="256">
        <f>SUM(D6:D9)</f>
        <v>264</v>
      </c>
      <c r="E10" s="461">
        <f>SUM(E6:E8)</f>
        <v>2895</v>
      </c>
      <c r="F10" s="462">
        <f>SUM(F6:F8)</f>
        <v>1015</v>
      </c>
      <c r="G10" s="461">
        <f>SUM(E10:F10)</f>
        <v>3910</v>
      </c>
      <c r="H10" s="256">
        <f>SUM(H6:H8)</f>
        <v>2705</v>
      </c>
      <c r="I10" s="256">
        <f>SUM(I6:I8)</f>
        <v>845</v>
      </c>
      <c r="J10" s="256">
        <f>SUM(J6:J8)</f>
        <v>3550</v>
      </c>
      <c r="K10" s="256">
        <f>K6+K7+K8</f>
        <v>2693</v>
      </c>
      <c r="L10" s="256">
        <f>L6+L7+L8</f>
        <v>838</v>
      </c>
      <c r="M10" s="473">
        <f>M6+M7+M8</f>
        <v>3531</v>
      </c>
    </row>
    <row r="11" spans="1:13" ht="30.75" customHeight="1" thickBot="1">
      <c r="A11" s="221" t="s">
        <v>66</v>
      </c>
      <c r="B11" s="450" t="s">
        <v>92</v>
      </c>
      <c r="C11" s="450" t="s">
        <v>92</v>
      </c>
      <c r="D11" s="450" t="s">
        <v>92</v>
      </c>
      <c r="E11" s="257">
        <v>202</v>
      </c>
      <c r="F11" s="257">
        <v>20</v>
      </c>
      <c r="G11" s="257">
        <f>SUM(E11:F11)</f>
        <v>222</v>
      </c>
      <c r="H11" s="257">
        <v>209</v>
      </c>
      <c r="I11" s="257">
        <v>20</v>
      </c>
      <c r="J11" s="463">
        <f>H11+I11</f>
        <v>229</v>
      </c>
      <c r="K11" s="257">
        <v>202</v>
      </c>
      <c r="L11" s="257">
        <v>19</v>
      </c>
      <c r="M11" s="474">
        <f>K11+L11</f>
        <v>221</v>
      </c>
    </row>
    <row r="12" spans="1:2" ht="15" customHeight="1">
      <c r="A12" s="76"/>
      <c r="B12" s="76"/>
    </row>
    <row r="13" spans="2:10" ht="15" customHeight="1">
      <c r="B13" s="76"/>
      <c r="C13" s="77"/>
      <c r="D13" s="77"/>
      <c r="E13" s="77"/>
      <c r="F13" s="74"/>
      <c r="G13" s="74"/>
      <c r="H13" s="74"/>
      <c r="I13" s="77"/>
      <c r="J13" s="77"/>
    </row>
    <row r="14" spans="2:8" ht="15" customHeight="1">
      <c r="B14" s="76"/>
      <c r="E14" s="74"/>
      <c r="F14" s="74"/>
      <c r="G14" s="74"/>
      <c r="H14" s="74"/>
    </row>
    <row r="15" ht="21" customHeight="1"/>
  </sheetData>
  <mergeCells count="1">
    <mergeCell ref="B3:D4"/>
  </mergeCells>
  <printOptions horizontalCentered="1" verticalCentered="1"/>
  <pageMargins left="0.31" right="0" top="0.748031496062992" bottom="0.748031496062992" header="0.511811023622047" footer="0.511811023622047"/>
  <pageSetup fitToHeight="1" fitToWidth="1" horizontalDpi="300" verticalDpi="300" orientation="landscape" paperSize="9" scale="99" r:id="rId2"/>
  <headerFooter alignWithMargins="0">
    <oddHeader xml:space="preserve">&amp;C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7.28125" style="280" customWidth="1"/>
    <col min="2" max="2" width="12.00390625" style="280" customWidth="1"/>
    <col min="3" max="3" width="45.7109375" style="280" customWidth="1"/>
    <col min="4" max="4" width="34.28125" style="280" customWidth="1"/>
    <col min="5" max="5" width="34.28125" style="281" customWidth="1"/>
    <col min="6" max="6" width="9.140625" style="293" customWidth="1"/>
    <col min="7" max="7" width="15.28125" style="280" customWidth="1"/>
    <col min="8" max="8" width="10.8515625" style="280" customWidth="1"/>
    <col min="9" max="9" width="5.7109375" style="280" customWidth="1"/>
    <col min="10" max="10" width="13.7109375" style="280" customWidth="1"/>
    <col min="11" max="11" width="5.7109375" style="280" customWidth="1"/>
    <col min="12" max="16384" width="9.140625" style="280" customWidth="1"/>
  </cols>
  <sheetData>
    <row r="1" spans="1:6" ht="36" customHeight="1">
      <c r="A1" s="306" t="s">
        <v>278</v>
      </c>
      <c r="F1" s="280"/>
    </row>
    <row r="2" spans="1:6" ht="8.25" customHeight="1" thickBot="1">
      <c r="A2" s="282"/>
      <c r="F2" s="280"/>
    </row>
    <row r="3" spans="1:6" ht="40.5" customHeight="1" thickBot="1">
      <c r="A3" s="283"/>
      <c r="B3" s="284" t="s">
        <v>18</v>
      </c>
      <c r="C3" s="285"/>
      <c r="D3" s="766" t="s">
        <v>132</v>
      </c>
      <c r="E3" s="767"/>
      <c r="F3" s="280"/>
    </row>
    <row r="4" spans="1:6" ht="40.5" customHeight="1" thickBot="1">
      <c r="A4" s="286"/>
      <c r="B4" s="287"/>
      <c r="C4" s="288"/>
      <c r="D4" s="289" t="s">
        <v>52</v>
      </c>
      <c r="E4" s="290" t="s">
        <v>38</v>
      </c>
      <c r="F4" s="280"/>
    </row>
    <row r="5" spans="1:6" ht="38.25" customHeight="1">
      <c r="A5" s="286"/>
      <c r="B5" s="291" t="s">
        <v>53</v>
      </c>
      <c r="C5" s="291"/>
      <c r="D5" s="292" t="s">
        <v>67</v>
      </c>
      <c r="E5" s="310">
        <f>E6+E7</f>
        <v>152</v>
      </c>
      <c r="F5" s="280"/>
    </row>
    <row r="6" spans="1:6" ht="38.25" customHeight="1">
      <c r="A6" s="286"/>
      <c r="B6" s="293"/>
      <c r="C6" s="293" t="s">
        <v>68</v>
      </c>
      <c r="D6" s="294">
        <v>38</v>
      </c>
      <c r="E6" s="311">
        <v>152</v>
      </c>
      <c r="F6" s="280"/>
    </row>
    <row r="7" spans="1:6" ht="38.25" customHeight="1">
      <c r="A7" s="286"/>
      <c r="B7" s="293"/>
      <c r="C7" s="288" t="s">
        <v>54</v>
      </c>
      <c r="D7" s="294">
        <v>0</v>
      </c>
      <c r="E7" s="311">
        <v>0</v>
      </c>
      <c r="F7" s="280"/>
    </row>
    <row r="8" spans="1:6" ht="38.25" customHeight="1">
      <c r="A8" s="286"/>
      <c r="B8" s="291" t="s">
        <v>101</v>
      </c>
      <c r="C8" s="291"/>
      <c r="D8" s="295" t="s">
        <v>67</v>
      </c>
      <c r="E8" s="312">
        <f>E9+E10</f>
        <v>171</v>
      </c>
      <c r="F8" s="280"/>
    </row>
    <row r="9" spans="1:6" ht="38.25" customHeight="1">
      <c r="A9" s="286"/>
      <c r="B9" s="293"/>
      <c r="C9" s="293" t="s">
        <v>69</v>
      </c>
      <c r="D9" s="294">
        <v>45</v>
      </c>
      <c r="E9" s="311">
        <v>168</v>
      </c>
      <c r="F9" s="280"/>
    </row>
    <row r="10" spans="1:6" ht="38.25" customHeight="1">
      <c r="A10" s="286"/>
      <c r="B10" s="293"/>
      <c r="C10" s="293" t="s">
        <v>36</v>
      </c>
      <c r="D10" s="294">
        <v>1</v>
      </c>
      <c r="E10" s="311">
        <v>3</v>
      </c>
      <c r="F10" s="280"/>
    </row>
    <row r="11" spans="1:6" ht="38.25" customHeight="1">
      <c r="A11" s="286"/>
      <c r="B11" s="291" t="s">
        <v>55</v>
      </c>
      <c r="C11" s="291"/>
      <c r="D11" s="238" t="s">
        <v>67</v>
      </c>
      <c r="E11" s="312">
        <f>E5-E8</f>
        <v>-19</v>
      </c>
      <c r="F11" s="280"/>
    </row>
    <row r="12" spans="1:6" ht="38.25" customHeight="1">
      <c r="A12" s="286"/>
      <c r="B12" s="293"/>
      <c r="C12" s="293" t="s">
        <v>45</v>
      </c>
      <c r="D12" s="239" t="s">
        <v>67</v>
      </c>
      <c r="E12" s="311">
        <v>-12</v>
      </c>
      <c r="F12" s="280"/>
    </row>
    <row r="13" spans="1:6" ht="38.25" customHeight="1">
      <c r="A13" s="286" t="s">
        <v>18</v>
      </c>
      <c r="B13" s="293"/>
      <c r="C13" s="293" t="s">
        <v>46</v>
      </c>
      <c r="D13" s="239" t="s">
        <v>67</v>
      </c>
      <c r="E13" s="311">
        <v>-7</v>
      </c>
      <c r="F13" s="280"/>
    </row>
    <row r="14" spans="1:6" ht="38.25" customHeight="1" thickBot="1">
      <c r="A14" s="296"/>
      <c r="B14" s="297"/>
      <c r="C14" s="297"/>
      <c r="D14" s="298"/>
      <c r="E14" s="313"/>
      <c r="F14" s="280"/>
    </row>
    <row r="15" ht="9" customHeight="1">
      <c r="F15" s="280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mergeCells count="1">
    <mergeCell ref="D3:E3"/>
  </mergeCells>
  <printOptions horizontalCentered="1" verticalCentered="1"/>
  <pageMargins left="0.5118110236220472" right="0" top="0.7086614173228347" bottom="0.6692913385826772" header="0.5118110236220472" footer="0.5118110236220472"/>
  <pageSetup horizontalDpi="180" verticalDpi="180" orientation="landscape" paperSize="9" r:id="rId2"/>
  <headerFooter alignWithMargins="0">
    <oddHeader xml:space="preserve">&amp;C 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L1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5.7109375" style="162" customWidth="1"/>
    <col min="2" max="9" width="11.7109375" style="162" customWidth="1"/>
    <col min="10" max="10" width="9.00390625" style="162" customWidth="1"/>
    <col min="11" max="16384" width="9.140625" style="162" customWidth="1"/>
  </cols>
  <sheetData>
    <row r="1" ht="21" customHeight="1">
      <c r="A1" s="307" t="s">
        <v>133</v>
      </c>
    </row>
    <row r="2" ht="16.5" thickBot="1">
      <c r="A2" s="161"/>
    </row>
    <row r="3" spans="1:10" ht="33.75" customHeight="1">
      <c r="A3" s="222" t="s">
        <v>18</v>
      </c>
      <c r="B3" s="465">
        <v>38596</v>
      </c>
      <c r="C3" s="163"/>
      <c r="D3" s="163"/>
      <c r="E3" s="470"/>
      <c r="F3" s="465">
        <v>38961</v>
      </c>
      <c r="G3" s="163"/>
      <c r="H3" s="163"/>
      <c r="I3" s="164"/>
      <c r="J3" s="165"/>
    </row>
    <row r="4" spans="1:10" ht="24.75" customHeight="1">
      <c r="A4" s="223" t="s">
        <v>2</v>
      </c>
      <c r="B4" s="466" t="s">
        <v>70</v>
      </c>
      <c r="C4" s="166" t="s">
        <v>38</v>
      </c>
      <c r="D4" s="167"/>
      <c r="E4" s="167"/>
      <c r="F4" s="466" t="s">
        <v>70</v>
      </c>
      <c r="G4" s="166" t="s">
        <v>38</v>
      </c>
      <c r="H4" s="167"/>
      <c r="I4" s="167"/>
      <c r="J4" s="168"/>
    </row>
    <row r="5" spans="1:10" ht="24.75" customHeight="1" thickBot="1">
      <c r="A5" s="224"/>
      <c r="B5" s="467" t="s">
        <v>71</v>
      </c>
      <c r="C5" s="169" t="s">
        <v>45</v>
      </c>
      <c r="D5" s="169" t="s">
        <v>46</v>
      </c>
      <c r="E5" s="170" t="s">
        <v>47</v>
      </c>
      <c r="F5" s="467" t="s">
        <v>71</v>
      </c>
      <c r="G5" s="169" t="s">
        <v>45</v>
      </c>
      <c r="H5" s="169" t="s">
        <v>46</v>
      </c>
      <c r="I5" s="170" t="s">
        <v>47</v>
      </c>
      <c r="J5" s="168"/>
    </row>
    <row r="6" spans="1:10" ht="40.5" customHeight="1">
      <c r="A6" s="225" t="s">
        <v>80</v>
      </c>
      <c r="B6" s="468">
        <v>41</v>
      </c>
      <c r="C6" s="468">
        <v>220</v>
      </c>
      <c r="D6" s="475">
        <v>83</v>
      </c>
      <c r="E6" s="476">
        <f>SUM(C6:D6)</f>
        <v>303</v>
      </c>
      <c r="F6" s="258">
        <v>43</v>
      </c>
      <c r="G6" s="258">
        <v>298</v>
      </c>
      <c r="H6" s="259">
        <v>137</v>
      </c>
      <c r="I6" s="260">
        <f>SUM(G6:H6)</f>
        <v>435</v>
      </c>
      <c r="J6" s="168"/>
    </row>
    <row r="7" spans="1:10" ht="40.5" customHeight="1">
      <c r="A7" s="225" t="s">
        <v>85</v>
      </c>
      <c r="B7" s="468">
        <v>36</v>
      </c>
      <c r="C7" s="468">
        <v>180</v>
      </c>
      <c r="D7" s="475">
        <v>100</v>
      </c>
      <c r="E7" s="476">
        <f aca="true" t="shared" si="0" ref="E7:E13">SUM(C7:D7)</f>
        <v>280</v>
      </c>
      <c r="F7" s="258">
        <v>36</v>
      </c>
      <c r="G7" s="258">
        <v>147</v>
      </c>
      <c r="H7" s="259">
        <v>72</v>
      </c>
      <c r="I7" s="260">
        <f aca="true" t="shared" si="1" ref="I7:I13">SUM(G7:H7)</f>
        <v>219</v>
      </c>
      <c r="J7" s="168"/>
    </row>
    <row r="8" spans="1:10" ht="40.5" customHeight="1">
      <c r="A8" s="225" t="s">
        <v>74</v>
      </c>
      <c r="B8" s="468">
        <v>46</v>
      </c>
      <c r="C8" s="468">
        <v>816</v>
      </c>
      <c r="D8" s="475">
        <v>133</v>
      </c>
      <c r="E8" s="476">
        <f t="shared" si="0"/>
        <v>949</v>
      </c>
      <c r="F8" s="258">
        <v>48</v>
      </c>
      <c r="G8" s="258">
        <v>847</v>
      </c>
      <c r="H8" s="259">
        <v>127</v>
      </c>
      <c r="I8" s="260">
        <f t="shared" si="1"/>
        <v>974</v>
      </c>
      <c r="J8" s="168"/>
    </row>
    <row r="9" spans="1:10" ht="40.5" customHeight="1">
      <c r="A9" s="225" t="s">
        <v>75</v>
      </c>
      <c r="B9" s="468">
        <v>3</v>
      </c>
      <c r="C9" s="468">
        <v>14</v>
      </c>
      <c r="D9" s="475">
        <v>29</v>
      </c>
      <c r="E9" s="476">
        <f t="shared" si="0"/>
        <v>43</v>
      </c>
      <c r="F9" s="258">
        <v>3</v>
      </c>
      <c r="G9" s="258">
        <v>16</v>
      </c>
      <c r="H9" s="259">
        <v>30</v>
      </c>
      <c r="I9" s="260">
        <f t="shared" si="1"/>
        <v>46</v>
      </c>
      <c r="J9" s="168"/>
    </row>
    <row r="10" spans="1:10" ht="40.5" customHeight="1">
      <c r="A10" s="225" t="s">
        <v>76</v>
      </c>
      <c r="B10" s="468">
        <v>17</v>
      </c>
      <c r="C10" s="468">
        <v>247</v>
      </c>
      <c r="D10" s="475">
        <v>90</v>
      </c>
      <c r="E10" s="476">
        <f t="shared" si="0"/>
        <v>337</v>
      </c>
      <c r="F10" s="258">
        <v>17</v>
      </c>
      <c r="G10" s="258">
        <v>260</v>
      </c>
      <c r="H10" s="259">
        <v>87</v>
      </c>
      <c r="I10" s="260">
        <f t="shared" si="1"/>
        <v>347</v>
      </c>
      <c r="J10" s="168"/>
    </row>
    <row r="11" spans="1:10" ht="40.5" customHeight="1">
      <c r="A11" s="225" t="s">
        <v>77</v>
      </c>
      <c r="B11" s="468">
        <v>61</v>
      </c>
      <c r="C11" s="468">
        <v>544</v>
      </c>
      <c r="D11" s="475">
        <v>331</v>
      </c>
      <c r="E11" s="476">
        <f t="shared" si="0"/>
        <v>875</v>
      </c>
      <c r="F11" s="258">
        <v>61</v>
      </c>
      <c r="G11" s="258">
        <v>427</v>
      </c>
      <c r="H11" s="259">
        <v>248</v>
      </c>
      <c r="I11" s="260">
        <f t="shared" si="1"/>
        <v>675</v>
      </c>
      <c r="J11" s="168"/>
    </row>
    <row r="12" spans="1:10" ht="40.5" customHeight="1">
      <c r="A12" s="225" t="s">
        <v>83</v>
      </c>
      <c r="B12" s="468">
        <v>26</v>
      </c>
      <c r="C12" s="468">
        <v>460</v>
      </c>
      <c r="D12" s="475">
        <v>59</v>
      </c>
      <c r="E12" s="476">
        <f t="shared" si="0"/>
        <v>519</v>
      </c>
      <c r="F12" s="258">
        <v>26</v>
      </c>
      <c r="G12" s="258">
        <v>386</v>
      </c>
      <c r="H12" s="259">
        <v>52</v>
      </c>
      <c r="I12" s="260">
        <f t="shared" si="1"/>
        <v>438</v>
      </c>
      <c r="J12" s="168"/>
    </row>
    <row r="13" spans="1:10" ht="40.5" customHeight="1">
      <c r="A13" s="225" t="s">
        <v>79</v>
      </c>
      <c r="B13" s="468">
        <v>31</v>
      </c>
      <c r="C13" s="468">
        <v>414</v>
      </c>
      <c r="D13" s="475">
        <v>190</v>
      </c>
      <c r="E13" s="476">
        <f t="shared" si="0"/>
        <v>604</v>
      </c>
      <c r="F13" s="258">
        <v>30</v>
      </c>
      <c r="G13" s="258">
        <v>312</v>
      </c>
      <c r="H13" s="259">
        <v>85</v>
      </c>
      <c r="I13" s="260">
        <f t="shared" si="1"/>
        <v>397</v>
      </c>
      <c r="J13" s="168"/>
    </row>
    <row r="14" spans="1:10" ht="4.5" customHeight="1" thickBot="1">
      <c r="A14" s="168"/>
      <c r="B14" s="258"/>
      <c r="C14" s="258"/>
      <c r="D14" s="261"/>
      <c r="E14" s="262"/>
      <c r="F14" s="258"/>
      <c r="G14" s="258"/>
      <c r="H14" s="261"/>
      <c r="I14" s="262"/>
      <c r="J14" s="168"/>
    </row>
    <row r="15" spans="1:10" ht="35.25" customHeight="1" thickBot="1">
      <c r="A15" s="226" t="s">
        <v>17</v>
      </c>
      <c r="B15" s="469">
        <f>SUM(B6:B14)</f>
        <v>261</v>
      </c>
      <c r="C15" s="263">
        <f>SUM(C6:C14)</f>
        <v>2895</v>
      </c>
      <c r="D15" s="263">
        <f aca="true" t="shared" si="2" ref="D15:I15">SUM(D6:D13)</f>
        <v>1015</v>
      </c>
      <c r="E15" s="471">
        <f t="shared" si="2"/>
        <v>3910</v>
      </c>
      <c r="F15" s="469">
        <f t="shared" si="2"/>
        <v>264</v>
      </c>
      <c r="G15" s="263">
        <f t="shared" si="2"/>
        <v>2693</v>
      </c>
      <c r="H15" s="263">
        <f t="shared" si="2"/>
        <v>838</v>
      </c>
      <c r="I15" s="264">
        <f t="shared" si="2"/>
        <v>3531</v>
      </c>
      <c r="J15" s="168"/>
    </row>
    <row r="16" ht="12.75">
      <c r="J16" s="165"/>
    </row>
    <row r="17" ht="12.75">
      <c r="L17" s="78"/>
    </row>
  </sheetData>
  <printOptions horizontalCentered="1" verticalCentered="1"/>
  <pageMargins left="0.7480314960629921" right="0" top="0.7480314960629921" bottom="0.7480314960629921" header="0.5118110236220472" footer="0.5118110236220472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140625" style="78" customWidth="1"/>
    <col min="2" max="2" width="12.7109375" style="78" customWidth="1"/>
    <col min="3" max="3" width="3.7109375" style="78" customWidth="1"/>
    <col min="4" max="4" width="12.7109375" style="78" customWidth="1"/>
    <col min="5" max="5" width="3.7109375" style="78" customWidth="1"/>
    <col min="6" max="6" width="12.7109375" style="78" customWidth="1"/>
    <col min="7" max="7" width="3.7109375" style="78" customWidth="1"/>
    <col min="8" max="9" width="24.140625" style="78" customWidth="1"/>
    <col min="10" max="10" width="10.421875" style="78" customWidth="1"/>
    <col min="11" max="16384" width="9.140625" style="78" customWidth="1"/>
  </cols>
  <sheetData>
    <row r="1" s="250" customFormat="1" ht="23.25" customHeight="1">
      <c r="A1" s="299" t="s">
        <v>110</v>
      </c>
    </row>
    <row r="2" ht="18.75" customHeight="1" thickBot="1">
      <c r="A2" s="79"/>
    </row>
    <row r="3" spans="1:9" ht="25.5" customHeight="1">
      <c r="A3" s="691"/>
      <c r="B3" s="80" t="s">
        <v>0</v>
      </c>
      <c r="C3" s="80"/>
      <c r="D3" s="80"/>
      <c r="E3" s="80"/>
      <c r="F3" s="81"/>
      <c r="G3" s="185"/>
      <c r="H3" s="186" t="s">
        <v>1</v>
      </c>
      <c r="I3" s="82"/>
    </row>
    <row r="4" spans="1:9" ht="33.75" customHeight="1" thickBot="1">
      <c r="A4" s="692" t="s">
        <v>2</v>
      </c>
      <c r="B4" s="708" t="s">
        <v>112</v>
      </c>
      <c r="C4" s="708"/>
      <c r="D4" s="709" t="s">
        <v>103</v>
      </c>
      <c r="E4" s="708"/>
      <c r="F4" s="709" t="s">
        <v>111</v>
      </c>
      <c r="G4" s="708"/>
      <c r="H4" s="187" t="s">
        <v>113</v>
      </c>
      <c r="I4" s="477" t="s">
        <v>114</v>
      </c>
    </row>
    <row r="5" spans="1:9" ht="25.5" customHeight="1">
      <c r="A5" s="693" t="s">
        <v>3</v>
      </c>
      <c r="B5" s="478">
        <v>13</v>
      </c>
      <c r="C5" s="363"/>
      <c r="D5" s="478">
        <v>13</v>
      </c>
      <c r="E5" s="364"/>
      <c r="F5" s="478">
        <v>13</v>
      </c>
      <c r="G5" s="365"/>
      <c r="H5" s="366">
        <f>SUM(F5-D5)</f>
        <v>0</v>
      </c>
      <c r="I5" s="367">
        <f>SUM(F5-B5)</f>
        <v>0</v>
      </c>
    </row>
    <row r="6" spans="1:9" ht="25.5" customHeight="1">
      <c r="A6" s="694" t="s">
        <v>4</v>
      </c>
      <c r="B6" s="478">
        <v>37</v>
      </c>
      <c r="C6" s="368"/>
      <c r="D6" s="478">
        <v>32</v>
      </c>
      <c r="E6" s="369"/>
      <c r="F6" s="478">
        <v>32</v>
      </c>
      <c r="G6" s="365"/>
      <c r="H6" s="370">
        <f>SUM(F6-D6)</f>
        <v>0</v>
      </c>
      <c r="I6" s="371">
        <f>SUM(F6-B6)</f>
        <v>-5</v>
      </c>
    </row>
    <row r="7" spans="1:9" ht="25.5" customHeight="1">
      <c r="A7" s="694" t="s">
        <v>5</v>
      </c>
      <c r="B7" s="478">
        <v>41</v>
      </c>
      <c r="C7" s="368"/>
      <c r="D7" s="478">
        <v>44</v>
      </c>
      <c r="E7" s="369"/>
      <c r="F7" s="478">
        <v>43</v>
      </c>
      <c r="G7" s="365"/>
      <c r="H7" s="370">
        <f>SUM(F7-D7)</f>
        <v>-1</v>
      </c>
      <c r="I7" s="371">
        <f>SUM(F7-B7)</f>
        <v>2</v>
      </c>
    </row>
    <row r="8" spans="1:9" ht="25.5" customHeight="1">
      <c r="A8" s="694" t="s">
        <v>271</v>
      </c>
      <c r="B8" s="478">
        <v>216</v>
      </c>
      <c r="C8" s="368"/>
      <c r="D8" s="478">
        <v>206</v>
      </c>
      <c r="E8" s="369"/>
      <c r="F8" s="478">
        <v>197</v>
      </c>
      <c r="G8" s="695"/>
      <c r="H8" s="370">
        <f>SUM(F8-D8)</f>
        <v>-9</v>
      </c>
      <c r="I8" s="371">
        <f>SUM(F8-B8)</f>
        <v>-19</v>
      </c>
    </row>
    <row r="9" spans="1:9" ht="25.5" customHeight="1">
      <c r="A9" s="696" t="s">
        <v>7</v>
      </c>
      <c r="B9" s="479">
        <v>29</v>
      </c>
      <c r="C9" s="372"/>
      <c r="D9" s="479">
        <v>28</v>
      </c>
      <c r="E9" s="369"/>
      <c r="F9" s="479">
        <v>26</v>
      </c>
      <c r="G9" s="697"/>
      <c r="H9" s="698">
        <v>2</v>
      </c>
      <c r="I9" s="699">
        <v>3</v>
      </c>
    </row>
    <row r="10" spans="1:9" ht="25.5" customHeight="1">
      <c r="A10" s="696" t="s">
        <v>8</v>
      </c>
      <c r="B10" s="479">
        <v>187</v>
      </c>
      <c r="C10" s="372"/>
      <c r="D10" s="479">
        <v>178</v>
      </c>
      <c r="E10" s="369"/>
      <c r="F10" s="479">
        <v>171</v>
      </c>
      <c r="G10" s="697"/>
      <c r="H10" s="698">
        <v>7</v>
      </c>
      <c r="I10" s="699">
        <v>16</v>
      </c>
    </row>
    <row r="11" spans="1:9" ht="25.5" customHeight="1">
      <c r="A11" s="694" t="s">
        <v>9</v>
      </c>
      <c r="B11" s="478">
        <v>9</v>
      </c>
      <c r="C11" s="368"/>
      <c r="D11" s="478">
        <v>7</v>
      </c>
      <c r="E11" s="369"/>
      <c r="F11" s="478">
        <v>6</v>
      </c>
      <c r="G11" s="695"/>
      <c r="H11" s="370">
        <f aca="true" t="shared" si="0" ref="H11:H18">SUM(F11-D11)</f>
        <v>-1</v>
      </c>
      <c r="I11" s="371">
        <f aca="true" t="shared" si="1" ref="I11:I18">SUM(F11-B11)</f>
        <v>-3</v>
      </c>
    </row>
    <row r="12" spans="1:9" ht="25.5" customHeight="1">
      <c r="A12" s="694" t="s">
        <v>10</v>
      </c>
      <c r="B12" s="478">
        <v>26</v>
      </c>
      <c r="C12" s="368"/>
      <c r="D12" s="478">
        <v>23</v>
      </c>
      <c r="E12" s="369"/>
      <c r="F12" s="478">
        <v>23</v>
      </c>
      <c r="G12" s="365"/>
      <c r="H12" s="370">
        <f t="shared" si="0"/>
        <v>0</v>
      </c>
      <c r="I12" s="371">
        <f t="shared" si="1"/>
        <v>-3</v>
      </c>
    </row>
    <row r="13" spans="1:9" ht="25.5" customHeight="1">
      <c r="A13" s="694" t="s">
        <v>11</v>
      </c>
      <c r="B13" s="478">
        <v>5</v>
      </c>
      <c r="C13" s="368"/>
      <c r="D13" s="478">
        <v>5</v>
      </c>
      <c r="E13" s="369"/>
      <c r="F13" s="478">
        <v>4</v>
      </c>
      <c r="G13" s="365"/>
      <c r="H13" s="370">
        <f t="shared" si="0"/>
        <v>-1</v>
      </c>
      <c r="I13" s="371">
        <f t="shared" si="1"/>
        <v>-1</v>
      </c>
    </row>
    <row r="14" spans="1:9" ht="25.5" customHeight="1">
      <c r="A14" s="694" t="s">
        <v>12</v>
      </c>
      <c r="B14" s="478">
        <v>6</v>
      </c>
      <c r="C14" s="368"/>
      <c r="D14" s="478">
        <v>5</v>
      </c>
      <c r="E14" s="369"/>
      <c r="F14" s="478">
        <v>5</v>
      </c>
      <c r="G14" s="365"/>
      <c r="H14" s="370">
        <f t="shared" si="0"/>
        <v>0</v>
      </c>
      <c r="I14" s="371">
        <f t="shared" si="1"/>
        <v>-1</v>
      </c>
    </row>
    <row r="15" spans="1:9" ht="25.5" customHeight="1">
      <c r="A15" s="694" t="s">
        <v>13</v>
      </c>
      <c r="B15" s="478">
        <v>7</v>
      </c>
      <c r="C15" s="368"/>
      <c r="D15" s="478">
        <v>9</v>
      </c>
      <c r="E15" s="369"/>
      <c r="F15" s="478">
        <v>9</v>
      </c>
      <c r="G15" s="365"/>
      <c r="H15" s="370">
        <f t="shared" si="0"/>
        <v>0</v>
      </c>
      <c r="I15" s="371">
        <f t="shared" si="1"/>
        <v>2</v>
      </c>
    </row>
    <row r="16" spans="1:9" ht="25.5" customHeight="1">
      <c r="A16" s="694" t="s">
        <v>14</v>
      </c>
      <c r="B16" s="478">
        <v>36</v>
      </c>
      <c r="C16" s="368"/>
      <c r="D16" s="478">
        <v>37</v>
      </c>
      <c r="E16" s="369"/>
      <c r="F16" s="478">
        <v>37</v>
      </c>
      <c r="G16" s="365"/>
      <c r="H16" s="370">
        <f t="shared" si="0"/>
        <v>0</v>
      </c>
      <c r="I16" s="371">
        <f t="shared" si="1"/>
        <v>1</v>
      </c>
    </row>
    <row r="17" spans="1:9" ht="25.5" customHeight="1">
      <c r="A17" s="694" t="s">
        <v>15</v>
      </c>
      <c r="B17" s="478">
        <v>6</v>
      </c>
      <c r="C17" s="368"/>
      <c r="D17" s="478">
        <v>5</v>
      </c>
      <c r="E17" s="369"/>
      <c r="F17" s="478">
        <v>4</v>
      </c>
      <c r="G17" s="365"/>
      <c r="H17" s="370">
        <f t="shared" si="0"/>
        <v>-1</v>
      </c>
      <c r="I17" s="371">
        <f t="shared" si="1"/>
        <v>-2</v>
      </c>
    </row>
    <row r="18" spans="1:9" ht="25.5" customHeight="1">
      <c r="A18" s="694" t="s">
        <v>16</v>
      </c>
      <c r="B18" s="478">
        <v>95</v>
      </c>
      <c r="C18" s="368"/>
      <c r="D18" s="478">
        <v>91</v>
      </c>
      <c r="E18" s="369"/>
      <c r="F18" s="478">
        <v>90</v>
      </c>
      <c r="G18" s="365"/>
      <c r="H18" s="370">
        <f t="shared" si="0"/>
        <v>-1</v>
      </c>
      <c r="I18" s="371">
        <f t="shared" si="1"/>
        <v>-5</v>
      </c>
    </row>
    <row r="19" spans="1:9" ht="6.75" customHeight="1" thickBot="1">
      <c r="A19" s="696"/>
      <c r="B19" s="478"/>
      <c r="C19" s="368"/>
      <c r="D19" s="478"/>
      <c r="E19" s="369"/>
      <c r="F19" s="478"/>
      <c r="G19" s="365"/>
      <c r="H19" s="370"/>
      <c r="I19" s="371"/>
    </row>
    <row r="20" spans="1:9" ht="47.25" customHeight="1" thickBot="1">
      <c r="A20" s="700" t="s">
        <v>17</v>
      </c>
      <c r="B20" s="374">
        <f>B5+B6+B7+B8+B11+B12+B13+B14+B15+B16+B17+B18</f>
        <v>497</v>
      </c>
      <c r="C20" s="373"/>
      <c r="D20" s="374">
        <f>D5+D6+D7+D8+D11+D12+D13+D14+D15+D16+D17+D18</f>
        <v>477</v>
      </c>
      <c r="E20" s="375"/>
      <c r="F20" s="374">
        <f>SUM(F5+F6+F7+F8+F11+F12+F13+F14+F15+F16+F17+F18)</f>
        <v>463</v>
      </c>
      <c r="G20" s="376"/>
      <c r="H20" s="377">
        <f>SUM(F20-D20)</f>
        <v>-14</v>
      </c>
      <c r="I20" s="378">
        <f>SUM(F20-B20)</f>
        <v>-34</v>
      </c>
    </row>
  </sheetData>
  <mergeCells count="3">
    <mergeCell ref="B4:C4"/>
    <mergeCell ref="D4:E4"/>
    <mergeCell ref="F4:G4"/>
  </mergeCells>
  <printOptions horizontalCentered="1" verticalCentered="1"/>
  <pageMargins left="0.3937007874015748" right="0" top="0.4330708661417323" bottom="0.7480314960629921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24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4" customWidth="1"/>
    <col min="2" max="2" width="9.28125" style="4" customWidth="1"/>
    <col min="3" max="3" width="3.140625" style="4" customWidth="1"/>
    <col min="4" max="4" width="9.28125" style="4" customWidth="1"/>
    <col min="5" max="5" width="3.140625" style="4" customWidth="1"/>
    <col min="6" max="6" width="9.28125" style="4" customWidth="1"/>
    <col min="7" max="7" width="3.140625" style="4" customWidth="1"/>
    <col min="8" max="8" width="9.28125" style="4" customWidth="1"/>
    <col min="9" max="9" width="3.140625" style="4" customWidth="1"/>
    <col min="10" max="10" width="9.28125" style="4" customWidth="1"/>
    <col min="11" max="11" width="3.140625" style="4" customWidth="1"/>
    <col min="12" max="12" width="9.28125" style="4" customWidth="1"/>
    <col min="13" max="13" width="3.140625" style="4" customWidth="1"/>
    <col min="14" max="14" width="9.28125" style="4" customWidth="1"/>
    <col min="15" max="15" width="3.140625" style="4" customWidth="1"/>
    <col min="16" max="16" width="9.28125" style="4" customWidth="1"/>
    <col min="17" max="17" width="3.140625" style="4" customWidth="1"/>
    <col min="18" max="16384" width="9.140625" style="4" customWidth="1"/>
  </cols>
  <sheetData>
    <row r="1" s="3" customFormat="1" ht="18.75">
      <c r="A1" s="300" t="s">
        <v>115</v>
      </c>
    </row>
    <row r="2" ht="15.75" customHeight="1" thickBot="1"/>
    <row r="3" spans="1:17" ht="29.25" customHeight="1" thickBot="1">
      <c r="A3" s="349" t="s">
        <v>18</v>
      </c>
      <c r="B3" s="386" t="s">
        <v>104</v>
      </c>
      <c r="C3" s="5"/>
      <c r="D3" s="6"/>
      <c r="E3" s="6"/>
      <c r="F3" s="6"/>
      <c r="G3" s="6"/>
      <c r="H3" s="6"/>
      <c r="I3" s="6"/>
      <c r="J3" s="393" t="s">
        <v>134</v>
      </c>
      <c r="K3" s="5"/>
      <c r="L3" s="6"/>
      <c r="M3" s="6"/>
      <c r="N3" s="6"/>
      <c r="O3" s="6"/>
      <c r="P3" s="6"/>
      <c r="Q3" s="7"/>
    </row>
    <row r="4" spans="1:18" ht="29.25" customHeight="1" thickBot="1">
      <c r="A4" s="350" t="s">
        <v>34</v>
      </c>
      <c r="B4" s="8" t="s">
        <v>35</v>
      </c>
      <c r="C4" s="9"/>
      <c r="D4" s="9"/>
      <c r="E4" s="9"/>
      <c r="F4" s="8" t="s">
        <v>36</v>
      </c>
      <c r="G4" s="9"/>
      <c r="H4" s="9"/>
      <c r="I4" s="9"/>
      <c r="J4" s="188" t="s">
        <v>35</v>
      </c>
      <c r="K4" s="9"/>
      <c r="L4" s="9"/>
      <c r="M4" s="9"/>
      <c r="N4" s="8" t="s">
        <v>36</v>
      </c>
      <c r="O4" s="9"/>
      <c r="P4" s="9"/>
      <c r="Q4" s="10"/>
      <c r="R4" s="11"/>
    </row>
    <row r="5" spans="1:17" ht="29.25" customHeight="1" thickBot="1">
      <c r="A5" s="351"/>
      <c r="B5" s="387" t="s">
        <v>37</v>
      </c>
      <c r="C5" s="12"/>
      <c r="D5" s="13" t="s">
        <v>38</v>
      </c>
      <c r="E5" s="14"/>
      <c r="F5" s="15" t="s">
        <v>37</v>
      </c>
      <c r="G5" s="12"/>
      <c r="H5" s="13" t="s">
        <v>38</v>
      </c>
      <c r="I5" s="13"/>
      <c r="J5" s="189" t="s">
        <v>37</v>
      </c>
      <c r="K5" s="12"/>
      <c r="L5" s="13" t="s">
        <v>38</v>
      </c>
      <c r="M5" s="14"/>
      <c r="N5" s="15" t="s">
        <v>37</v>
      </c>
      <c r="O5" s="12"/>
      <c r="P5" s="13" t="s">
        <v>38</v>
      </c>
      <c r="Q5" s="14"/>
    </row>
    <row r="6" spans="1:17" ht="24" customHeight="1">
      <c r="A6" s="352" t="s">
        <v>3</v>
      </c>
      <c r="B6" s="388" t="s">
        <v>39</v>
      </c>
      <c r="C6" s="23"/>
      <c r="D6" s="16" t="s">
        <v>39</v>
      </c>
      <c r="E6" s="24"/>
      <c r="F6" s="16" t="s">
        <v>39</v>
      </c>
      <c r="G6" s="23"/>
      <c r="H6" s="16" t="s">
        <v>39</v>
      </c>
      <c r="I6" s="358"/>
      <c r="J6" s="388" t="s">
        <v>39</v>
      </c>
      <c r="K6" s="23"/>
      <c r="L6" s="16" t="s">
        <v>39</v>
      </c>
      <c r="M6" s="24"/>
      <c r="N6" s="16" t="s">
        <v>39</v>
      </c>
      <c r="O6" s="23"/>
      <c r="P6" s="16" t="s">
        <v>39</v>
      </c>
      <c r="Q6" s="701"/>
    </row>
    <row r="7" spans="1:17" ht="24" customHeight="1">
      <c r="A7" s="353" t="s">
        <v>4</v>
      </c>
      <c r="B7" s="388" t="s">
        <v>39</v>
      </c>
      <c r="C7" s="23"/>
      <c r="D7" s="16" t="s">
        <v>39</v>
      </c>
      <c r="E7" s="24"/>
      <c r="F7" s="16" t="s">
        <v>39</v>
      </c>
      <c r="G7" s="23"/>
      <c r="H7" s="16" t="s">
        <v>39</v>
      </c>
      <c r="I7" s="359"/>
      <c r="J7" s="388" t="s">
        <v>39</v>
      </c>
      <c r="K7" s="23"/>
      <c r="L7" s="16" t="s">
        <v>39</v>
      </c>
      <c r="M7" s="24"/>
      <c r="N7" s="16" t="s">
        <v>39</v>
      </c>
      <c r="O7" s="23"/>
      <c r="P7" s="16" t="s">
        <v>39</v>
      </c>
      <c r="Q7" s="17"/>
    </row>
    <row r="8" spans="1:17" ht="24" customHeight="1">
      <c r="A8" s="353" t="s">
        <v>5</v>
      </c>
      <c r="B8" s="388" t="s">
        <v>39</v>
      </c>
      <c r="C8" s="23"/>
      <c r="D8" s="16" t="s">
        <v>39</v>
      </c>
      <c r="E8" s="24"/>
      <c r="F8" s="16" t="s">
        <v>39</v>
      </c>
      <c r="G8" s="23"/>
      <c r="H8" s="16" t="s">
        <v>39</v>
      </c>
      <c r="I8" s="359"/>
      <c r="J8" s="388" t="s">
        <v>39</v>
      </c>
      <c r="K8" s="23"/>
      <c r="L8" s="16" t="s">
        <v>39</v>
      </c>
      <c r="M8" s="24"/>
      <c r="N8" s="16">
        <v>1</v>
      </c>
      <c r="O8" s="23"/>
      <c r="P8" s="16">
        <v>1</v>
      </c>
      <c r="Q8" s="17"/>
    </row>
    <row r="9" spans="1:24" ht="24" customHeight="1">
      <c r="A9" s="353" t="s">
        <v>271</v>
      </c>
      <c r="B9" s="388">
        <v>1</v>
      </c>
      <c r="C9" s="23"/>
      <c r="D9" s="16">
        <v>39</v>
      </c>
      <c r="E9" s="24"/>
      <c r="F9" s="16">
        <v>2</v>
      </c>
      <c r="G9" s="23"/>
      <c r="H9" s="16">
        <v>73</v>
      </c>
      <c r="I9" s="359"/>
      <c r="J9" s="16">
        <v>1</v>
      </c>
      <c r="K9" s="23"/>
      <c r="L9" s="16">
        <v>308</v>
      </c>
      <c r="M9" s="24"/>
      <c r="N9" s="16">
        <v>10</v>
      </c>
      <c r="O9" s="23"/>
      <c r="P9" s="16">
        <v>920</v>
      </c>
      <c r="Q9" s="17"/>
      <c r="S9"/>
      <c r="T9"/>
      <c r="V9"/>
      <c r="W9"/>
      <c r="X9"/>
    </row>
    <row r="10" spans="1:24" ht="24" customHeight="1">
      <c r="A10" s="354" t="s">
        <v>40</v>
      </c>
      <c r="B10" s="389">
        <v>0</v>
      </c>
      <c r="C10" s="16"/>
      <c r="D10" s="330">
        <v>0</v>
      </c>
      <c r="E10" s="174"/>
      <c r="F10" s="330">
        <v>0</v>
      </c>
      <c r="G10" s="16"/>
      <c r="H10" s="330">
        <v>0</v>
      </c>
      <c r="I10" s="359"/>
      <c r="J10" s="330">
        <v>0</v>
      </c>
      <c r="K10" s="16"/>
      <c r="L10" s="330">
        <v>0</v>
      </c>
      <c r="M10" s="174"/>
      <c r="N10" s="389">
        <v>2</v>
      </c>
      <c r="O10" s="16"/>
      <c r="P10" s="330">
        <v>2</v>
      </c>
      <c r="Q10" s="17"/>
      <c r="S10"/>
      <c r="T10"/>
      <c r="V10"/>
      <c r="W10"/>
      <c r="X10"/>
    </row>
    <row r="11" spans="1:24" ht="24" customHeight="1">
      <c r="A11" s="354" t="s">
        <v>41</v>
      </c>
      <c r="B11" s="390">
        <v>1</v>
      </c>
      <c r="C11" s="331"/>
      <c r="D11" s="175">
        <v>39</v>
      </c>
      <c r="E11" s="177"/>
      <c r="F11" s="330">
        <v>2</v>
      </c>
      <c r="G11" s="176"/>
      <c r="H11" s="330">
        <v>73</v>
      </c>
      <c r="I11" s="360"/>
      <c r="J11" s="330">
        <v>1</v>
      </c>
      <c r="K11" s="176"/>
      <c r="L11" s="330">
        <v>308</v>
      </c>
      <c r="M11" s="177"/>
      <c r="N11" s="175">
        <v>8</v>
      </c>
      <c r="O11" s="331"/>
      <c r="P11" s="175">
        <v>918</v>
      </c>
      <c r="Q11" s="18"/>
      <c r="S11"/>
      <c r="T11"/>
      <c r="V11"/>
      <c r="W11"/>
      <c r="X11"/>
    </row>
    <row r="12" spans="1:24" ht="24" customHeight="1">
      <c r="A12" s="353" t="s">
        <v>9</v>
      </c>
      <c r="B12" s="388" t="s">
        <v>39</v>
      </c>
      <c r="C12" s="23"/>
      <c r="D12" s="16" t="s">
        <v>39</v>
      </c>
      <c r="E12" s="24"/>
      <c r="F12" s="16">
        <v>1</v>
      </c>
      <c r="G12" s="23"/>
      <c r="H12" s="16">
        <v>1</v>
      </c>
      <c r="I12" s="359"/>
      <c r="J12" s="16" t="s">
        <v>39</v>
      </c>
      <c r="K12" s="23"/>
      <c r="L12" s="16" t="s">
        <v>39</v>
      </c>
      <c r="M12" s="24"/>
      <c r="N12" s="16">
        <v>1</v>
      </c>
      <c r="O12" s="23"/>
      <c r="P12" s="16">
        <v>1</v>
      </c>
      <c r="Q12" s="17"/>
      <c r="S12"/>
      <c r="T12"/>
      <c r="V12"/>
      <c r="W12"/>
      <c r="X12"/>
    </row>
    <row r="13" spans="1:24" ht="24" customHeight="1">
      <c r="A13" s="353" t="s">
        <v>10</v>
      </c>
      <c r="B13" s="388" t="s">
        <v>39</v>
      </c>
      <c r="C13" s="23"/>
      <c r="D13" s="16" t="s">
        <v>39</v>
      </c>
      <c r="E13" s="24"/>
      <c r="F13" s="16">
        <v>1</v>
      </c>
      <c r="G13" s="23"/>
      <c r="H13" s="16">
        <v>1</v>
      </c>
      <c r="I13" s="359"/>
      <c r="J13" s="16" t="s">
        <v>39</v>
      </c>
      <c r="K13" s="23"/>
      <c r="L13" s="16" t="s">
        <v>39</v>
      </c>
      <c r="M13" s="24"/>
      <c r="N13" s="388" t="s">
        <v>39</v>
      </c>
      <c r="O13" s="23"/>
      <c r="P13" s="16" t="s">
        <v>39</v>
      </c>
      <c r="Q13" s="17"/>
      <c r="S13"/>
      <c r="T13"/>
      <c r="V13"/>
      <c r="W13"/>
      <c r="X13"/>
    </row>
    <row r="14" spans="1:25" ht="24" customHeight="1">
      <c r="A14" s="353" t="s">
        <v>11</v>
      </c>
      <c r="B14" s="388" t="s">
        <v>39</v>
      </c>
      <c r="C14" s="23"/>
      <c r="D14" s="16" t="s">
        <v>39</v>
      </c>
      <c r="E14" s="24"/>
      <c r="F14" s="16" t="s">
        <v>39</v>
      </c>
      <c r="G14" s="23"/>
      <c r="H14" s="16" t="s">
        <v>39</v>
      </c>
      <c r="I14" s="359"/>
      <c r="J14" s="16" t="s">
        <v>39</v>
      </c>
      <c r="K14" s="23"/>
      <c r="L14" s="16" t="s">
        <v>39</v>
      </c>
      <c r="M14" s="24"/>
      <c r="N14" s="16">
        <v>1</v>
      </c>
      <c r="O14" s="23"/>
      <c r="P14" s="16">
        <v>50</v>
      </c>
      <c r="Q14" s="17"/>
      <c r="S14"/>
      <c r="T14"/>
      <c r="U14"/>
      <c r="W14"/>
      <c r="X14"/>
      <c r="Y14"/>
    </row>
    <row r="15" spans="1:25" ht="24" customHeight="1">
      <c r="A15" s="353" t="s">
        <v>12</v>
      </c>
      <c r="B15" s="388" t="s">
        <v>39</v>
      </c>
      <c r="C15" s="23"/>
      <c r="D15" s="16" t="s">
        <v>39</v>
      </c>
      <c r="E15" s="24"/>
      <c r="F15" s="16" t="s">
        <v>39</v>
      </c>
      <c r="G15" s="23"/>
      <c r="H15" s="16" t="s">
        <v>39</v>
      </c>
      <c r="I15" s="359"/>
      <c r="J15" s="16">
        <v>1</v>
      </c>
      <c r="K15" s="23"/>
      <c r="L15" s="16">
        <v>10</v>
      </c>
      <c r="M15" s="24"/>
      <c r="N15" s="16">
        <v>1</v>
      </c>
      <c r="O15" s="23"/>
      <c r="P15" s="16">
        <v>57</v>
      </c>
      <c r="Q15" s="17"/>
      <c r="S15"/>
      <c r="T15"/>
      <c r="U15"/>
      <c r="W15"/>
      <c r="X15"/>
      <c r="Y15"/>
    </row>
    <row r="16" spans="1:25" ht="24" customHeight="1">
      <c r="A16" s="353" t="s">
        <v>13</v>
      </c>
      <c r="B16" s="388" t="s">
        <v>39</v>
      </c>
      <c r="C16" s="23"/>
      <c r="D16" s="16" t="s">
        <v>39</v>
      </c>
      <c r="E16" s="24"/>
      <c r="F16" s="16" t="s">
        <v>39</v>
      </c>
      <c r="G16" s="23"/>
      <c r="H16" s="16" t="s">
        <v>39</v>
      </c>
      <c r="I16" s="359"/>
      <c r="J16" s="16" t="s">
        <v>39</v>
      </c>
      <c r="K16" s="23"/>
      <c r="L16" s="16" t="s">
        <v>39</v>
      </c>
      <c r="M16" s="24"/>
      <c r="N16" s="388" t="s">
        <v>39</v>
      </c>
      <c r="O16" s="23"/>
      <c r="P16" s="16" t="s">
        <v>39</v>
      </c>
      <c r="Q16" s="17"/>
      <c r="S16"/>
      <c r="T16"/>
      <c r="U16"/>
      <c r="W16"/>
      <c r="X16"/>
      <c r="Y16"/>
    </row>
    <row r="17" spans="1:25" ht="24" customHeight="1">
      <c r="A17" s="353" t="s">
        <v>14</v>
      </c>
      <c r="B17" s="388" t="s">
        <v>39</v>
      </c>
      <c r="C17" s="23"/>
      <c r="D17" s="16" t="s">
        <v>39</v>
      </c>
      <c r="E17" s="24"/>
      <c r="F17" s="16" t="s">
        <v>39</v>
      </c>
      <c r="G17" s="23"/>
      <c r="H17" s="16" t="s">
        <v>39</v>
      </c>
      <c r="I17" s="359"/>
      <c r="J17" s="16" t="s">
        <v>39</v>
      </c>
      <c r="K17" s="23"/>
      <c r="L17" s="16" t="s">
        <v>39</v>
      </c>
      <c r="M17" s="24"/>
      <c r="N17" s="388" t="s">
        <v>39</v>
      </c>
      <c r="O17" s="23"/>
      <c r="P17" s="16" t="s">
        <v>39</v>
      </c>
      <c r="Q17" s="17"/>
      <c r="S17"/>
      <c r="T17"/>
      <c r="U17"/>
      <c r="W17"/>
      <c r="X17"/>
      <c r="Y17"/>
    </row>
    <row r="18" spans="1:25" ht="24" customHeight="1">
      <c r="A18" s="353" t="s">
        <v>15</v>
      </c>
      <c r="B18" s="388" t="s">
        <v>39</v>
      </c>
      <c r="C18" s="23"/>
      <c r="D18" s="16" t="s">
        <v>39</v>
      </c>
      <c r="E18" s="24"/>
      <c r="F18" s="16">
        <v>1</v>
      </c>
      <c r="G18" s="23"/>
      <c r="H18" s="16">
        <v>123</v>
      </c>
      <c r="I18" s="359"/>
      <c r="J18" s="16" t="s">
        <v>39</v>
      </c>
      <c r="K18" s="23"/>
      <c r="L18" s="16" t="s">
        <v>39</v>
      </c>
      <c r="M18" s="24"/>
      <c r="N18" s="16">
        <v>1</v>
      </c>
      <c r="O18" s="23"/>
      <c r="P18" s="16">
        <v>73</v>
      </c>
      <c r="Q18" s="17"/>
      <c r="S18"/>
      <c r="T18"/>
      <c r="U18"/>
      <c r="W18"/>
      <c r="X18"/>
      <c r="Y18"/>
    </row>
    <row r="19" spans="1:25" ht="24" customHeight="1">
      <c r="A19" s="353" t="s">
        <v>16</v>
      </c>
      <c r="B19" s="388" t="s">
        <v>39</v>
      </c>
      <c r="C19" s="16"/>
      <c r="D19" s="356" t="s">
        <v>39</v>
      </c>
      <c r="E19" s="24"/>
      <c r="F19" s="16">
        <v>3</v>
      </c>
      <c r="G19" s="23"/>
      <c r="H19" s="16">
        <v>23</v>
      </c>
      <c r="I19" s="314"/>
      <c r="J19" s="16" t="s">
        <v>39</v>
      </c>
      <c r="K19" s="23"/>
      <c r="L19" s="16" t="s">
        <v>39</v>
      </c>
      <c r="M19" s="24"/>
      <c r="N19" s="16">
        <v>1</v>
      </c>
      <c r="O19" s="23"/>
      <c r="P19" s="16">
        <v>1</v>
      </c>
      <c r="Q19" s="24"/>
      <c r="S19"/>
      <c r="T19"/>
      <c r="U19"/>
      <c r="W19"/>
      <c r="X19"/>
      <c r="Y19"/>
    </row>
    <row r="20" spans="1:17" ht="7.5" customHeight="1" thickBot="1">
      <c r="A20" s="353"/>
      <c r="B20" s="391"/>
      <c r="C20" s="16"/>
      <c r="D20" s="385"/>
      <c r="E20" s="24"/>
      <c r="F20" s="19"/>
      <c r="G20" s="23"/>
      <c r="H20" s="19"/>
      <c r="I20" s="361"/>
      <c r="J20" s="19"/>
      <c r="K20" s="23"/>
      <c r="L20" s="19"/>
      <c r="M20" s="24"/>
      <c r="N20" s="19"/>
      <c r="O20" s="23"/>
      <c r="P20" s="19"/>
      <c r="Q20" s="265"/>
    </row>
    <row r="21" spans="1:17" s="3" customFormat="1" ht="50.25" customHeight="1" thickBot="1">
      <c r="A21" s="355" t="s">
        <v>17</v>
      </c>
      <c r="B21" s="392">
        <f>SUM(B6:B9,B12:B19)</f>
        <v>1</v>
      </c>
      <c r="C21" s="179"/>
      <c r="D21" s="178">
        <f>SUM(D12:D19,D6:D9)</f>
        <v>39</v>
      </c>
      <c r="E21" s="180"/>
      <c r="F21" s="178">
        <f>SUM(F6:F9,F12:F19)</f>
        <v>8</v>
      </c>
      <c r="G21" s="179"/>
      <c r="H21" s="178">
        <f>SUM(H6:H9,H12:H19)</f>
        <v>221</v>
      </c>
      <c r="I21" s="362"/>
      <c r="J21" s="178">
        <f>SUM(J6:J9,J12:J19)</f>
        <v>2</v>
      </c>
      <c r="K21" s="379"/>
      <c r="L21" s="178">
        <f>SUM(L6:L9,L12:L19)</f>
        <v>318</v>
      </c>
      <c r="M21" s="180"/>
      <c r="N21" s="178">
        <f>SUM(N6:N9,N12:N19)</f>
        <v>16</v>
      </c>
      <c r="O21" s="179"/>
      <c r="P21" s="178">
        <f>SUM(P6:P9,P12:P19)</f>
        <v>1103</v>
      </c>
      <c r="Q21" s="20"/>
    </row>
    <row r="24" ht="12.75">
      <c r="L24"/>
    </row>
  </sheetData>
  <printOptions horizontalCentered="1" verticalCentered="1"/>
  <pageMargins left="0.3937007874015748" right="0" top="0.4330708661417323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Y13"/>
  <sheetViews>
    <sheetView zoomScale="97" zoomScaleNormal="97" workbookViewId="0" topLeftCell="C8">
      <selection activeCell="A1" sqref="A1"/>
    </sheetView>
  </sheetViews>
  <sheetFormatPr defaultColWidth="9.140625" defaultRowHeight="12.75"/>
  <cols>
    <col min="1" max="1" width="20.00390625" style="123" customWidth="1"/>
    <col min="2" max="2" width="7.7109375" style="123" customWidth="1"/>
    <col min="3" max="3" width="1.7109375" style="123" customWidth="1"/>
    <col min="4" max="4" width="7.7109375" style="123" customWidth="1"/>
    <col min="5" max="5" width="1.7109375" style="123" customWidth="1"/>
    <col min="6" max="6" width="7.7109375" style="123" customWidth="1"/>
    <col min="7" max="7" width="1.7109375" style="123" customWidth="1"/>
    <col min="8" max="8" width="7.7109375" style="123" customWidth="1"/>
    <col min="9" max="9" width="1.7109375" style="123" customWidth="1"/>
    <col min="10" max="10" width="7.8515625" style="123" customWidth="1"/>
    <col min="11" max="11" width="1.7109375" style="123" customWidth="1"/>
    <col min="12" max="12" width="7.7109375" style="123" customWidth="1"/>
    <col min="13" max="13" width="1.7109375" style="123" customWidth="1"/>
    <col min="14" max="14" width="7.7109375" style="123" customWidth="1"/>
    <col min="15" max="15" width="1.7109375" style="123" customWidth="1"/>
    <col min="16" max="16" width="8.00390625" style="123" customWidth="1"/>
    <col min="17" max="17" width="1.7109375" style="123" customWidth="1"/>
    <col min="18" max="18" width="7.7109375" style="123" customWidth="1"/>
    <col min="19" max="19" width="1.7109375" style="123" customWidth="1"/>
    <col min="20" max="20" width="7.7109375" style="123" customWidth="1"/>
    <col min="21" max="21" width="1.7109375" style="123" customWidth="1"/>
    <col min="22" max="22" width="7.7109375" style="123" customWidth="1"/>
    <col min="23" max="23" width="1.7109375" style="123" customWidth="1"/>
    <col min="24" max="24" width="7.7109375" style="123" customWidth="1"/>
    <col min="25" max="25" width="1.7109375" style="123" customWidth="1"/>
    <col min="26" max="16384" width="9.140625" style="123" customWidth="1"/>
  </cols>
  <sheetData>
    <row r="2" spans="1:13" s="121" customFormat="1" ht="28.5" customHeight="1">
      <c r="A2" s="301" t="s">
        <v>118</v>
      </c>
      <c r="B2" s="119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2.75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5.75" customHeight="1" thickBo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25" ht="36" customHeight="1" thickBot="1">
      <c r="A5" s="713" t="s">
        <v>43</v>
      </c>
      <c r="B5" s="721" t="s">
        <v>37</v>
      </c>
      <c r="C5" s="722"/>
      <c r="D5" s="722"/>
      <c r="E5" s="722"/>
      <c r="F5" s="722"/>
      <c r="G5" s="723"/>
      <c r="H5" s="710" t="s">
        <v>87</v>
      </c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2"/>
    </row>
    <row r="6" spans="1:25" ht="31.5" customHeight="1">
      <c r="A6" s="714"/>
      <c r="B6" s="716" t="s">
        <v>44</v>
      </c>
      <c r="C6" s="717"/>
      <c r="D6" s="717"/>
      <c r="E6" s="717"/>
      <c r="F6" s="717"/>
      <c r="G6" s="717"/>
      <c r="H6" s="411">
        <v>38596</v>
      </c>
      <c r="I6" s="341"/>
      <c r="J6" s="341"/>
      <c r="K6" s="341"/>
      <c r="L6" s="341"/>
      <c r="M6" s="341"/>
      <c r="N6" s="718" t="s">
        <v>108</v>
      </c>
      <c r="O6" s="719"/>
      <c r="P6" s="719"/>
      <c r="Q6" s="719"/>
      <c r="R6" s="719"/>
      <c r="S6" s="720"/>
      <c r="T6" s="411">
        <v>38961</v>
      </c>
      <c r="U6" s="411"/>
      <c r="V6" s="411"/>
      <c r="W6" s="411"/>
      <c r="X6" s="411"/>
      <c r="Y6" s="702"/>
    </row>
    <row r="7" spans="1:25" ht="38.25" customHeight="1" thickBot="1">
      <c r="A7" s="715"/>
      <c r="B7" s="394" t="s">
        <v>117</v>
      </c>
      <c r="C7" s="125"/>
      <c r="D7" s="126" t="s">
        <v>105</v>
      </c>
      <c r="E7" s="126"/>
      <c r="F7" s="126" t="s">
        <v>116</v>
      </c>
      <c r="G7" s="322"/>
      <c r="H7" s="126" t="s">
        <v>45</v>
      </c>
      <c r="I7" s="128"/>
      <c r="J7" s="129" t="s">
        <v>46</v>
      </c>
      <c r="K7" s="130"/>
      <c r="L7" s="130" t="s">
        <v>47</v>
      </c>
      <c r="M7" s="131"/>
      <c r="N7" s="126" t="s">
        <v>45</v>
      </c>
      <c r="O7" s="128"/>
      <c r="P7" s="129" t="s">
        <v>46</v>
      </c>
      <c r="Q7" s="130"/>
      <c r="R7" s="127" t="s">
        <v>47</v>
      </c>
      <c r="S7" s="131"/>
      <c r="T7" s="126" t="s">
        <v>45</v>
      </c>
      <c r="U7" s="128"/>
      <c r="V7" s="129" t="s">
        <v>46</v>
      </c>
      <c r="W7" s="130"/>
      <c r="X7" s="130" t="s">
        <v>47</v>
      </c>
      <c r="Y7" s="132"/>
    </row>
    <row r="8" spans="1:25" ht="71.25" customHeight="1">
      <c r="A8" s="191" t="s">
        <v>48</v>
      </c>
      <c r="B8" s="395">
        <v>146</v>
      </c>
      <c r="C8" s="133"/>
      <c r="D8" s="28">
        <v>174</v>
      </c>
      <c r="E8" s="31"/>
      <c r="F8" s="28">
        <v>156</v>
      </c>
      <c r="G8" s="323"/>
      <c r="H8" s="398">
        <v>315</v>
      </c>
      <c r="I8" s="397"/>
      <c r="J8" s="398">
        <v>227</v>
      </c>
      <c r="K8" s="397"/>
      <c r="L8" s="399">
        <v>542</v>
      </c>
      <c r="M8" s="323"/>
      <c r="N8" s="26">
        <v>259</v>
      </c>
      <c r="O8" s="25"/>
      <c r="P8" s="28">
        <v>185</v>
      </c>
      <c r="Q8" s="25"/>
      <c r="R8" s="26">
        <v>444</v>
      </c>
      <c r="S8" s="323"/>
      <c r="T8" s="26">
        <v>233</v>
      </c>
      <c r="U8" s="25"/>
      <c r="V8" s="28">
        <v>175</v>
      </c>
      <c r="W8" s="25"/>
      <c r="X8" s="26">
        <f>SUM(T8:V8)</f>
        <v>408</v>
      </c>
      <c r="Y8" s="124"/>
    </row>
    <row r="9" spans="1:25" ht="71.25" customHeight="1">
      <c r="A9" s="192" t="s">
        <v>86</v>
      </c>
      <c r="B9" s="396">
        <v>351</v>
      </c>
      <c r="C9" s="134"/>
      <c r="D9" s="26">
        <v>303</v>
      </c>
      <c r="E9" s="27"/>
      <c r="F9" s="26">
        <v>307</v>
      </c>
      <c r="G9" s="25"/>
      <c r="H9" s="399">
        <v>25253</v>
      </c>
      <c r="I9" s="397"/>
      <c r="J9" s="399">
        <v>39749</v>
      </c>
      <c r="K9" s="397"/>
      <c r="L9" s="399">
        <v>65002</v>
      </c>
      <c r="M9" s="25"/>
      <c r="N9" s="26">
        <v>24547</v>
      </c>
      <c r="O9" s="25"/>
      <c r="P9" s="26">
        <v>39909</v>
      </c>
      <c r="Q9" s="25"/>
      <c r="R9" s="26">
        <v>64456</v>
      </c>
      <c r="S9" s="25"/>
      <c r="T9" s="26">
        <v>24172</v>
      </c>
      <c r="U9" s="25"/>
      <c r="V9" s="26">
        <v>40589</v>
      </c>
      <c r="W9" s="25"/>
      <c r="X9" s="26">
        <f>SUM(T9:V9)</f>
        <v>64761</v>
      </c>
      <c r="Y9" s="124"/>
    </row>
    <row r="10" spans="1:25" ht="71.25" customHeight="1">
      <c r="A10" s="193" t="s">
        <v>49</v>
      </c>
      <c r="B10" s="356" t="s">
        <v>39</v>
      </c>
      <c r="C10" s="135"/>
      <c r="D10" s="356" t="s">
        <v>39</v>
      </c>
      <c r="E10" s="136"/>
      <c r="F10" s="356" t="s">
        <v>39</v>
      </c>
      <c r="G10" s="25"/>
      <c r="H10" s="399">
        <v>50</v>
      </c>
      <c r="I10" s="400"/>
      <c r="J10" s="397">
        <v>294</v>
      </c>
      <c r="K10" s="397"/>
      <c r="L10" s="399">
        <v>344</v>
      </c>
      <c r="M10" s="25"/>
      <c r="N10" s="26">
        <v>31</v>
      </c>
      <c r="O10" s="27"/>
      <c r="P10" s="25">
        <v>278</v>
      </c>
      <c r="Q10" s="25"/>
      <c r="R10" s="26">
        <v>309</v>
      </c>
      <c r="S10" s="25"/>
      <c r="T10" s="26">
        <v>67</v>
      </c>
      <c r="U10" s="27"/>
      <c r="V10" s="25">
        <v>276</v>
      </c>
      <c r="W10" s="25"/>
      <c r="X10" s="26">
        <f>SUM(T10:V10)</f>
        <v>343</v>
      </c>
      <c r="Y10" s="124"/>
    </row>
    <row r="11" spans="1:25" ht="8.25" customHeight="1" thickBot="1">
      <c r="A11" s="194"/>
      <c r="B11" s="26"/>
      <c r="C11" s="134"/>
      <c r="D11" s="26"/>
      <c r="E11" s="27"/>
      <c r="F11" s="26"/>
      <c r="G11" s="25"/>
      <c r="H11" s="410"/>
      <c r="I11" s="401"/>
      <c r="J11" s="402"/>
      <c r="K11" s="403"/>
      <c r="L11" s="404"/>
      <c r="M11" s="25"/>
      <c r="N11" s="26"/>
      <c r="O11" s="27"/>
      <c r="P11" s="25"/>
      <c r="Q11" s="137"/>
      <c r="R11" s="26"/>
      <c r="S11" s="25"/>
      <c r="T11" s="26"/>
      <c r="U11" s="27"/>
      <c r="V11" s="25"/>
      <c r="W11" s="137"/>
      <c r="X11" s="26"/>
      <c r="Y11" s="124"/>
    </row>
    <row r="12" spans="1:25" s="121" customFormat="1" ht="38.25" customHeight="1">
      <c r="A12" s="195" t="s">
        <v>50</v>
      </c>
      <c r="B12" s="227">
        <f>SUM(B8:B11)</f>
        <v>497</v>
      </c>
      <c r="C12" s="229"/>
      <c r="D12" s="227">
        <f>SUM(D8:D11)</f>
        <v>477</v>
      </c>
      <c r="E12" s="230"/>
      <c r="F12" s="227">
        <f>SUM(F8:F11)</f>
        <v>463</v>
      </c>
      <c r="G12" s="231"/>
      <c r="H12" s="406">
        <f>SUM(H8:H11)</f>
        <v>25618</v>
      </c>
      <c r="I12" s="405"/>
      <c r="J12" s="406">
        <f>SUM(J8:J11)</f>
        <v>40270</v>
      </c>
      <c r="K12" s="405"/>
      <c r="L12" s="406">
        <f>SUM(L8:L11)</f>
        <v>65888</v>
      </c>
      <c r="M12" s="231"/>
      <c r="N12" s="227">
        <f>SUM(N8:N11)</f>
        <v>24837</v>
      </c>
      <c r="O12" s="231"/>
      <c r="P12" s="227">
        <f>SUM(P8:P11)</f>
        <v>40372</v>
      </c>
      <c r="Q12" s="181"/>
      <c r="R12" s="227">
        <f>SUM(R8:R11)</f>
        <v>65209</v>
      </c>
      <c r="S12" s="231"/>
      <c r="T12" s="227">
        <f>SUM(T8:T11)</f>
        <v>24472</v>
      </c>
      <c r="U12" s="231"/>
      <c r="V12" s="227">
        <f>SUM(V8:V11)</f>
        <v>41040</v>
      </c>
      <c r="W12" s="181"/>
      <c r="X12" s="227">
        <f>SUM(X8:X11)</f>
        <v>65512</v>
      </c>
      <c r="Y12" s="182"/>
    </row>
    <row r="13" spans="1:25" ht="24" customHeight="1" thickBot="1">
      <c r="A13" s="685" t="s">
        <v>51</v>
      </c>
      <c r="B13" s="228" t="s">
        <v>39</v>
      </c>
      <c r="C13" s="232"/>
      <c r="D13" s="228" t="s">
        <v>39</v>
      </c>
      <c r="E13" s="233"/>
      <c r="F13" s="228" t="s">
        <v>39</v>
      </c>
      <c r="G13" s="234"/>
      <c r="H13" s="409">
        <v>7244</v>
      </c>
      <c r="I13" s="407"/>
      <c r="J13" s="408">
        <v>6124</v>
      </c>
      <c r="K13" s="407"/>
      <c r="L13" s="409">
        <v>13368</v>
      </c>
      <c r="M13" s="234"/>
      <c r="N13" s="228">
        <v>6515</v>
      </c>
      <c r="O13" s="233"/>
      <c r="P13" s="234">
        <v>7606</v>
      </c>
      <c r="Q13" s="183"/>
      <c r="R13" s="228">
        <v>14121</v>
      </c>
      <c r="S13" s="234"/>
      <c r="T13" s="228">
        <v>6967</v>
      </c>
      <c r="U13" s="233"/>
      <c r="V13" s="234">
        <v>7814</v>
      </c>
      <c r="W13" s="183"/>
      <c r="X13" s="228">
        <f>SUM(T13:V13)</f>
        <v>14781</v>
      </c>
      <c r="Y13" s="184"/>
    </row>
  </sheetData>
  <mergeCells count="5">
    <mergeCell ref="H5:Y5"/>
    <mergeCell ref="A5:A7"/>
    <mergeCell ref="B6:G6"/>
    <mergeCell ref="N6:S6"/>
    <mergeCell ref="B5:G5"/>
  </mergeCells>
  <printOptions horizontalCentered="1" verticalCentered="1"/>
  <pageMargins left="0.3937007874015748" right="0" top="0.5511811023622047" bottom="0.7874015748031497" header="0.35433070866141736" footer="0.5511811023622047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266" customWidth="1"/>
    <col min="2" max="2" width="15.8515625" style="266" customWidth="1"/>
    <col min="3" max="3" width="37.7109375" style="266" customWidth="1"/>
    <col min="4" max="4" width="30.421875" style="268" customWidth="1"/>
    <col min="5" max="5" width="30.421875" style="266" customWidth="1"/>
    <col min="6" max="16384" width="9.140625" style="266" customWidth="1"/>
  </cols>
  <sheetData>
    <row r="1" spans="1:3" ht="18.75">
      <c r="A1" s="302" t="s">
        <v>270</v>
      </c>
      <c r="C1" s="267"/>
    </row>
    <row r="2" ht="15" customHeight="1" thickBot="1"/>
    <row r="3" ht="13.5" hidden="1" thickBot="1"/>
    <row r="4" spans="1:5" ht="28.5" customHeight="1" thickBot="1">
      <c r="A4" s="269"/>
      <c r="B4" s="270" t="s">
        <v>18</v>
      </c>
      <c r="C4" s="270"/>
      <c r="D4" s="324" t="s">
        <v>119</v>
      </c>
      <c r="E4" s="271"/>
    </row>
    <row r="5" spans="1:5" ht="28.5" customHeight="1" thickBot="1">
      <c r="A5" s="272"/>
      <c r="B5" s="273" t="s">
        <v>18</v>
      </c>
      <c r="C5" s="273"/>
      <c r="D5" s="325" t="s">
        <v>52</v>
      </c>
      <c r="E5" s="274" t="s">
        <v>38</v>
      </c>
    </row>
    <row r="6" spans="1:5" ht="30" customHeight="1">
      <c r="A6" s="272"/>
      <c r="B6" s="275" t="s">
        <v>93</v>
      </c>
      <c r="C6" s="275"/>
      <c r="D6" s="326" t="s">
        <v>67</v>
      </c>
      <c r="E6" s="308">
        <f>SUM(E7:E8)</f>
        <v>2301</v>
      </c>
    </row>
    <row r="7" spans="1:5" ht="44.25" customHeight="1">
      <c r="A7" s="272"/>
      <c r="B7" s="276"/>
      <c r="C7" s="276" t="s">
        <v>94</v>
      </c>
      <c r="D7" s="327">
        <v>13</v>
      </c>
      <c r="E7" s="309">
        <v>1983</v>
      </c>
    </row>
    <row r="8" spans="1:5" ht="44.25" customHeight="1">
      <c r="A8" s="272"/>
      <c r="B8" s="276"/>
      <c r="C8" s="276" t="s">
        <v>54</v>
      </c>
      <c r="D8" s="327">
        <v>2</v>
      </c>
      <c r="E8" s="309">
        <v>318</v>
      </c>
    </row>
    <row r="9" spans="1:5" ht="30" customHeight="1">
      <c r="A9" s="272"/>
      <c r="B9" s="275" t="s">
        <v>109</v>
      </c>
      <c r="C9" s="275"/>
      <c r="D9" s="326" t="s">
        <v>67</v>
      </c>
      <c r="E9" s="308">
        <f>SUM(E10:E11)</f>
        <v>1998</v>
      </c>
    </row>
    <row r="10" spans="1:5" ht="44.25" customHeight="1">
      <c r="A10" s="272"/>
      <c r="B10" s="276"/>
      <c r="C10" s="276" t="s">
        <v>95</v>
      </c>
      <c r="D10" s="327">
        <v>10</v>
      </c>
      <c r="E10" s="309">
        <v>895</v>
      </c>
    </row>
    <row r="11" spans="1:5" ht="44.25" customHeight="1">
      <c r="A11" s="272"/>
      <c r="B11" s="276"/>
      <c r="C11" s="276" t="s">
        <v>36</v>
      </c>
      <c r="D11" s="327">
        <v>16</v>
      </c>
      <c r="E11" s="309">
        <v>1103</v>
      </c>
    </row>
    <row r="12" spans="1:5" ht="30" customHeight="1">
      <c r="A12" s="272"/>
      <c r="B12" s="275" t="s">
        <v>96</v>
      </c>
      <c r="C12" s="275"/>
      <c r="D12" s="328" t="s">
        <v>67</v>
      </c>
      <c r="E12" s="480">
        <f>E6-E9</f>
        <v>303</v>
      </c>
    </row>
    <row r="13" spans="1:5" ht="44.25" customHeight="1">
      <c r="A13" s="272"/>
      <c r="B13" s="276"/>
      <c r="C13" s="276" t="s">
        <v>45</v>
      </c>
      <c r="D13" s="326" t="s">
        <v>67</v>
      </c>
      <c r="E13" s="309">
        <v>-365</v>
      </c>
    </row>
    <row r="14" spans="1:5" ht="44.25" customHeight="1">
      <c r="A14" s="272" t="s">
        <v>18</v>
      </c>
      <c r="B14" s="276"/>
      <c r="C14" s="276" t="s">
        <v>46</v>
      </c>
      <c r="D14" s="326" t="s">
        <v>67</v>
      </c>
      <c r="E14" s="309">
        <v>668</v>
      </c>
    </row>
    <row r="15" spans="1:5" ht="24" customHeight="1" thickBot="1">
      <c r="A15" s="277"/>
      <c r="B15" s="278"/>
      <c r="C15" s="278"/>
      <c r="D15" s="329"/>
      <c r="E15" s="279"/>
    </row>
    <row r="16" ht="9" customHeight="1"/>
    <row r="17" ht="15" customHeight="1">
      <c r="A17" s="266" t="s">
        <v>97</v>
      </c>
    </row>
    <row r="18" ht="15" customHeight="1">
      <c r="A18" s="266" t="s">
        <v>18</v>
      </c>
    </row>
    <row r="19" ht="15" customHeight="1">
      <c r="E19" s="686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 verticalCentered="1"/>
  <pageMargins left="0.5905511811023623" right="0.35433070866141736" top="0.5905511811023623" bottom="0.5905511811023623" header="0.2755905511811024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1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33" customWidth="1"/>
    <col min="2" max="9" width="11.140625" style="33" customWidth="1"/>
    <col min="10" max="16384" width="9.140625" style="33" customWidth="1"/>
  </cols>
  <sheetData>
    <row r="1" ht="21" customHeight="1">
      <c r="A1" s="303" t="s">
        <v>120</v>
      </c>
    </row>
    <row r="2" ht="16.5" thickBot="1">
      <c r="A2" s="32"/>
    </row>
    <row r="3" spans="1:9" ht="36.75" customHeight="1">
      <c r="A3" s="240" t="s">
        <v>18</v>
      </c>
      <c r="B3" s="336">
        <v>38596</v>
      </c>
      <c r="C3" s="34"/>
      <c r="D3" s="34"/>
      <c r="E3" s="34"/>
      <c r="F3" s="336">
        <v>38961</v>
      </c>
      <c r="G3" s="34"/>
      <c r="H3" s="34"/>
      <c r="I3" s="35"/>
    </row>
    <row r="4" spans="1:9" ht="23.25" customHeight="1">
      <c r="A4" s="241" t="s">
        <v>2</v>
      </c>
      <c r="B4" s="247" t="s">
        <v>56</v>
      </c>
      <c r="C4" s="36" t="s">
        <v>38</v>
      </c>
      <c r="D4" s="37"/>
      <c r="E4" s="37"/>
      <c r="F4" s="247" t="s">
        <v>56</v>
      </c>
      <c r="G4" s="36" t="s">
        <v>38</v>
      </c>
      <c r="H4" s="37"/>
      <c r="I4" s="38"/>
    </row>
    <row r="5" spans="1:9" ht="25.5" customHeight="1" thickBot="1">
      <c r="A5" s="242"/>
      <c r="B5" s="248" t="s">
        <v>52</v>
      </c>
      <c r="C5" s="39" t="s">
        <v>45</v>
      </c>
      <c r="D5" s="39" t="s">
        <v>46</v>
      </c>
      <c r="E5" s="249" t="s">
        <v>47</v>
      </c>
      <c r="F5" s="248" t="s">
        <v>52</v>
      </c>
      <c r="G5" s="39" t="s">
        <v>45</v>
      </c>
      <c r="H5" s="39" t="s">
        <v>46</v>
      </c>
      <c r="I5" s="40" t="s">
        <v>47</v>
      </c>
    </row>
    <row r="6" spans="1:9" ht="23.25" customHeight="1">
      <c r="A6" s="243" t="s">
        <v>3</v>
      </c>
      <c r="B6" s="416">
        <v>13</v>
      </c>
      <c r="C6" s="412">
        <v>1098</v>
      </c>
      <c r="D6" s="413">
        <v>2453</v>
      </c>
      <c r="E6" s="418">
        <v>3551</v>
      </c>
      <c r="F6" s="337">
        <v>13</v>
      </c>
      <c r="G6" s="41">
        <v>1126</v>
      </c>
      <c r="H6" s="42">
        <v>2683</v>
      </c>
      <c r="I6" s="380">
        <f>SUM(G6:H6)</f>
        <v>3809</v>
      </c>
    </row>
    <row r="7" spans="1:9" ht="23.25" customHeight="1">
      <c r="A7" s="244" t="s">
        <v>4</v>
      </c>
      <c r="B7" s="416">
        <v>37</v>
      </c>
      <c r="C7" s="412">
        <v>192</v>
      </c>
      <c r="D7" s="412">
        <v>279</v>
      </c>
      <c r="E7" s="418">
        <v>471</v>
      </c>
      <c r="F7" s="337">
        <v>32</v>
      </c>
      <c r="G7" s="41">
        <v>114</v>
      </c>
      <c r="H7" s="42">
        <v>187</v>
      </c>
      <c r="I7" s="43">
        <f>SUM(G7:H7)</f>
        <v>301</v>
      </c>
    </row>
    <row r="8" spans="1:9" ht="23.25" customHeight="1">
      <c r="A8" s="244" t="s">
        <v>5</v>
      </c>
      <c r="B8" s="416">
        <v>41</v>
      </c>
      <c r="C8" s="412">
        <v>2786</v>
      </c>
      <c r="D8" s="412">
        <v>1494</v>
      </c>
      <c r="E8" s="418">
        <v>4280</v>
      </c>
      <c r="F8" s="337">
        <v>43</v>
      </c>
      <c r="G8" s="41">
        <v>3576</v>
      </c>
      <c r="H8" s="42">
        <v>1881</v>
      </c>
      <c r="I8" s="43">
        <f>SUM(G8:H8)</f>
        <v>5457</v>
      </c>
    </row>
    <row r="9" spans="1:9" ht="23.25" customHeight="1">
      <c r="A9" s="244" t="s">
        <v>271</v>
      </c>
      <c r="B9" s="416">
        <v>216</v>
      </c>
      <c r="C9" s="412">
        <v>18476</v>
      </c>
      <c r="D9" s="412">
        <v>31492</v>
      </c>
      <c r="E9" s="418">
        <v>49968</v>
      </c>
      <c r="F9" s="337">
        <v>197</v>
      </c>
      <c r="G9" s="41">
        <f>SUM(G10:G11)</f>
        <v>16562</v>
      </c>
      <c r="H9" s="41">
        <f>SUM(H10:H11)</f>
        <v>32092</v>
      </c>
      <c r="I9" s="43">
        <f>SUM(I10:I11)</f>
        <v>48654</v>
      </c>
    </row>
    <row r="10" spans="1:9" ht="23.25" customHeight="1">
      <c r="A10" s="245" t="s">
        <v>57</v>
      </c>
      <c r="B10" s="417">
        <v>29</v>
      </c>
      <c r="C10" s="414">
        <v>2860</v>
      </c>
      <c r="D10" s="414">
        <v>5101</v>
      </c>
      <c r="E10" s="419">
        <v>7961</v>
      </c>
      <c r="F10" s="338">
        <v>26</v>
      </c>
      <c r="G10" s="44">
        <v>2204</v>
      </c>
      <c r="H10" s="45">
        <v>4458</v>
      </c>
      <c r="I10" s="382">
        <f aca="true" t="shared" si="0" ref="I10:I19">SUM(G10:H10)</f>
        <v>6662</v>
      </c>
    </row>
    <row r="11" spans="1:9" ht="23.25" customHeight="1">
      <c r="A11" s="245" t="s">
        <v>41</v>
      </c>
      <c r="B11" s="417">
        <v>187</v>
      </c>
      <c r="C11" s="414">
        <v>15616</v>
      </c>
      <c r="D11" s="414">
        <v>26391</v>
      </c>
      <c r="E11" s="419">
        <v>42007</v>
      </c>
      <c r="F11" s="338">
        <v>171</v>
      </c>
      <c r="G11" s="44">
        <v>14358</v>
      </c>
      <c r="H11" s="45">
        <v>27634</v>
      </c>
      <c r="I11" s="382">
        <f t="shared" si="0"/>
        <v>41992</v>
      </c>
    </row>
    <row r="12" spans="1:9" ht="23.25" customHeight="1">
      <c r="A12" s="244" t="s">
        <v>9</v>
      </c>
      <c r="B12" s="416">
        <v>9</v>
      </c>
      <c r="C12" s="412">
        <v>152</v>
      </c>
      <c r="D12" s="412">
        <v>549</v>
      </c>
      <c r="E12" s="418">
        <v>701</v>
      </c>
      <c r="F12" s="337">
        <v>6</v>
      </c>
      <c r="G12" s="41">
        <v>130</v>
      </c>
      <c r="H12" s="42">
        <v>468</v>
      </c>
      <c r="I12" s="43">
        <f t="shared" si="0"/>
        <v>598</v>
      </c>
    </row>
    <row r="13" spans="1:9" ht="23.25" customHeight="1">
      <c r="A13" s="244" t="s">
        <v>10</v>
      </c>
      <c r="B13" s="416">
        <v>26</v>
      </c>
      <c r="C13" s="412">
        <v>551</v>
      </c>
      <c r="D13" s="412">
        <v>186</v>
      </c>
      <c r="E13" s="418">
        <v>737</v>
      </c>
      <c r="F13" s="337">
        <v>23</v>
      </c>
      <c r="G13" s="41">
        <v>449</v>
      </c>
      <c r="H13" s="42">
        <v>161</v>
      </c>
      <c r="I13" s="43">
        <f t="shared" si="0"/>
        <v>610</v>
      </c>
    </row>
    <row r="14" spans="1:9" ht="23.25" customHeight="1">
      <c r="A14" s="244" t="s">
        <v>11</v>
      </c>
      <c r="B14" s="416">
        <v>5</v>
      </c>
      <c r="C14" s="412">
        <v>195</v>
      </c>
      <c r="D14" s="412">
        <v>185</v>
      </c>
      <c r="E14" s="418">
        <v>380</v>
      </c>
      <c r="F14" s="337">
        <v>4</v>
      </c>
      <c r="G14" s="41">
        <v>173</v>
      </c>
      <c r="H14" s="42">
        <v>165</v>
      </c>
      <c r="I14" s="43">
        <f t="shared" si="0"/>
        <v>338</v>
      </c>
    </row>
    <row r="15" spans="1:9" ht="23.25" customHeight="1">
      <c r="A15" s="244" t="s">
        <v>12</v>
      </c>
      <c r="B15" s="416">
        <v>6</v>
      </c>
      <c r="C15" s="412">
        <v>255</v>
      </c>
      <c r="D15" s="412">
        <v>439</v>
      </c>
      <c r="E15" s="418">
        <v>694</v>
      </c>
      <c r="F15" s="337">
        <v>5</v>
      </c>
      <c r="G15" s="41">
        <v>287</v>
      </c>
      <c r="H15" s="42">
        <v>392</v>
      </c>
      <c r="I15" s="43">
        <f t="shared" si="0"/>
        <v>679</v>
      </c>
    </row>
    <row r="16" spans="1:10" ht="23.25" customHeight="1">
      <c r="A16" s="244" t="s">
        <v>13</v>
      </c>
      <c r="B16" s="416">
        <v>7</v>
      </c>
      <c r="C16" s="412">
        <v>114</v>
      </c>
      <c r="D16" s="412">
        <v>323</v>
      </c>
      <c r="E16" s="418">
        <v>437</v>
      </c>
      <c r="F16" s="337">
        <v>9</v>
      </c>
      <c r="G16" s="41">
        <v>99</v>
      </c>
      <c r="H16" s="42">
        <v>324</v>
      </c>
      <c r="I16" s="43">
        <f t="shared" si="0"/>
        <v>423</v>
      </c>
      <c r="J16" s="46"/>
    </row>
    <row r="17" spans="1:9" ht="23.25" customHeight="1">
      <c r="A17" s="244" t="s">
        <v>14</v>
      </c>
      <c r="B17" s="416">
        <v>36</v>
      </c>
      <c r="C17" s="412">
        <v>638</v>
      </c>
      <c r="D17" s="412">
        <v>1059</v>
      </c>
      <c r="E17" s="418">
        <v>1697</v>
      </c>
      <c r="F17" s="337">
        <v>37</v>
      </c>
      <c r="G17" s="41">
        <v>672</v>
      </c>
      <c r="H17" s="42">
        <v>1025</v>
      </c>
      <c r="I17" s="43">
        <f t="shared" si="0"/>
        <v>1697</v>
      </c>
    </row>
    <row r="18" spans="1:9" ht="23.25" customHeight="1">
      <c r="A18" s="244" t="s">
        <v>15</v>
      </c>
      <c r="B18" s="416">
        <v>6</v>
      </c>
      <c r="C18" s="412">
        <v>70</v>
      </c>
      <c r="D18" s="412">
        <v>505</v>
      </c>
      <c r="E18" s="418">
        <v>575</v>
      </c>
      <c r="F18" s="337">
        <v>4</v>
      </c>
      <c r="G18" s="41">
        <v>31</v>
      </c>
      <c r="H18" s="42">
        <v>346</v>
      </c>
      <c r="I18" s="43">
        <f t="shared" si="0"/>
        <v>377</v>
      </c>
    </row>
    <row r="19" spans="1:9" ht="23.25" customHeight="1">
      <c r="A19" s="244" t="s">
        <v>16</v>
      </c>
      <c r="B19" s="416">
        <v>95</v>
      </c>
      <c r="C19" s="412">
        <v>1091</v>
      </c>
      <c r="D19" s="412">
        <v>1306</v>
      </c>
      <c r="E19" s="418">
        <v>2397</v>
      </c>
      <c r="F19" s="337">
        <v>90</v>
      </c>
      <c r="G19" s="41">
        <v>1253</v>
      </c>
      <c r="H19" s="42">
        <v>1316</v>
      </c>
      <c r="I19" s="43">
        <f t="shared" si="0"/>
        <v>2569</v>
      </c>
    </row>
    <row r="20" spans="1:9" ht="4.5" customHeight="1" thickBot="1">
      <c r="A20" s="245"/>
      <c r="B20" s="337"/>
      <c r="C20" s="41"/>
      <c r="D20" s="47"/>
      <c r="E20" s="339"/>
      <c r="F20" s="337"/>
      <c r="G20" s="41"/>
      <c r="H20" s="47"/>
      <c r="I20" s="43"/>
    </row>
    <row r="21" spans="1:9" ht="39.75" customHeight="1" thickBot="1">
      <c r="A21" s="246" t="s">
        <v>17</v>
      </c>
      <c r="B21" s="415">
        <f aca="true" t="shared" si="1" ref="B21:I21">SUM(B6:B9,B12:B19)</f>
        <v>497</v>
      </c>
      <c r="C21" s="415">
        <f t="shared" si="1"/>
        <v>25618</v>
      </c>
      <c r="D21" s="415">
        <f t="shared" si="1"/>
        <v>40270</v>
      </c>
      <c r="E21" s="420">
        <f t="shared" si="1"/>
        <v>65888</v>
      </c>
      <c r="F21" s="703">
        <f t="shared" si="1"/>
        <v>463</v>
      </c>
      <c r="G21" s="383">
        <f t="shared" si="1"/>
        <v>24472</v>
      </c>
      <c r="H21" s="340">
        <f t="shared" si="1"/>
        <v>41040</v>
      </c>
      <c r="I21" s="381">
        <f t="shared" si="1"/>
        <v>65512</v>
      </c>
    </row>
  </sheetData>
  <printOptions horizontalCentered="1" verticalCentered="1"/>
  <pageMargins left="0.748031496062992" right="0" top="0.748031496062992" bottom="0.748031496062992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37.421875" style="78" customWidth="1"/>
    <col min="2" max="4" width="17.8515625" style="78" customWidth="1"/>
    <col min="5" max="5" width="13.7109375" style="78" customWidth="1"/>
    <col min="6" max="6" width="4.7109375" style="78" customWidth="1"/>
    <col min="7" max="7" width="13.7109375" style="78" customWidth="1"/>
    <col min="8" max="8" width="4.7109375" style="78" customWidth="1"/>
    <col min="9" max="16384" width="9.140625" style="78" customWidth="1"/>
  </cols>
  <sheetData>
    <row r="1" ht="20.25" customHeight="1">
      <c r="A1" s="302" t="s">
        <v>123</v>
      </c>
    </row>
    <row r="2" ht="9.75" customHeight="1" thickBot="1">
      <c r="A2" s="79"/>
    </row>
    <row r="3" spans="1:8" ht="18.75" customHeight="1">
      <c r="A3" s="317"/>
      <c r="B3" s="333" t="s">
        <v>38</v>
      </c>
      <c r="C3" s="138"/>
      <c r="D3" s="172"/>
      <c r="E3" s="333" t="s">
        <v>1</v>
      </c>
      <c r="F3" s="138"/>
      <c r="G3" s="138"/>
      <c r="H3" s="139"/>
    </row>
    <row r="4" spans="1:8" ht="31.5" customHeight="1" thickBot="1">
      <c r="A4" s="332" t="s">
        <v>2</v>
      </c>
      <c r="B4" s="421">
        <v>38596</v>
      </c>
      <c r="C4" s="422">
        <v>38869</v>
      </c>
      <c r="D4" s="426">
        <v>38961</v>
      </c>
      <c r="E4" s="724" t="s">
        <v>121</v>
      </c>
      <c r="F4" s="725" t="s">
        <v>58</v>
      </c>
      <c r="G4" s="724" t="s">
        <v>122</v>
      </c>
      <c r="H4" s="726" t="s">
        <v>58</v>
      </c>
    </row>
    <row r="5" spans="1:8" ht="31.5" customHeight="1">
      <c r="A5" s="318" t="s">
        <v>3</v>
      </c>
      <c r="B5" s="423">
        <v>3551</v>
      </c>
      <c r="C5" s="173">
        <v>3685</v>
      </c>
      <c r="D5" s="173">
        <v>3809</v>
      </c>
      <c r="E5" s="196">
        <f aca="true" t="shared" si="0" ref="E5:E18">D5-C5</f>
        <v>124</v>
      </c>
      <c r="F5" s="141"/>
      <c r="G5" s="251">
        <f>D5-B5</f>
        <v>258</v>
      </c>
      <c r="H5" s="142"/>
    </row>
    <row r="6" spans="1:8" ht="24" customHeight="1">
      <c r="A6" s="319" t="s">
        <v>4</v>
      </c>
      <c r="B6" s="424">
        <v>471</v>
      </c>
      <c r="C6" s="173">
        <v>305</v>
      </c>
      <c r="D6" s="173">
        <v>301</v>
      </c>
      <c r="E6" s="196">
        <f t="shared" si="0"/>
        <v>-4</v>
      </c>
      <c r="F6" s="141"/>
      <c r="G6" s="251">
        <f>D6-B6</f>
        <v>-170</v>
      </c>
      <c r="H6" s="142"/>
    </row>
    <row r="7" spans="1:8" ht="24" customHeight="1">
      <c r="A7" s="319" t="s">
        <v>5</v>
      </c>
      <c r="B7" s="424">
        <v>4280</v>
      </c>
      <c r="C7" s="173">
        <v>5567</v>
      </c>
      <c r="D7" s="173">
        <v>5457</v>
      </c>
      <c r="E7" s="196">
        <f t="shared" si="0"/>
        <v>-110</v>
      </c>
      <c r="F7" s="141"/>
      <c r="G7" s="251">
        <f>D7-B7</f>
        <v>1177</v>
      </c>
      <c r="H7" s="142"/>
    </row>
    <row r="8" spans="1:8" ht="24" customHeight="1">
      <c r="A8" s="319" t="s">
        <v>271</v>
      </c>
      <c r="B8" s="424">
        <v>49968</v>
      </c>
      <c r="C8" s="173">
        <v>48238</v>
      </c>
      <c r="D8" s="173">
        <v>48654</v>
      </c>
      <c r="E8" s="196">
        <f t="shared" si="0"/>
        <v>416</v>
      </c>
      <c r="F8" s="141"/>
      <c r="G8" s="251">
        <f>D8-B8</f>
        <v>-1314</v>
      </c>
      <c r="H8" s="142"/>
    </row>
    <row r="9" spans="1:8" ht="24" customHeight="1">
      <c r="A9" s="320" t="s">
        <v>7</v>
      </c>
      <c r="B9" s="425">
        <v>7961</v>
      </c>
      <c r="C9" s="171">
        <v>6608</v>
      </c>
      <c r="D9" s="171">
        <v>6662</v>
      </c>
      <c r="E9" s="687">
        <f t="shared" si="0"/>
        <v>54</v>
      </c>
      <c r="F9" s="143"/>
      <c r="G9" s="688" t="s">
        <v>265</v>
      </c>
      <c r="H9" s="142"/>
    </row>
    <row r="10" spans="1:8" ht="24" customHeight="1">
      <c r="A10" s="320" t="s">
        <v>8</v>
      </c>
      <c r="B10" s="425">
        <v>42007</v>
      </c>
      <c r="C10" s="171">
        <v>41630</v>
      </c>
      <c r="D10" s="171">
        <v>41992</v>
      </c>
      <c r="E10" s="687">
        <f t="shared" si="0"/>
        <v>362</v>
      </c>
      <c r="F10" s="143"/>
      <c r="G10" s="688" t="s">
        <v>266</v>
      </c>
      <c r="H10" s="142"/>
    </row>
    <row r="11" spans="1:8" ht="24" customHeight="1">
      <c r="A11" s="319" t="s">
        <v>9</v>
      </c>
      <c r="B11" s="424">
        <v>701</v>
      </c>
      <c r="C11" s="173">
        <v>595</v>
      </c>
      <c r="D11" s="173">
        <v>598</v>
      </c>
      <c r="E11" s="196">
        <f t="shared" si="0"/>
        <v>3</v>
      </c>
      <c r="F11" s="141"/>
      <c r="G11" s="251">
        <f aca="true" t="shared" si="1" ref="G11:G18">D11-B11</f>
        <v>-103</v>
      </c>
      <c r="H11" s="142"/>
    </row>
    <row r="12" spans="1:8" ht="24" customHeight="1">
      <c r="A12" s="319" t="s">
        <v>10</v>
      </c>
      <c r="B12" s="424">
        <v>737</v>
      </c>
      <c r="C12" s="173">
        <v>621</v>
      </c>
      <c r="D12" s="173">
        <v>610</v>
      </c>
      <c r="E12" s="196">
        <f t="shared" si="0"/>
        <v>-11</v>
      </c>
      <c r="F12" s="141"/>
      <c r="G12" s="251">
        <f t="shared" si="1"/>
        <v>-127</v>
      </c>
      <c r="H12" s="142"/>
    </row>
    <row r="13" spans="1:8" ht="24" customHeight="1">
      <c r="A13" s="319" t="s">
        <v>11</v>
      </c>
      <c r="B13" s="424">
        <v>380</v>
      </c>
      <c r="C13" s="173">
        <v>375</v>
      </c>
      <c r="D13" s="173">
        <v>338</v>
      </c>
      <c r="E13" s="196">
        <f t="shared" si="0"/>
        <v>-37</v>
      </c>
      <c r="F13" s="141"/>
      <c r="G13" s="251">
        <f t="shared" si="1"/>
        <v>-42</v>
      </c>
      <c r="H13" s="142"/>
    </row>
    <row r="14" spans="1:8" ht="24" customHeight="1">
      <c r="A14" s="319" t="s">
        <v>12</v>
      </c>
      <c r="B14" s="424">
        <v>694</v>
      </c>
      <c r="C14" s="173">
        <v>768</v>
      </c>
      <c r="D14" s="173">
        <v>679</v>
      </c>
      <c r="E14" s="196">
        <f t="shared" si="0"/>
        <v>-89</v>
      </c>
      <c r="F14" s="141"/>
      <c r="G14" s="251">
        <f t="shared" si="1"/>
        <v>-15</v>
      </c>
      <c r="H14" s="142"/>
    </row>
    <row r="15" spans="1:8" ht="24" customHeight="1">
      <c r="A15" s="319" t="s">
        <v>13</v>
      </c>
      <c r="B15" s="424">
        <v>437</v>
      </c>
      <c r="C15" s="173">
        <v>429</v>
      </c>
      <c r="D15" s="173">
        <v>423</v>
      </c>
      <c r="E15" s="196">
        <f t="shared" si="0"/>
        <v>-6</v>
      </c>
      <c r="F15" s="141"/>
      <c r="G15" s="251">
        <f t="shared" si="1"/>
        <v>-14</v>
      </c>
      <c r="H15" s="142"/>
    </row>
    <row r="16" spans="1:8" ht="24" customHeight="1">
      <c r="A16" s="319" t="s">
        <v>14</v>
      </c>
      <c r="B16" s="424">
        <v>1697</v>
      </c>
      <c r="C16" s="173">
        <v>1709</v>
      </c>
      <c r="D16" s="173">
        <v>1697</v>
      </c>
      <c r="E16" s="196">
        <f t="shared" si="0"/>
        <v>-12</v>
      </c>
      <c r="F16" s="141"/>
      <c r="G16" s="251">
        <f t="shared" si="1"/>
        <v>0</v>
      </c>
      <c r="H16" s="142"/>
    </row>
    <row r="17" spans="1:8" ht="24" customHeight="1">
      <c r="A17" s="319" t="s">
        <v>15</v>
      </c>
      <c r="B17" s="424">
        <v>575</v>
      </c>
      <c r="C17" s="173">
        <v>459</v>
      </c>
      <c r="D17" s="173">
        <v>377</v>
      </c>
      <c r="E17" s="196">
        <f t="shared" si="0"/>
        <v>-82</v>
      </c>
      <c r="F17" s="141"/>
      <c r="G17" s="251">
        <f t="shared" si="1"/>
        <v>-198</v>
      </c>
      <c r="H17" s="142"/>
    </row>
    <row r="18" spans="1:8" ht="24" customHeight="1">
      <c r="A18" s="319" t="s">
        <v>16</v>
      </c>
      <c r="B18" s="424">
        <v>2397</v>
      </c>
      <c r="C18" s="173">
        <v>2458</v>
      </c>
      <c r="D18" s="173">
        <v>2569</v>
      </c>
      <c r="E18" s="196">
        <f t="shared" si="0"/>
        <v>111</v>
      </c>
      <c r="F18" s="141"/>
      <c r="G18" s="251">
        <f t="shared" si="1"/>
        <v>172</v>
      </c>
      <c r="H18" s="142"/>
    </row>
    <row r="19" spans="1:8" ht="6.75" customHeight="1" thickBot="1">
      <c r="A19" s="320"/>
      <c r="B19" s="334"/>
      <c r="C19" s="144"/>
      <c r="D19" s="173"/>
      <c r="E19" s="196"/>
      <c r="F19" s="145"/>
      <c r="G19" s="196"/>
      <c r="H19" s="142"/>
    </row>
    <row r="20" spans="1:8" ht="29.25" customHeight="1" thickBot="1">
      <c r="A20" s="321" t="s">
        <v>17</v>
      </c>
      <c r="B20" s="335">
        <f>SUM(B5:B8,B11:B18)</f>
        <v>65888</v>
      </c>
      <c r="C20" s="197">
        <f>SUM(C5:C8,C11:C18)</f>
        <v>65209</v>
      </c>
      <c r="D20" s="190">
        <f>SUM(D5+D6+D7+D8+D11+D12+D13+D14+D15+D16+D17+D18)</f>
        <v>65512</v>
      </c>
      <c r="E20" s="357">
        <f>D20-C20</f>
        <v>303</v>
      </c>
      <c r="F20" s="190"/>
      <c r="G20" s="357">
        <f>SUM(G5:G8,G11:G18)</f>
        <v>-376</v>
      </c>
      <c r="H20" s="198"/>
    </row>
    <row r="22" spans="4:8" ht="12.75">
      <c r="D22" s="140"/>
      <c r="E22" s="689"/>
      <c r="F22"/>
      <c r="G22" s="689"/>
      <c r="H22"/>
    </row>
    <row r="23" spans="4:8" ht="12.75">
      <c r="D23" s="140"/>
      <c r="E23"/>
      <c r="F23"/>
      <c r="G23" s="690"/>
      <c r="H23"/>
    </row>
  </sheetData>
  <mergeCells count="2">
    <mergeCell ref="E4:F4"/>
    <mergeCell ref="G4:H4"/>
  </mergeCells>
  <printOptions verticalCentered="1"/>
  <pageMargins left="0.75" right="0.25" top="1" bottom="1" header="0.54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38.140625" style="22" customWidth="1"/>
    <col min="2" max="2" width="10.7109375" style="22" customWidth="1"/>
    <col min="3" max="3" width="3.28125" style="22" customWidth="1"/>
    <col min="4" max="4" width="10.7109375" style="22" customWidth="1"/>
    <col min="5" max="5" width="3.28125" style="22" customWidth="1"/>
    <col min="6" max="6" width="10.7109375" style="22" customWidth="1"/>
    <col min="7" max="7" width="3.28125" style="22" customWidth="1"/>
    <col min="8" max="8" width="10.7109375" style="22" customWidth="1"/>
    <col min="9" max="9" width="3.28125" style="22" customWidth="1"/>
    <col min="10" max="10" width="10.7109375" style="22" customWidth="1"/>
    <col min="11" max="11" width="3.28125" style="22" customWidth="1"/>
    <col min="12" max="12" width="10.57421875" style="22" customWidth="1"/>
    <col min="13" max="13" width="3.28125" style="22" customWidth="1"/>
    <col min="14" max="16384" width="9.140625" style="22" customWidth="1"/>
  </cols>
  <sheetData>
    <row r="1" spans="1:13" ht="18.75">
      <c r="A1" s="304" t="s">
        <v>273</v>
      </c>
      <c r="M1" s="48"/>
    </row>
    <row r="2" spans="1:13" ht="18.75">
      <c r="A2" s="304"/>
      <c r="M2" s="48"/>
    </row>
    <row r="3" ht="10.5" customHeight="1" thickBot="1">
      <c r="M3" s="48"/>
    </row>
    <row r="4" spans="1:13" ht="24.75" customHeight="1">
      <c r="A4" s="727" t="s">
        <v>2</v>
      </c>
      <c r="B4" s="346" t="s">
        <v>125</v>
      </c>
      <c r="C4" s="49"/>
      <c r="D4" s="50"/>
      <c r="E4" s="50"/>
      <c r="F4" s="50"/>
      <c r="G4" s="50"/>
      <c r="H4" s="346" t="s">
        <v>124</v>
      </c>
      <c r="I4" s="49"/>
      <c r="J4" s="50"/>
      <c r="K4" s="50"/>
      <c r="L4" s="50"/>
      <c r="M4" s="51"/>
    </row>
    <row r="5" spans="1:13" ht="24.75" customHeight="1" thickBot="1">
      <c r="A5" s="728"/>
      <c r="B5" s="347" t="s">
        <v>38</v>
      </c>
      <c r="C5" s="52"/>
      <c r="D5" s="53"/>
      <c r="E5" s="53"/>
      <c r="F5" s="53"/>
      <c r="G5" s="53"/>
      <c r="H5" s="347" t="s">
        <v>38</v>
      </c>
      <c r="I5" s="52"/>
      <c r="J5" s="53"/>
      <c r="K5" s="53"/>
      <c r="L5" s="53"/>
      <c r="M5" s="54"/>
    </row>
    <row r="6" spans="1:13" ht="24.75" customHeight="1" thickBot="1">
      <c r="A6" s="729"/>
      <c r="B6" s="56" t="s">
        <v>45</v>
      </c>
      <c r="C6" s="55"/>
      <c r="D6" s="55" t="s">
        <v>46</v>
      </c>
      <c r="E6" s="55"/>
      <c r="F6" s="56" t="s">
        <v>47</v>
      </c>
      <c r="G6" s="429"/>
      <c r="H6" s="56" t="s">
        <v>45</v>
      </c>
      <c r="I6" s="55"/>
      <c r="J6" s="55" t="s">
        <v>46</v>
      </c>
      <c r="K6" s="55"/>
      <c r="L6" s="56" t="s">
        <v>47</v>
      </c>
      <c r="M6" s="57"/>
    </row>
    <row r="7" spans="1:14" ht="23.25" customHeight="1">
      <c r="A7" s="342" t="s">
        <v>3</v>
      </c>
      <c r="B7" s="427">
        <v>126</v>
      </c>
      <c r="C7" s="59"/>
      <c r="D7" s="431">
        <v>665</v>
      </c>
      <c r="E7" s="60"/>
      <c r="F7" s="58">
        <f>B7+D7</f>
        <v>791</v>
      </c>
      <c r="G7" s="68"/>
      <c r="H7" s="58">
        <v>163</v>
      </c>
      <c r="I7" s="59"/>
      <c r="J7" s="60">
        <v>753</v>
      </c>
      <c r="K7" s="60"/>
      <c r="L7" s="58">
        <f aca="true" t="shared" si="0" ref="L7:L20">H7+J7</f>
        <v>916</v>
      </c>
      <c r="M7" s="61"/>
      <c r="N7" s="62"/>
    </row>
    <row r="8" spans="1:14" ht="23.25" customHeight="1">
      <c r="A8" s="343" t="s">
        <v>4</v>
      </c>
      <c r="B8" s="427">
        <v>0</v>
      </c>
      <c r="C8" s="59"/>
      <c r="D8" s="427">
        <v>0</v>
      </c>
      <c r="E8" s="60"/>
      <c r="F8" s="58">
        <f>B8+D8</f>
        <v>0</v>
      </c>
      <c r="G8" s="68"/>
      <c r="H8" s="58">
        <v>0</v>
      </c>
      <c r="I8" s="59"/>
      <c r="J8" s="60">
        <v>0</v>
      </c>
      <c r="K8" s="60"/>
      <c r="L8" s="58">
        <f t="shared" si="0"/>
        <v>0</v>
      </c>
      <c r="M8" s="61"/>
      <c r="N8" s="62"/>
    </row>
    <row r="9" spans="1:14" ht="23.25" customHeight="1">
      <c r="A9" s="343" t="s">
        <v>5</v>
      </c>
      <c r="B9" s="427">
        <v>754</v>
      </c>
      <c r="C9" s="59"/>
      <c r="D9" s="427">
        <v>367</v>
      </c>
      <c r="E9" s="60"/>
      <c r="F9" s="58">
        <f>B9+D9</f>
        <v>1121</v>
      </c>
      <c r="G9" s="68"/>
      <c r="H9" s="58">
        <v>962</v>
      </c>
      <c r="I9" s="59"/>
      <c r="J9" s="60">
        <v>368</v>
      </c>
      <c r="K9" s="60"/>
      <c r="L9" s="58">
        <f t="shared" si="0"/>
        <v>1330</v>
      </c>
      <c r="M9" s="61"/>
      <c r="N9" s="62"/>
    </row>
    <row r="10" spans="1:14" ht="23.25" customHeight="1">
      <c r="A10" s="343" t="s">
        <v>6</v>
      </c>
      <c r="B10" s="427">
        <v>6204</v>
      </c>
      <c r="C10" s="59"/>
      <c r="D10" s="427">
        <v>5068</v>
      </c>
      <c r="E10" s="60"/>
      <c r="F10" s="58">
        <f>B10+D10</f>
        <v>11272</v>
      </c>
      <c r="G10" s="68"/>
      <c r="H10" s="58">
        <v>5708</v>
      </c>
      <c r="I10" s="59"/>
      <c r="J10" s="60">
        <v>6680</v>
      </c>
      <c r="K10" s="60"/>
      <c r="L10" s="58">
        <f t="shared" si="0"/>
        <v>12388</v>
      </c>
      <c r="M10" s="61"/>
      <c r="N10" s="62"/>
    </row>
    <row r="11" spans="1:15" ht="23.25" customHeight="1">
      <c r="A11" s="344" t="s">
        <v>40</v>
      </c>
      <c r="B11" s="428">
        <v>516</v>
      </c>
      <c r="C11" s="63"/>
      <c r="D11" s="432">
        <v>666</v>
      </c>
      <c r="E11" s="315"/>
      <c r="F11" s="64">
        <v>1182</v>
      </c>
      <c r="G11" s="430"/>
      <c r="H11" s="348">
        <v>688</v>
      </c>
      <c r="I11" s="63"/>
      <c r="J11" s="64">
        <v>557</v>
      </c>
      <c r="K11" s="315"/>
      <c r="L11" s="64">
        <f t="shared" si="0"/>
        <v>1245</v>
      </c>
      <c r="M11" s="65"/>
      <c r="O11" s="706"/>
    </row>
    <row r="12" spans="1:15" ht="23.25" customHeight="1">
      <c r="A12" s="344" t="s">
        <v>41</v>
      </c>
      <c r="B12" s="428">
        <v>5688</v>
      </c>
      <c r="C12" s="63"/>
      <c r="D12" s="428">
        <v>4402</v>
      </c>
      <c r="E12" s="63"/>
      <c r="F12" s="66">
        <f aca="true" t="shared" si="1" ref="F12:F20">B12+D12</f>
        <v>10090</v>
      </c>
      <c r="G12" s="430"/>
      <c r="H12" s="348">
        <v>5020</v>
      </c>
      <c r="I12" s="63"/>
      <c r="J12" s="66">
        <v>6123</v>
      </c>
      <c r="K12" s="63"/>
      <c r="L12" s="64">
        <f t="shared" si="0"/>
        <v>11143</v>
      </c>
      <c r="M12" s="65"/>
      <c r="O12" s="706"/>
    </row>
    <row r="13" spans="1:13" ht="23.25" customHeight="1">
      <c r="A13" s="343" t="s">
        <v>9</v>
      </c>
      <c r="B13" s="427">
        <v>2</v>
      </c>
      <c r="C13" s="59"/>
      <c r="D13" s="427">
        <v>2</v>
      </c>
      <c r="E13" s="60"/>
      <c r="F13" s="58">
        <f t="shared" si="1"/>
        <v>4</v>
      </c>
      <c r="G13" s="68"/>
      <c r="H13" s="58">
        <v>1</v>
      </c>
      <c r="I13" s="59"/>
      <c r="J13" s="60">
        <v>1</v>
      </c>
      <c r="K13" s="60"/>
      <c r="L13" s="58">
        <f t="shared" si="0"/>
        <v>2</v>
      </c>
      <c r="M13" s="61"/>
    </row>
    <row r="14" spans="1:13" ht="23.25" customHeight="1">
      <c r="A14" s="343" t="s">
        <v>10</v>
      </c>
      <c r="B14" s="427">
        <v>15</v>
      </c>
      <c r="C14" s="59"/>
      <c r="D14" s="427">
        <v>0</v>
      </c>
      <c r="E14" s="60"/>
      <c r="F14" s="58">
        <f t="shared" si="1"/>
        <v>15</v>
      </c>
      <c r="G14" s="68"/>
      <c r="H14" s="58">
        <v>9</v>
      </c>
      <c r="I14" s="59"/>
      <c r="J14" s="60">
        <v>2</v>
      </c>
      <c r="K14" s="60"/>
      <c r="L14" s="58">
        <f t="shared" si="0"/>
        <v>11</v>
      </c>
      <c r="M14" s="61"/>
    </row>
    <row r="15" spans="1:13" ht="23.25" customHeight="1">
      <c r="A15" s="343" t="s">
        <v>11</v>
      </c>
      <c r="B15" s="427">
        <v>2</v>
      </c>
      <c r="C15" s="59"/>
      <c r="D15" s="427">
        <v>2</v>
      </c>
      <c r="E15" s="60"/>
      <c r="F15" s="58">
        <f t="shared" si="1"/>
        <v>4</v>
      </c>
      <c r="G15" s="68"/>
      <c r="H15" s="58">
        <v>1</v>
      </c>
      <c r="I15" s="59"/>
      <c r="J15" s="60">
        <v>1</v>
      </c>
      <c r="K15" s="60"/>
      <c r="L15" s="58">
        <f t="shared" si="0"/>
        <v>2</v>
      </c>
      <c r="M15" s="61"/>
    </row>
    <row r="16" spans="1:13" ht="23.25" customHeight="1">
      <c r="A16" s="343" t="s">
        <v>12</v>
      </c>
      <c r="B16" s="427">
        <v>1</v>
      </c>
      <c r="C16" s="59"/>
      <c r="D16" s="427">
        <v>0</v>
      </c>
      <c r="E16" s="60"/>
      <c r="F16" s="58">
        <f t="shared" si="1"/>
        <v>1</v>
      </c>
      <c r="G16" s="68"/>
      <c r="H16" s="58">
        <v>2</v>
      </c>
      <c r="I16" s="59"/>
      <c r="J16" s="60">
        <v>0</v>
      </c>
      <c r="K16" s="60"/>
      <c r="L16" s="58">
        <f t="shared" si="0"/>
        <v>2</v>
      </c>
      <c r="M16" s="61"/>
    </row>
    <row r="17" spans="1:13" ht="23.25" customHeight="1">
      <c r="A17" s="343" t="s">
        <v>13</v>
      </c>
      <c r="B17" s="427">
        <v>7</v>
      </c>
      <c r="C17" s="59"/>
      <c r="D17" s="427">
        <v>1</v>
      </c>
      <c r="E17" s="60"/>
      <c r="F17" s="58">
        <f t="shared" si="1"/>
        <v>8</v>
      </c>
      <c r="G17" s="68"/>
      <c r="H17" s="58">
        <v>3</v>
      </c>
      <c r="I17" s="59"/>
      <c r="J17" s="60">
        <v>1</v>
      </c>
      <c r="K17" s="60"/>
      <c r="L17" s="58">
        <f t="shared" si="0"/>
        <v>4</v>
      </c>
      <c r="M17" s="61"/>
    </row>
    <row r="18" spans="1:13" ht="23.25" customHeight="1">
      <c r="A18" s="343" t="s">
        <v>59</v>
      </c>
      <c r="B18" s="427">
        <v>45</v>
      </c>
      <c r="C18" s="59"/>
      <c r="D18" s="427">
        <v>2</v>
      </c>
      <c r="E18" s="60"/>
      <c r="F18" s="58">
        <f t="shared" si="1"/>
        <v>47</v>
      </c>
      <c r="G18" s="68"/>
      <c r="H18" s="58">
        <v>43</v>
      </c>
      <c r="I18" s="59"/>
      <c r="J18" s="60">
        <v>6</v>
      </c>
      <c r="K18" s="60"/>
      <c r="L18" s="58">
        <f t="shared" si="0"/>
        <v>49</v>
      </c>
      <c r="M18" s="61"/>
    </row>
    <row r="19" spans="1:13" ht="23.25" customHeight="1">
      <c r="A19" s="343" t="s">
        <v>60</v>
      </c>
      <c r="B19" s="427">
        <v>1</v>
      </c>
      <c r="C19" s="59"/>
      <c r="D19" s="427">
        <v>1</v>
      </c>
      <c r="E19" s="60"/>
      <c r="F19" s="58">
        <f t="shared" si="1"/>
        <v>2</v>
      </c>
      <c r="G19" s="68"/>
      <c r="H19" s="58">
        <v>1</v>
      </c>
      <c r="I19" s="59"/>
      <c r="J19" s="60">
        <v>0</v>
      </c>
      <c r="K19" s="60"/>
      <c r="L19" s="58">
        <f t="shared" si="0"/>
        <v>1</v>
      </c>
      <c r="M19" s="61"/>
    </row>
    <row r="20" spans="1:13" ht="23.25" customHeight="1">
      <c r="A20" s="343" t="s">
        <v>61</v>
      </c>
      <c r="B20" s="427">
        <v>87</v>
      </c>
      <c r="C20" s="59"/>
      <c r="D20" s="427">
        <v>16</v>
      </c>
      <c r="E20" s="60"/>
      <c r="F20" s="58">
        <f t="shared" si="1"/>
        <v>103</v>
      </c>
      <c r="G20" s="68"/>
      <c r="H20" s="58">
        <v>74</v>
      </c>
      <c r="I20" s="59"/>
      <c r="J20" s="60">
        <v>2</v>
      </c>
      <c r="K20" s="60"/>
      <c r="L20" s="58">
        <f t="shared" si="0"/>
        <v>76</v>
      </c>
      <c r="M20" s="61"/>
    </row>
    <row r="21" spans="1:13" ht="4.5" customHeight="1" thickBot="1">
      <c r="A21" s="344"/>
      <c r="B21" s="58"/>
      <c r="C21" s="59"/>
      <c r="D21" s="67"/>
      <c r="E21" s="68"/>
      <c r="F21" s="58"/>
      <c r="G21" s="68"/>
      <c r="H21" s="58"/>
      <c r="I21" s="59"/>
      <c r="J21" s="67"/>
      <c r="K21" s="68"/>
      <c r="L21" s="58"/>
      <c r="M21" s="61"/>
    </row>
    <row r="22" spans="1:13" ht="43.5" customHeight="1" thickBot="1">
      <c r="A22" s="345" t="s">
        <v>17</v>
      </c>
      <c r="B22" s="21">
        <f>SUM(B7:B10,B13:B20)</f>
        <v>7244</v>
      </c>
      <c r="C22" s="29"/>
      <c r="D22" s="21">
        <f>SUM(D7:D10,D13:D20)</f>
        <v>6124</v>
      </c>
      <c r="E22" s="29"/>
      <c r="F22" s="21">
        <f>SUM(F7:F10,F13:F20)</f>
        <v>13368</v>
      </c>
      <c r="G22" s="29"/>
      <c r="H22" s="21">
        <f>H20+H19+H18+H17+H16+H15+H14+H13+H10+H9+H8+H7</f>
        <v>6967</v>
      </c>
      <c r="I22" s="29"/>
      <c r="J22" s="21">
        <f>J20+J19+J18+J17+J16+J15+J14+J13+J10+J9+J8+J7</f>
        <v>7814</v>
      </c>
      <c r="K22" s="29"/>
      <c r="L22" s="21">
        <f>L20+L19+L18+L17+L16+L15+L14+L13+L10+L9+L8+L7</f>
        <v>14781</v>
      </c>
      <c r="M22" s="30"/>
    </row>
    <row r="23" spans="2:3" ht="12.75">
      <c r="B23" s="69"/>
      <c r="C23" s="69"/>
    </row>
    <row r="24" spans="2:3" ht="12.75">
      <c r="B24" s="69"/>
      <c r="C24" s="69"/>
    </row>
    <row r="25" spans="2:3" ht="12.75">
      <c r="B25" s="69"/>
      <c r="C25" s="69"/>
    </row>
    <row r="26" spans="2:3" ht="12.75">
      <c r="B26" s="69"/>
      <c r="C26" s="69"/>
    </row>
    <row r="27" spans="2:3" ht="12.75">
      <c r="B27" s="69"/>
      <c r="C27" s="69"/>
    </row>
  </sheetData>
  <mergeCells count="1">
    <mergeCell ref="A4:A6"/>
  </mergeCells>
  <printOptions horizontalCentered="1" verticalCentered="1"/>
  <pageMargins left="0.669291338582677" right="0.669291338582677" top="0.590551181102362" bottom="0.511811023622047" header="0.511811023622047" footer="0.511811023622047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483" customWidth="1"/>
    <col min="2" max="2" width="24.8515625" style="483" customWidth="1"/>
    <col min="3" max="13" width="9.28125" style="483" customWidth="1"/>
    <col min="14" max="16384" width="8.8515625" style="483" customWidth="1"/>
  </cols>
  <sheetData>
    <row r="1" spans="1:4" ht="22.5" customHeight="1">
      <c r="A1" s="481" t="s">
        <v>268</v>
      </c>
      <c r="B1" s="482"/>
      <c r="C1" s="482"/>
      <c r="D1" s="482"/>
    </row>
    <row r="2" spans="1:4" ht="12.75" customHeight="1">
      <c r="A2" s="484"/>
      <c r="B2" s="485"/>
      <c r="C2" s="485"/>
      <c r="D2" s="485"/>
    </row>
    <row r="3" spans="1:13" s="489" customFormat="1" ht="18.75" customHeight="1">
      <c r="A3" s="486"/>
      <c r="B3" s="487"/>
      <c r="C3" s="487"/>
      <c r="D3" s="487"/>
      <c r="E3" s="488"/>
      <c r="F3" s="488"/>
      <c r="G3" s="488"/>
      <c r="H3" s="488"/>
      <c r="K3" s="730" t="s">
        <v>267</v>
      </c>
      <c r="L3" s="730"/>
      <c r="M3" s="730"/>
    </row>
    <row r="4" spans="1:4" s="489" customFormat="1" ht="11.25" customHeight="1">
      <c r="A4" s="486"/>
      <c r="B4" s="487"/>
      <c r="C4" s="487"/>
      <c r="D4" s="487"/>
    </row>
    <row r="5" spans="1:13" s="489" customFormat="1" ht="24.75" customHeight="1">
      <c r="A5" s="490"/>
      <c r="B5" s="491"/>
      <c r="C5" s="731">
        <v>2004</v>
      </c>
      <c r="D5" s="731" t="s">
        <v>147</v>
      </c>
      <c r="E5" s="733" t="s">
        <v>147</v>
      </c>
      <c r="F5" s="734"/>
      <c r="G5" s="734"/>
      <c r="H5" s="734"/>
      <c r="I5" s="735"/>
      <c r="J5" s="707" t="s">
        <v>148</v>
      </c>
      <c r="K5" s="736"/>
      <c r="L5" s="736"/>
      <c r="M5" s="737"/>
    </row>
    <row r="6" spans="1:13" s="489" customFormat="1" ht="24.75" customHeight="1">
      <c r="A6" s="492"/>
      <c r="B6" s="493"/>
      <c r="C6" s="732"/>
      <c r="D6" s="732"/>
      <c r="E6" s="494" t="s">
        <v>135</v>
      </c>
      <c r="F6" s="495" t="s">
        <v>136</v>
      </c>
      <c r="G6" s="494" t="s">
        <v>137</v>
      </c>
      <c r="H6" s="496" t="s">
        <v>138</v>
      </c>
      <c r="I6" s="497" t="s">
        <v>139</v>
      </c>
      <c r="J6" s="494" t="s">
        <v>135</v>
      </c>
      <c r="K6" s="495" t="s">
        <v>136</v>
      </c>
      <c r="L6" s="495" t="s">
        <v>140</v>
      </c>
      <c r="M6" s="498" t="s">
        <v>138</v>
      </c>
    </row>
    <row r="7" spans="1:13" s="489" customFormat="1" ht="35.25" customHeight="1">
      <c r="A7" s="499"/>
      <c r="B7" s="500" t="s">
        <v>141</v>
      </c>
      <c r="C7" s="501">
        <v>32046</v>
      </c>
      <c r="D7" s="502">
        <v>28954</v>
      </c>
      <c r="E7" s="503">
        <v>6500</v>
      </c>
      <c r="F7" s="503">
        <v>7616</v>
      </c>
      <c r="G7" s="504">
        <v>7145</v>
      </c>
      <c r="H7" s="503">
        <f>SUM(E7:G7)</f>
        <v>21261</v>
      </c>
      <c r="I7" s="503">
        <v>7693</v>
      </c>
      <c r="J7" s="503">
        <v>6629</v>
      </c>
      <c r="K7" s="503">
        <v>8861</v>
      </c>
      <c r="L7" s="505">
        <v>8589</v>
      </c>
      <c r="M7" s="505">
        <f>SUM(J7:L7)</f>
        <v>24079</v>
      </c>
    </row>
    <row r="8" spans="1:13" s="489" customFormat="1" ht="22.5" customHeight="1">
      <c r="A8" s="506"/>
      <c r="B8" s="507"/>
      <c r="C8" s="501"/>
      <c r="D8" s="502"/>
      <c r="E8" s="508"/>
      <c r="F8" s="508"/>
      <c r="G8" s="509"/>
      <c r="H8" s="508"/>
      <c r="I8" s="508"/>
      <c r="J8" s="508"/>
      <c r="K8" s="508"/>
      <c r="L8" s="509"/>
      <c r="M8" s="510"/>
    </row>
    <row r="9" spans="1:13" s="489" customFormat="1" ht="39.75" customHeight="1">
      <c r="A9" s="499"/>
      <c r="B9" s="500" t="s">
        <v>142</v>
      </c>
      <c r="C9" s="501">
        <v>17195</v>
      </c>
      <c r="D9" s="502">
        <v>15518</v>
      </c>
      <c r="E9" s="501">
        <v>3442</v>
      </c>
      <c r="F9" s="501">
        <v>4485</v>
      </c>
      <c r="G9" s="504">
        <v>3993</v>
      </c>
      <c r="H9" s="501">
        <f>SUM(E9:G9)</f>
        <v>11920</v>
      </c>
      <c r="I9" s="501">
        <v>3598</v>
      </c>
      <c r="J9" s="501">
        <v>4075</v>
      </c>
      <c r="K9" s="501">
        <v>4915</v>
      </c>
      <c r="L9" s="511">
        <v>4879</v>
      </c>
      <c r="M9" s="511">
        <f>SUM(J9:L9)</f>
        <v>13869</v>
      </c>
    </row>
    <row r="10" spans="1:13" s="489" customFormat="1" ht="39.75" customHeight="1">
      <c r="A10" s="506"/>
      <c r="B10" s="512" t="s">
        <v>143</v>
      </c>
      <c r="C10" s="704">
        <v>14734</v>
      </c>
      <c r="D10" s="705">
        <v>13658</v>
      </c>
      <c r="E10" s="514">
        <v>2904</v>
      </c>
      <c r="F10" s="513">
        <v>3852</v>
      </c>
      <c r="G10" s="515">
        <v>3617</v>
      </c>
      <c r="H10" s="516">
        <f>SUM(E10:G10)</f>
        <v>10373</v>
      </c>
      <c r="I10" s="513">
        <v>3285</v>
      </c>
      <c r="J10" s="513">
        <f>J9-J11</f>
        <v>3667</v>
      </c>
      <c r="K10" s="513">
        <f>K9-K11</f>
        <v>4219</v>
      </c>
      <c r="L10" s="513">
        <f>L9-L11</f>
        <v>4319</v>
      </c>
      <c r="M10" s="516">
        <f>SUM(J10:L10)</f>
        <v>12205</v>
      </c>
    </row>
    <row r="11" spans="1:13" s="489" customFormat="1" ht="39.75" customHeight="1">
      <c r="A11" s="506"/>
      <c r="B11" s="517" t="s">
        <v>144</v>
      </c>
      <c r="C11" s="704">
        <v>2461</v>
      </c>
      <c r="D11" s="705">
        <v>1860</v>
      </c>
      <c r="E11" s="518">
        <v>538</v>
      </c>
      <c r="F11" s="518">
        <v>633</v>
      </c>
      <c r="G11" s="519">
        <v>376</v>
      </c>
      <c r="H11" s="520">
        <f>SUM(E11:G11)</f>
        <v>1547</v>
      </c>
      <c r="I11" s="518">
        <v>313</v>
      </c>
      <c r="J11" s="518">
        <v>408</v>
      </c>
      <c r="K11" s="518">
        <v>696</v>
      </c>
      <c r="L11" s="518">
        <v>560</v>
      </c>
      <c r="M11" s="520">
        <f>SUM(J11:L11)</f>
        <v>1664</v>
      </c>
    </row>
    <row r="12" spans="1:13" s="489" customFormat="1" ht="23.25" customHeight="1">
      <c r="A12" s="506"/>
      <c r="B12" s="521"/>
      <c r="C12" s="522"/>
      <c r="D12" s="523"/>
      <c r="E12" s="524"/>
      <c r="F12" s="525"/>
      <c r="G12" s="526"/>
      <c r="H12" s="508"/>
      <c r="I12" s="524"/>
      <c r="J12" s="524"/>
      <c r="K12" s="524"/>
      <c r="L12" s="527"/>
      <c r="M12" s="511"/>
    </row>
    <row r="13" spans="1:13" s="489" customFormat="1" ht="39.75" customHeight="1">
      <c r="A13" s="528" t="s">
        <v>145</v>
      </c>
      <c r="B13" s="529"/>
      <c r="C13" s="530">
        <v>14851</v>
      </c>
      <c r="D13" s="531">
        <v>13436</v>
      </c>
      <c r="E13" s="530">
        <f>E7-E9</f>
        <v>3058</v>
      </c>
      <c r="F13" s="531">
        <f>F7-F9</f>
        <v>3131</v>
      </c>
      <c r="G13" s="530">
        <v>3152</v>
      </c>
      <c r="H13" s="531">
        <f>SUM(E13:G13)</f>
        <v>9341</v>
      </c>
      <c r="I13" s="531">
        <v>4095</v>
      </c>
      <c r="J13" s="531">
        <f>J7-J9</f>
        <v>2554</v>
      </c>
      <c r="K13" s="531">
        <f>K7-K9</f>
        <v>3946</v>
      </c>
      <c r="L13" s="531">
        <f>L7-L9</f>
        <v>3710</v>
      </c>
      <c r="M13" s="531">
        <f>SUM(J13:L13)</f>
        <v>10210</v>
      </c>
    </row>
    <row r="14" spans="1:13" s="489" customFormat="1" ht="39.75" customHeight="1">
      <c r="A14" s="528" t="s">
        <v>146</v>
      </c>
      <c r="B14" s="529"/>
      <c r="C14" s="531">
        <v>46.3427572864008</v>
      </c>
      <c r="D14" s="531">
        <v>46</v>
      </c>
      <c r="E14" s="532">
        <v>47.494653223342496</v>
      </c>
      <c r="F14" s="533">
        <f>F13/F7*100</f>
        <v>41.11081932773109</v>
      </c>
      <c r="G14" s="533">
        <f>G13/G7*100</f>
        <v>44.1147655703289</v>
      </c>
      <c r="H14" s="533">
        <v>44</v>
      </c>
      <c r="I14" s="534">
        <f>I13/I7*100</f>
        <v>53.2302092811647</v>
      </c>
      <c r="J14" s="534">
        <f>J13/J7*100</f>
        <v>38.52768139990949</v>
      </c>
      <c r="K14" s="534">
        <f>K13/K7*100</f>
        <v>44.532219839747206</v>
      </c>
      <c r="L14" s="534">
        <f>L13/L7*100</f>
        <v>43.194784026079866</v>
      </c>
      <c r="M14" s="535">
        <f>M13/M7*100</f>
        <v>42.402093110178996</v>
      </c>
    </row>
    <row r="15" s="489" customFormat="1" ht="9" customHeight="1"/>
    <row r="16" s="489" customFormat="1" ht="18" customHeight="1">
      <c r="A16" s="536" t="s">
        <v>149</v>
      </c>
    </row>
    <row r="17" spans="1:4" s="489" customFormat="1" ht="17.25" customHeight="1">
      <c r="A17" s="536" t="s">
        <v>150</v>
      </c>
      <c r="B17" s="537"/>
      <c r="C17" s="537"/>
      <c r="D17" s="537"/>
    </row>
    <row r="18" spans="1:4" s="489" customFormat="1" ht="12" customHeight="1">
      <c r="A18" s="537"/>
      <c r="B18" s="537"/>
      <c r="C18" s="537"/>
      <c r="D18" s="537"/>
    </row>
    <row r="19" spans="1:4" s="489" customFormat="1" ht="14.25">
      <c r="A19" s="537"/>
      <c r="B19" s="537"/>
      <c r="C19" s="537"/>
      <c r="D19" s="537"/>
    </row>
    <row r="20" spans="1:4" ht="12.75">
      <c r="A20" s="538"/>
      <c r="B20" s="538"/>
      <c r="C20" s="538"/>
      <c r="D20" s="538"/>
    </row>
    <row r="21" spans="1:4" ht="12.75">
      <c r="A21" s="538"/>
      <c r="B21" s="538"/>
      <c r="C21" s="538"/>
      <c r="D21" s="538"/>
    </row>
    <row r="22" spans="1:4" ht="12.75">
      <c r="A22" s="538"/>
      <c r="B22" s="538"/>
      <c r="C22" s="538"/>
      <c r="D22" s="538"/>
    </row>
    <row r="23" spans="1:4" ht="12.75">
      <c r="A23" s="538"/>
      <c r="B23" s="538"/>
      <c r="C23" s="538"/>
      <c r="D23" s="538"/>
    </row>
    <row r="24" spans="1:4" ht="12.75">
      <c r="A24" s="538"/>
      <c r="B24" s="538"/>
      <c r="C24" s="538"/>
      <c r="D24" s="538"/>
    </row>
    <row r="25" spans="1:4" ht="12.75">
      <c r="A25" s="538"/>
      <c r="B25" s="538"/>
      <c r="C25" s="538"/>
      <c r="D25" s="538"/>
    </row>
    <row r="26" spans="1:4" ht="12.75">
      <c r="A26" s="538"/>
      <c r="B26" s="538"/>
      <c r="C26" s="538"/>
      <c r="D26" s="538"/>
    </row>
    <row r="27" spans="1:4" ht="12.75">
      <c r="A27" s="538"/>
      <c r="B27" s="538"/>
      <c r="C27" s="538"/>
      <c r="D27" s="538"/>
    </row>
    <row r="28" spans="2:4" ht="12.75">
      <c r="B28" s="538"/>
      <c r="C28" s="538"/>
      <c r="D28" s="538"/>
    </row>
  </sheetData>
  <mergeCells count="5">
    <mergeCell ref="K3:M3"/>
    <mergeCell ref="C5:C6"/>
    <mergeCell ref="E5:I5"/>
    <mergeCell ref="D5:D6"/>
    <mergeCell ref="J5:M5"/>
  </mergeCells>
  <printOptions/>
  <pageMargins left="0.3937007874015748" right="0" top="0.9055118110236221" bottom="0.9055118110236221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administrator</cp:lastModifiedBy>
  <cp:lastPrinted>2006-12-11T06:03:47Z</cp:lastPrinted>
  <dcterms:created xsi:type="dcterms:W3CDTF">1999-09-24T05:14:44Z</dcterms:created>
  <dcterms:modified xsi:type="dcterms:W3CDTF">2006-12-11T07:37:49Z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3133ee50-c4f6-4b92-a0c0-d2a4eeea9ceb</vt:lpwstr>
  </property>
  <property fmtid="{D5CDD505-2E9C-101B-9397-08002B2CF9AE}" pid="5" name="PublishingVariationRelationshipLinkField">
    <vt:lpwstr>http://statsmauritius.gov.mu/Relationships List/2333_.000, /Relationships List/2333_.000</vt:lpwstr>
  </property>
</Properties>
</file>