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7.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8.xml" ContentType="application/vnd.openxmlformats-officedocument.drawing+xml"/>
  <Override PartName="/xl/worksheets/sheet24.xml" ContentType="application/vnd.openxmlformats-officedocument.spreadsheetml.worksheet+xml"/>
  <Override PartName="/xl/drawings/drawing9.xml" ContentType="application/vnd.openxmlformats-officedocument.drawing+xml"/>
  <Override PartName="/xl/worksheets/sheet25.xml" ContentType="application/vnd.openxmlformats-officedocument.spreadsheetml.worksheet+xml"/>
  <Override PartName="/xl/drawings/drawing10.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drawings/drawing11.xml" ContentType="application/vnd.openxmlformats-officedocument.drawing+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945" firstSheet="2" activeTab="2"/>
  </bookViews>
  <sheets>
    <sheet name="Introduction" sheetId="1" r:id="rId1"/>
    <sheet name="Correspondence with Prev.Tables" sheetId="2" r:id="rId2"/>
    <sheet name="CONTENT" sheetId="3" r:id="rId3"/>
    <sheet name="Definitions" sheetId="4" r:id="rId4"/>
    <sheet name="Abbreviations &amp; Symbols" sheetId="5" r:id="rId5"/>
    <sheet name="Table 1" sheetId="6" r:id="rId6"/>
    <sheet name="Table 2 " sheetId="7" r:id="rId7"/>
    <sheet name="Table 3" sheetId="8" r:id="rId8"/>
    <sheet name="Table 4 " sheetId="9" r:id="rId9"/>
    <sheet name="Table 5 " sheetId="10" r:id="rId10"/>
    <sheet name="Table 6" sheetId="11" r:id="rId11"/>
    <sheet name="Table 7" sheetId="12" r:id="rId12"/>
    <sheet name="Table 8" sheetId="13" r:id="rId13"/>
    <sheet name="Table 9" sheetId="14" r:id="rId14"/>
    <sheet name="Table 10" sheetId="15" r:id="rId15"/>
    <sheet name="Table 11" sheetId="16" r:id="rId16"/>
    <sheet name="Table 12" sheetId="17" r:id="rId17"/>
    <sheet name="Table 13" sheetId="18" r:id="rId18"/>
    <sheet name="Tab 14 " sheetId="19" r:id="rId19"/>
    <sheet name="Tab 15" sheetId="20" r:id="rId20"/>
    <sheet name="Tab 16" sheetId="21" r:id="rId21"/>
    <sheet name="Tab 17" sheetId="22" r:id="rId22"/>
    <sheet name="Tab 18" sheetId="23" r:id="rId23"/>
    <sheet name="Tab 19" sheetId="24" r:id="rId24"/>
    <sheet name="Tab 20" sheetId="25" r:id="rId25"/>
    <sheet name="Tab 21" sheetId="26" r:id="rId26"/>
    <sheet name="Tab 22" sheetId="27" r:id="rId27"/>
    <sheet name="Tab 23" sheetId="28" r:id="rId28"/>
    <sheet name="Tab 24" sheetId="29" r:id="rId29"/>
    <sheet name="Tab 25" sheetId="30" r:id="rId30"/>
    <sheet name="Tab 26" sheetId="31" r:id="rId31"/>
    <sheet name="Tab 27" sheetId="32" r:id="rId32"/>
    <sheet name="Tab 28" sheetId="33" r:id="rId33"/>
    <sheet name="Tab 29" sheetId="34" r:id="rId34"/>
    <sheet name="Tab 30" sheetId="35" r:id="rId35"/>
    <sheet name="Tab 31" sheetId="36" r:id="rId36"/>
    <sheet name="Tab 32" sheetId="37" r:id="rId37"/>
    <sheet name="Tab 33" sheetId="38" r:id="rId38"/>
    <sheet name="Tab 34" sheetId="39" r:id="rId39"/>
    <sheet name="Tab 35" sheetId="40" r:id="rId40"/>
    <sheet name="Tab 36" sheetId="41" r:id="rId41"/>
    <sheet name="Tab 37" sheetId="42" r:id="rId42"/>
    <sheet name="Tab 38" sheetId="43" r:id="rId43"/>
    <sheet name="Tab 39" sheetId="44" r:id="rId44"/>
    <sheet name="Tab 40" sheetId="45" r:id="rId45"/>
  </sheets>
  <externalReferences>
    <externalReference r:id="rId48"/>
    <externalReference r:id="rId49"/>
  </externalReferences>
  <definedNames>
    <definedName name="_ATPMoveavg_Dlg_Results" localSheetId="10" hidden="1">{2;#N/A;"R6C2:R10C2";#N/A;"R13C2:R18C2";#N/A;3;FALSE;FALSE;#N/A;#N/A;#N/A}</definedName>
    <definedName name="_ATPMoveavg_Dlg_Types" localSheetId="10" hidden="1">{"EXCELHLP.HLP!1791";5;10;5;10;5;7;13;13;1;2;24}</definedName>
    <definedName name="_ATPMoveavg_Range1" localSheetId="10" hidden="1">'Table 6'!$B$6:$B$10</definedName>
    <definedName name="_ATPMoveavg_Range2" localSheetId="10" hidden="1">'Table 6'!#REF!</definedName>
    <definedName name="_Fill" hidden="1">#REF!</definedName>
    <definedName name="_ftn1" localSheetId="3">'Definitions'!#REF!</definedName>
    <definedName name="_ftnref1" localSheetId="3">'Definitions'!#REF!</definedName>
    <definedName name="a" hidden="1">#REF!</definedName>
    <definedName name="b" hidden="1">#REF!</definedName>
    <definedName name="bal" hidden="1">#REF!</definedName>
    <definedName name="bbb" hidden="1">#REF!</definedName>
    <definedName name="cc" hidden="1">#REF!</definedName>
    <definedName name="cccc" hidden="1">#REF!</definedName>
    <definedName name="DATABASE" localSheetId="42">'[1]Tab 1.12f'!#REF!</definedName>
    <definedName name="DATABASE" localSheetId="43">'[1]Tab 1.12f'!#REF!</definedName>
    <definedName name="DATABASE" localSheetId="44">'[1]Tab 1.12f'!#REF!</definedName>
    <definedName name="DATABASE" localSheetId="14">'[1]Tab 1.12f'!#REF!</definedName>
    <definedName name="DATABASE" localSheetId="15">'[1]Tab 1.12f'!#REF!</definedName>
    <definedName name="DATABASE" localSheetId="16">'[1]Tab 1.12f'!#REF!</definedName>
    <definedName name="DATABASE" localSheetId="6">'[1]Tab 1.12f'!#REF!</definedName>
    <definedName name="DATABASE" localSheetId="7">'[1]Tab 1.12f'!#REF!</definedName>
    <definedName name="DATABASE" localSheetId="8">'[1]Tab 1.12f'!#REF!</definedName>
    <definedName name="DATABASE" localSheetId="9">'[1]Tab 1.12f'!#REF!</definedName>
    <definedName name="DATABASE" localSheetId="10">'[1]Tab 1.12f'!#REF!</definedName>
    <definedName name="DATABASE" localSheetId="11">'[1]Tab 1.12f'!#REF!</definedName>
    <definedName name="DATABASE" localSheetId="12">'[1]Tab 1.12f'!#REF!</definedName>
    <definedName name="DATABASE" localSheetId="13">'[1]Tab 1.12f'!#REF!</definedName>
    <definedName name="elec" hidden="1">#REF!</definedName>
    <definedName name="energy" hidden="1">#REF!</definedName>
    <definedName name="fg3.4" hidden="1">#REF!</definedName>
    <definedName name="k" hidden="1">#REF!</definedName>
    <definedName name="leena" hidden="1">#REF!</definedName>
    <definedName name="nal" hidden="1">#REF!</definedName>
    <definedName name="nali" hidden="1">#REF!</definedName>
    <definedName name="nm" hidden="1">#REF!</definedName>
    <definedName name="p" hidden="1">#REF!</definedName>
    <definedName name="_xlnm.Print_Area" localSheetId="1">'Correspondence with Prev.Tables'!$A$2:$C$54</definedName>
    <definedName name="_xlnm.Print_Area" localSheetId="0">'Introduction'!$A$2:$I$25</definedName>
    <definedName name="_xlnm.Print_Area" localSheetId="35">'Tab 31'!$A$2:$E$12</definedName>
    <definedName name="_xlnm.Print_Area" localSheetId="15">'Table 11'!$A$2:$K$18</definedName>
    <definedName name="_xlnm.Print_Area" localSheetId="8">'Table 4 '!$A$2:$P$25</definedName>
    <definedName name="_xlnm.Print_Area" localSheetId="10">'Table 6'!$A$2:$E$13</definedName>
    <definedName name="_xlnm.Print_Titles" localSheetId="1">'Correspondence with Prev.Tables'!$4:$4</definedName>
    <definedName name="_xlnm.Print_Titles" localSheetId="16">'Table 12'!$4:$5</definedName>
    <definedName name="rain" hidden="1">#REF!</definedName>
    <definedName name="rainl" hidden="1">#REF!</definedName>
    <definedName name="re" hidden="1">#REF!</definedName>
    <definedName name="solver_adj" localSheetId="10" hidden="1">'Table 6'!$B$6</definedName>
    <definedName name="solver_lin" localSheetId="10" hidden="1">0</definedName>
    <definedName name="solver_num" localSheetId="10" hidden="1">0</definedName>
    <definedName name="solver_opt" localSheetId="10" hidden="1">'Table 6'!$C$6</definedName>
    <definedName name="solver_tmp" localSheetId="10" hidden="1">'Table 6'!$B$6</definedName>
    <definedName name="solver_typ" localSheetId="10" hidden="1">1</definedName>
    <definedName name="solver_val" localSheetId="10" hidden="1">0</definedName>
    <definedName name="sul" hidden="1">#REF!</definedName>
    <definedName name="t" hidden="1">#REF!</definedName>
    <definedName name="tbl20" hidden="1">#REF!</definedName>
    <definedName name="Test" hidden="1">#REF!</definedName>
    <definedName name="uu" hidden="1">#REF!</definedName>
    <definedName name="ww" hidden="1">#REF!</definedName>
    <definedName name="y" hidden="1">#REF!</definedName>
  </definedNames>
  <calcPr fullCalcOnLoad="1"/>
</workbook>
</file>

<file path=xl/sharedStrings.xml><?xml version="1.0" encoding="utf-8"?>
<sst xmlns="http://schemas.openxmlformats.org/spreadsheetml/2006/main" count="1656" uniqueCount="837">
  <si>
    <t>( as at 31st December )</t>
  </si>
  <si>
    <t>(as at 31st December)</t>
  </si>
  <si>
    <t>Indonesia</t>
  </si>
  <si>
    <t xml:space="preserve">          exceeding  1,250  c.c.</t>
  </si>
  <si>
    <t xml:space="preserve">           1,250  c.c.  but  not  exceeding</t>
  </si>
  <si>
    <t xml:space="preserve">           1,500  c.c. </t>
  </si>
  <si>
    <t xml:space="preserve">           1,500  c.c.  but  not  exceeding</t>
  </si>
  <si>
    <t xml:space="preserve">           2,250  c.c. </t>
  </si>
  <si>
    <t xml:space="preserve">           2,250  c.c.  </t>
  </si>
  <si>
    <t>Number</t>
  </si>
  <si>
    <t xml:space="preserve"> Type  of</t>
  </si>
  <si>
    <t>Learner's  licence</t>
  </si>
  <si>
    <t>Competent  licence</t>
  </si>
  <si>
    <t>International</t>
  </si>
  <si>
    <t>First  issue</t>
  </si>
  <si>
    <t>Licence</t>
  </si>
  <si>
    <t>Male</t>
  </si>
  <si>
    <t>Female</t>
  </si>
  <si>
    <t>Both Sexes</t>
  </si>
  <si>
    <t>Length of roads (km)</t>
  </si>
  <si>
    <t>Year</t>
  </si>
  <si>
    <t>Motorways</t>
  </si>
  <si>
    <t>Total</t>
  </si>
  <si>
    <t xml:space="preserve"> </t>
  </si>
  <si>
    <t xml:space="preserve">  Type  of  vehicle</t>
  </si>
  <si>
    <t xml:space="preserve">  Car</t>
  </si>
  <si>
    <t xml:space="preserve">  Van</t>
  </si>
  <si>
    <t xml:space="preserve">  Bus  </t>
  </si>
  <si>
    <t xml:space="preserve">  Trailer</t>
  </si>
  <si>
    <t xml:space="preserve">  Other</t>
  </si>
  <si>
    <t xml:space="preserve">              TOTAL</t>
  </si>
  <si>
    <t>Type  of  vehicle</t>
  </si>
  <si>
    <t xml:space="preserve">    Car</t>
  </si>
  <si>
    <t xml:space="preserve">    Dual  purpose  vehicle</t>
  </si>
  <si>
    <t xml:space="preserve">    Heavy  motor  car</t>
  </si>
  <si>
    <t xml:space="preserve">    Motor  cycle</t>
  </si>
  <si>
    <t xml:space="preserve">    Auto  cycle</t>
  </si>
  <si>
    <t xml:space="preserve">    Lorry  and  truck</t>
  </si>
  <si>
    <t xml:space="preserve">    Van</t>
  </si>
  <si>
    <t xml:space="preserve">    Bus</t>
  </si>
  <si>
    <t xml:space="preserve">    Tractor  and  dumper</t>
  </si>
  <si>
    <t xml:space="preserve">    Prime  mover</t>
  </si>
  <si>
    <t xml:space="preserve">    Trailer</t>
  </si>
  <si>
    <t xml:space="preserve">    Road  roller</t>
  </si>
  <si>
    <t>Imported second - hand vehicles</t>
  </si>
  <si>
    <t>Re-registered vehicles ¹</t>
  </si>
  <si>
    <t xml:space="preserve">     Total</t>
  </si>
  <si>
    <t>Age group</t>
  </si>
  <si>
    <t>(Years)</t>
  </si>
  <si>
    <t>%</t>
  </si>
  <si>
    <t>TOTAL</t>
  </si>
  <si>
    <t>Unit</t>
  </si>
  <si>
    <t>Thousand</t>
  </si>
  <si>
    <t>"</t>
  </si>
  <si>
    <t xml:space="preserve">       Total  gross  receipts</t>
  </si>
  <si>
    <t xml:space="preserve">  Rs Mn</t>
  </si>
  <si>
    <t xml:space="preserve">       Average  gross  receipts  per  day</t>
  </si>
  <si>
    <t xml:space="preserve">  Rs '000</t>
  </si>
  <si>
    <t>Rupees</t>
  </si>
  <si>
    <t>Period</t>
  </si>
  <si>
    <t>Aug. 02</t>
  </si>
  <si>
    <t>Oct. 04</t>
  </si>
  <si>
    <t xml:space="preserve">  Stage     </t>
  </si>
  <si>
    <t>Activity</t>
  </si>
  <si>
    <t xml:space="preserve">As  at  end  of  December  </t>
  </si>
  <si>
    <t>Issue  of motor  vehicle  licences  (Road  tax)</t>
  </si>
  <si>
    <t>Issue  of public  service  vehicle  and  carrier's licences</t>
  </si>
  <si>
    <t>Registration  of  vehicles</t>
  </si>
  <si>
    <t>Issue  of  special  route  permits</t>
  </si>
  <si>
    <t>Issue  of motor  vehicles  dealers  and  petrol service station licences</t>
  </si>
  <si>
    <t>Other</t>
  </si>
  <si>
    <t>Item</t>
  </si>
  <si>
    <t>Country  of  origin</t>
  </si>
  <si>
    <t>Quantity</t>
  </si>
  <si>
    <t>Value</t>
  </si>
  <si>
    <t>1 -  Passenger  motor  cars</t>
  </si>
  <si>
    <t>No.</t>
  </si>
  <si>
    <t xml:space="preserve">       -  of  engine  capacity  not </t>
  </si>
  <si>
    <t>France</t>
  </si>
  <si>
    <t xml:space="preserve">Germany </t>
  </si>
  <si>
    <t>India</t>
  </si>
  <si>
    <t>Italy</t>
  </si>
  <si>
    <t>Japan</t>
  </si>
  <si>
    <t>Korea  Rep.</t>
  </si>
  <si>
    <t>Malaysia</t>
  </si>
  <si>
    <t>South  Africa Rep.</t>
  </si>
  <si>
    <t>Spain</t>
  </si>
  <si>
    <t>Other  Countries</t>
  </si>
  <si>
    <t xml:space="preserve">        -  of  engine  capacity  exceeding </t>
  </si>
  <si>
    <t xml:space="preserve">United  Kingdom </t>
  </si>
  <si>
    <t>South  Africa  Rep.</t>
  </si>
  <si>
    <t>Thailand</t>
  </si>
  <si>
    <t xml:space="preserve">Germany   </t>
  </si>
  <si>
    <t>Korea Rep.</t>
  </si>
  <si>
    <t xml:space="preserve">       -  other, unspecified</t>
  </si>
  <si>
    <t>China</t>
  </si>
  <si>
    <t>2 - Trucks and lorries, trucks</t>
  </si>
  <si>
    <t xml:space="preserve">     of pick-up type, vans</t>
  </si>
  <si>
    <t xml:space="preserve">     designed solely for the types</t>
  </si>
  <si>
    <t xml:space="preserve">     which are not  derived solely</t>
  </si>
  <si>
    <t xml:space="preserve">     from ordinary passenger</t>
  </si>
  <si>
    <t xml:space="preserve">     motor-car</t>
  </si>
  <si>
    <t>3 - Public service type passenger</t>
  </si>
  <si>
    <t xml:space="preserve">     motor vehicle</t>
  </si>
  <si>
    <t>Germany</t>
  </si>
  <si>
    <t>Other countries</t>
  </si>
  <si>
    <t>4 - Road tractors for semi-trailers</t>
  </si>
  <si>
    <t>United Kingdom</t>
  </si>
  <si>
    <t>5 - Dumpers</t>
  </si>
  <si>
    <t>Netherlands</t>
  </si>
  <si>
    <t>South Africa Rep.</t>
  </si>
  <si>
    <t>6 - Other motor vehicles for the</t>
  </si>
  <si>
    <t xml:space="preserve">     transport of goods or materials </t>
  </si>
  <si>
    <t xml:space="preserve">     -  of an engine capacity exceeding </t>
  </si>
  <si>
    <t xml:space="preserve">      -  of an engine capacity exceeding </t>
  </si>
  <si>
    <t>7 - Special purpose motor vehicles</t>
  </si>
  <si>
    <t xml:space="preserve">     and vans</t>
  </si>
  <si>
    <t>8 - Motor cycles, scooters and</t>
  </si>
  <si>
    <t>Taiwan</t>
  </si>
  <si>
    <t>Turkey</t>
  </si>
  <si>
    <t>9 - Cycles not motorised</t>
  </si>
  <si>
    <t>United Arab Emirates</t>
  </si>
  <si>
    <t>10 - Chassis fitted with engines</t>
  </si>
  <si>
    <t xml:space="preserve">        for tractors, and for motor</t>
  </si>
  <si>
    <t xml:space="preserve">        vehicles</t>
  </si>
  <si>
    <t xml:space="preserve">11 - Parts and accessories for   </t>
  </si>
  <si>
    <t>M/ton</t>
  </si>
  <si>
    <t xml:space="preserve">        tractors and for motor</t>
  </si>
  <si>
    <t>Singapore</t>
  </si>
  <si>
    <t xml:space="preserve">     </t>
  </si>
  <si>
    <t>12 - Parts n.e.s and acessories for</t>
  </si>
  <si>
    <t xml:space="preserve">       motor cycles, scooters and</t>
  </si>
  <si>
    <t xml:space="preserve">       autocycles</t>
  </si>
  <si>
    <t>1.  Road traffic accidents :</t>
  </si>
  <si>
    <t xml:space="preserve">Number </t>
  </si>
  <si>
    <t>Total number of casualties</t>
  </si>
  <si>
    <t xml:space="preserve">      Slightly injured</t>
  </si>
  <si>
    <t>4. Fatality :</t>
  </si>
  <si>
    <t>Rate per 100,000 population</t>
  </si>
  <si>
    <t>Accidents</t>
  </si>
  <si>
    <t>Casualties</t>
  </si>
  <si>
    <t>Serious</t>
  </si>
  <si>
    <t>Slight</t>
  </si>
  <si>
    <t>Police district</t>
  </si>
  <si>
    <t xml:space="preserve">     Port Louis (South)</t>
  </si>
  <si>
    <t xml:space="preserve">     Port Louis (North)</t>
  </si>
  <si>
    <t xml:space="preserve">     Pamplemousses/Rivière du Rempart</t>
  </si>
  <si>
    <t xml:space="preserve">     Moka/Flacq</t>
  </si>
  <si>
    <t xml:space="preserve">     Grand Port/Savanne</t>
  </si>
  <si>
    <t xml:space="preserve">     Upper Plaines Wilhems</t>
  </si>
  <si>
    <t xml:space="preserve">     Plaines Wilhems/Black River</t>
  </si>
  <si>
    <t xml:space="preserve">Jan - Jun </t>
  </si>
  <si>
    <t>Jul - Dec</t>
  </si>
  <si>
    <t xml:space="preserve">      Whole Island</t>
  </si>
  <si>
    <t>Monday</t>
  </si>
  <si>
    <t>Tuesday</t>
  </si>
  <si>
    <t>Wednesday</t>
  </si>
  <si>
    <t>Thursday</t>
  </si>
  <si>
    <t>Friday</t>
  </si>
  <si>
    <t>Saturday</t>
  </si>
  <si>
    <t>Sunday</t>
  </si>
  <si>
    <t>Severity of accident</t>
  </si>
  <si>
    <t>No injury</t>
  </si>
  <si>
    <t xml:space="preserve">   Police district</t>
  </si>
  <si>
    <t xml:space="preserve">          Severity of accident </t>
  </si>
  <si>
    <t xml:space="preserve">Severity of accident </t>
  </si>
  <si>
    <t>Fatal</t>
  </si>
  <si>
    <t xml:space="preserve">     Total </t>
  </si>
  <si>
    <t>Weather conditions</t>
  </si>
  <si>
    <t xml:space="preserve">     Fine</t>
  </si>
  <si>
    <t>…</t>
  </si>
  <si>
    <t xml:space="preserve">     Rainy</t>
  </si>
  <si>
    <t xml:space="preserve">     Foggy/misty</t>
  </si>
  <si>
    <t xml:space="preserve">     Other</t>
  </si>
  <si>
    <t xml:space="preserve">      Total</t>
  </si>
  <si>
    <t>Light conditions</t>
  </si>
  <si>
    <t xml:space="preserve">   Total</t>
  </si>
  <si>
    <t>Type of road</t>
  </si>
  <si>
    <t>Type of vehicle</t>
  </si>
  <si>
    <t xml:space="preserve">     Private car</t>
  </si>
  <si>
    <t xml:space="preserve">     Taxi car</t>
  </si>
  <si>
    <t xml:space="preserve">     Bus</t>
  </si>
  <si>
    <t xml:space="preserve">     Lorry</t>
  </si>
  <si>
    <t xml:space="preserve">     Van</t>
  </si>
  <si>
    <t xml:space="preserve">     Motor/Auto cycle</t>
  </si>
  <si>
    <t xml:space="preserve">     Other motor-vehicle</t>
  </si>
  <si>
    <t xml:space="preserve">     All vehicles</t>
  </si>
  <si>
    <t>Age - group</t>
  </si>
  <si>
    <t>Drivers</t>
  </si>
  <si>
    <t>Riders</t>
  </si>
  <si>
    <t>(years)</t>
  </si>
  <si>
    <t>0ver 60</t>
  </si>
  <si>
    <t>All ages</t>
  </si>
  <si>
    <t>Driving experience</t>
  </si>
  <si>
    <t xml:space="preserve">     No licence</t>
  </si>
  <si>
    <t xml:space="preserve">     Learner driver's licence</t>
  </si>
  <si>
    <t xml:space="preserve">     All categories</t>
  </si>
  <si>
    <t>Class of</t>
  </si>
  <si>
    <t>Road users</t>
  </si>
  <si>
    <t xml:space="preserve">     Pedestrian</t>
  </si>
  <si>
    <t xml:space="preserve">     Passenger</t>
  </si>
  <si>
    <t xml:space="preserve">     Driver</t>
  </si>
  <si>
    <t xml:space="preserve">     Pedal cyclist</t>
  </si>
  <si>
    <t>Passenger</t>
  </si>
  <si>
    <t>Driver/Rider/Cyclist</t>
  </si>
  <si>
    <t>Pedestrian</t>
  </si>
  <si>
    <t>Pedestrian casualties</t>
  </si>
  <si>
    <t>( C.I.F.  Value  Rs  ' 000 )</t>
  </si>
  <si>
    <t xml:space="preserve">       Lubricating  oil  containing  not</t>
  </si>
  <si>
    <t xml:space="preserve">       less  than  70%  by  weight  of</t>
  </si>
  <si>
    <t xml:space="preserve">       petroleum  products</t>
  </si>
  <si>
    <t xml:space="preserve">       Lubricating  greases  containing  not</t>
  </si>
  <si>
    <t>No.     :</t>
  </si>
  <si>
    <t>000     :</t>
  </si>
  <si>
    <t>%     :</t>
  </si>
  <si>
    <t>Percentage</t>
  </si>
  <si>
    <t>km     :</t>
  </si>
  <si>
    <t>Kilometre</t>
  </si>
  <si>
    <t>sq      :</t>
  </si>
  <si>
    <t>Square</t>
  </si>
  <si>
    <t>M/ton     :</t>
  </si>
  <si>
    <t>Metric ton : 1,000 kilos</t>
  </si>
  <si>
    <t>Mn     :</t>
  </si>
  <si>
    <t>Million</t>
  </si>
  <si>
    <t>Rs     :</t>
  </si>
  <si>
    <t>c.i.f     :</t>
  </si>
  <si>
    <t>Cost, insurance and freight</t>
  </si>
  <si>
    <t>n.e.s     :</t>
  </si>
  <si>
    <t>Not elsewhere specified</t>
  </si>
  <si>
    <t xml:space="preserve">  000 Litres:</t>
  </si>
  <si>
    <t>Thousand Litres</t>
  </si>
  <si>
    <t>Not available</t>
  </si>
  <si>
    <t>Passengers</t>
  </si>
  <si>
    <t xml:space="preserve"> Number</t>
  </si>
  <si>
    <t>All road users</t>
  </si>
  <si>
    <t>Private car</t>
  </si>
  <si>
    <t>Taxi Car &amp; Bus</t>
  </si>
  <si>
    <t>Van</t>
  </si>
  <si>
    <t>Motor/auto cycle</t>
  </si>
  <si>
    <t xml:space="preserve">     Pedal cycle</t>
  </si>
  <si>
    <t xml:space="preserve">     Other motor  vehicle</t>
  </si>
  <si>
    <t xml:space="preserve">     Other non-motor vehicle</t>
  </si>
  <si>
    <t>All vehicles</t>
  </si>
  <si>
    <t>Motor  spirit  (Gasolene)</t>
  </si>
  <si>
    <t>Gas  oil</t>
  </si>
  <si>
    <t xml:space="preserve">      Seriously  injured</t>
  </si>
  <si>
    <t>Jan. - Jun.</t>
  </si>
  <si>
    <t>Jul. - Dec.</t>
  </si>
  <si>
    <t xml:space="preserve">Year    </t>
  </si>
  <si>
    <t xml:space="preserve">    Accident</t>
  </si>
  <si>
    <t xml:space="preserve">  Vehicles v/s pedestrian</t>
  </si>
  <si>
    <t xml:space="preserve">  Vehicles v/s vehicles</t>
  </si>
  <si>
    <t xml:space="preserve"> Road Users</t>
  </si>
  <si>
    <t>Dual Carriage way</t>
  </si>
  <si>
    <t>Head On</t>
  </si>
  <si>
    <t>Rear End</t>
  </si>
  <si>
    <t>Right Angle</t>
  </si>
  <si>
    <t>Side Swipe</t>
  </si>
  <si>
    <t>Ran Off Road</t>
  </si>
  <si>
    <t>Hit Object in Road</t>
  </si>
  <si>
    <t>Hit Object off Road</t>
  </si>
  <si>
    <t>Hit Parked Vehicle</t>
  </si>
  <si>
    <t>Hit Pedestrian</t>
  </si>
  <si>
    <t>Hit Animal</t>
  </si>
  <si>
    <t>Junction type</t>
  </si>
  <si>
    <t xml:space="preserve">   Not a Junction</t>
  </si>
  <si>
    <t xml:space="preserve">   Crossroads</t>
  </si>
  <si>
    <t xml:space="preserve">   T - Junction</t>
  </si>
  <si>
    <t xml:space="preserve">   Staggered -  Junction</t>
  </si>
  <si>
    <t xml:space="preserve">   Y - Junction</t>
  </si>
  <si>
    <t xml:space="preserve">   Roundabout</t>
  </si>
  <si>
    <t xml:space="preserve">   Slip Road</t>
  </si>
  <si>
    <t xml:space="preserve">   Private Entrance</t>
  </si>
  <si>
    <t>Collision type</t>
  </si>
  <si>
    <t>Degree of casualty</t>
  </si>
  <si>
    <t>Casualty rate</t>
  </si>
  <si>
    <t xml:space="preserve">          Degree of casualties</t>
  </si>
  <si>
    <t>Total casualties</t>
  </si>
  <si>
    <t>Abbreviations and Symbols</t>
  </si>
  <si>
    <t>Abbreviations</t>
  </si>
  <si>
    <t>Symbols</t>
  </si>
  <si>
    <t xml:space="preserve">     Full licence</t>
  </si>
  <si>
    <t xml:space="preserve">  ¹ provisional</t>
  </si>
  <si>
    <t>2.  Motor vehicle involved :</t>
  </si>
  <si>
    <t>3.  Casualties :</t>
  </si>
  <si>
    <t xml:space="preserve">              2,250 c.c. </t>
  </si>
  <si>
    <t xml:space="preserve">Fatal </t>
  </si>
  <si>
    <t>Pedal Cyclist</t>
  </si>
  <si>
    <t>All Road Users</t>
  </si>
  <si>
    <t>Class of road users</t>
  </si>
  <si>
    <t>Port Louis (South)</t>
  </si>
  <si>
    <t>Port Louis (North)</t>
  </si>
  <si>
    <t>Moka/Flacq</t>
  </si>
  <si>
    <t>Grand-Port/Savanne</t>
  </si>
  <si>
    <t xml:space="preserve">        road again.  Includes  government  vehicles  which  have  been  sold  by  auction. </t>
  </si>
  <si>
    <t xml:space="preserve">           ¹     refer  only  to  buses  with  a  Road  Service  Licence, i.e., buses  which  operate  on  proclaimed  routes  and  charge  individual</t>
  </si>
  <si>
    <t xml:space="preserve">                 fares .  Including  data  on  special  trips .</t>
  </si>
  <si>
    <t xml:space="preserve">       ¹  provisional</t>
  </si>
  <si>
    <t xml:space="preserve">       ¹  revised</t>
  </si>
  <si>
    <t xml:space="preserve">       ²  provisional</t>
  </si>
  <si>
    <t xml:space="preserve">      30 +</t>
  </si>
  <si>
    <t>Main  
roads</t>
  </si>
  <si>
    <t>Secondary 
roads</t>
  </si>
  <si>
    <t>Other 
roads</t>
  </si>
  <si>
    <t>%  of roads
 paved</t>
  </si>
  <si>
    <t xml:space="preserve">       Operational bus fleet  (as at 30th June)</t>
  </si>
  <si>
    <t xml:space="preserve">       Total vehicle  -  journeys</t>
  </si>
  <si>
    <t xml:space="preserve">       Average  vehicle  -  journeys per day</t>
  </si>
  <si>
    <t xml:space="preserve">       Total vehicle  -  kilometres</t>
  </si>
  <si>
    <t xml:space="preserve">       Average vehicle  -  kilometres per day</t>
  </si>
  <si>
    <t xml:space="preserve">              Licence</t>
  </si>
  <si>
    <t xml:space="preserve">          Year</t>
  </si>
  <si>
    <t xml:space="preserve"> C.I.F.  Value  Rs ' 000 </t>
  </si>
  <si>
    <t>Casualty 
accidents</t>
  </si>
  <si>
    <t>Non-injury
accidents</t>
  </si>
  <si>
    <t>Motor vehicles registered 
(mid-year)</t>
  </si>
  <si>
    <t>Population
 (mid-year)</t>
  </si>
  <si>
    <t xml:space="preserve"> Motor Vehicles 
involved</t>
  </si>
  <si>
    <t>Per 1,000 Motor-vehicles</t>
  </si>
  <si>
    <t xml:space="preserve">     Pamplemousses /Riviere-Du-Rempart </t>
  </si>
  <si>
    <t xml:space="preserve">    Grand-Port/Savanne</t>
  </si>
  <si>
    <t xml:space="preserve">     Upper Plaine -Wilhems</t>
  </si>
  <si>
    <t xml:space="preserve">     Plaine - Wilhems/Black- River</t>
  </si>
  <si>
    <t>Number of
 vehicles</t>
  </si>
  <si>
    <t xml:space="preserve">     Rider (auto/motor cycle)</t>
  </si>
  <si>
    <t>Slightly 
injured</t>
  </si>
  <si>
    <t>Age-group
 (years)</t>
  </si>
  <si>
    <t>Population
(mid year)</t>
  </si>
  <si>
    <t>Per 100,000
population</t>
  </si>
  <si>
    <t>Upper Plaine -Wilhems</t>
  </si>
  <si>
    <t>Plaine -Wilhems/Black-River</t>
  </si>
  <si>
    <t xml:space="preserve">Pamplemousses/Riviere Du Rempart </t>
  </si>
  <si>
    <t>Price
(Rs/Litre)</t>
  </si>
  <si>
    <t>Sales
(000  Litre)</t>
  </si>
  <si>
    <t>Fatalities</t>
  </si>
  <si>
    <t>Age group
(Years)</t>
  </si>
  <si>
    <t>Seriously
injured</t>
  </si>
  <si>
    <t>Total
casualties</t>
  </si>
  <si>
    <t xml:space="preserve"> Per casualty 
accident</t>
  </si>
  <si>
    <t xml:space="preserve">Per 100,000
population </t>
  </si>
  <si>
    <t>Category of road users</t>
  </si>
  <si>
    <t>Gas oil</t>
  </si>
  <si>
    <t>Rs. '000</t>
  </si>
  <si>
    <t>May. 08</t>
  </si>
  <si>
    <t>One Way Street</t>
  </si>
  <si>
    <t>Two Way Street</t>
  </si>
  <si>
    <t>Quantity
( '000 Litres)</t>
  </si>
  <si>
    <t>Value
(C.I.F, Rs '000)</t>
  </si>
  <si>
    <t>Number of vehicles per km of road</t>
  </si>
  <si>
    <t>Dec. 10</t>
  </si>
  <si>
    <t>Belgium</t>
  </si>
  <si>
    <t>Density¹ of total  network in km per sq km</t>
  </si>
  <si>
    <t>United  States</t>
  </si>
  <si>
    <t xml:space="preserve">Turkey </t>
  </si>
  <si>
    <t>Aug. 13</t>
  </si>
  <si>
    <t xml:space="preserve">   (of which taxi car)</t>
  </si>
  <si>
    <t xml:space="preserve">  Dual purpose vehicle</t>
  </si>
  <si>
    <t xml:space="preserve">  Heavy motor car</t>
  </si>
  <si>
    <t xml:space="preserve">  Motor cycle</t>
  </si>
  <si>
    <t xml:space="preserve">  Auto cycle</t>
  </si>
  <si>
    <t xml:space="preserve">  Lorry and truck</t>
  </si>
  <si>
    <t xml:space="preserve">  Tractor and dumper</t>
  </si>
  <si>
    <t xml:space="preserve">  Prime mover</t>
  </si>
  <si>
    <t xml:space="preserve">  Road roller</t>
  </si>
  <si>
    <t xml:space="preserve">       Prior to the year 2013 'double cab pickup' was included in 'dual purpose vehicle'</t>
  </si>
  <si>
    <t xml:space="preserve">United Kingdom </t>
  </si>
  <si>
    <t>South Africa  Rep.</t>
  </si>
  <si>
    <t xml:space="preserve">United States </t>
  </si>
  <si>
    <t xml:space="preserve">        Any such vehicle (except a government vehicle) must register with the N.T.A before it is put on the  </t>
  </si>
  <si>
    <t xml:space="preserve">         Prior to the year 2013 'double cab pickup' was included in 'dual purpose vehicle'</t>
  </si>
  <si>
    <t xml:space="preserve">              Prior to the year 2013 'double cab pickup' was included in 'dual purpose vehicle'</t>
  </si>
  <si>
    <r>
      <t xml:space="preserve">    Double cab pickup </t>
    </r>
    <r>
      <rPr>
        <b/>
        <vertAlign val="superscript"/>
        <sz val="12"/>
        <rFont val="Times New Roman"/>
        <family val="1"/>
      </rPr>
      <t>2</t>
    </r>
    <r>
      <rPr>
        <b/>
        <sz val="12"/>
        <rFont val="Times New Roman"/>
        <family val="1"/>
      </rPr>
      <t xml:space="preserve"> </t>
    </r>
  </si>
  <si>
    <r>
      <t xml:space="preserve">    Other  </t>
    </r>
    <r>
      <rPr>
        <b/>
        <vertAlign val="superscript"/>
        <sz val="12"/>
        <rFont val="Times New Roman"/>
        <family val="1"/>
      </rPr>
      <t>3</t>
    </r>
  </si>
  <si>
    <t>465</t>
  </si>
  <si>
    <t xml:space="preserve">          ¹  Refers to re-registration of vehicles previously put off the road excludes government vehicles which are not liable to re-registration</t>
  </si>
  <si>
    <t>Over 69</t>
  </si>
  <si>
    <t>CONTENTS</t>
  </si>
  <si>
    <t>Bahrain</t>
  </si>
  <si>
    <t>505</t>
  </si>
  <si>
    <t>Rate per 1,000 registered  motor vehicles</t>
  </si>
  <si>
    <t xml:space="preserve">    ¹  Excluding pedal cycles, but including government vehicles.</t>
  </si>
  <si>
    <t>Total Fatalities</t>
  </si>
  <si>
    <t xml:space="preserve">      Fatal</t>
  </si>
  <si>
    <t xml:space="preserve">                                                                                                                                    </t>
  </si>
  <si>
    <t xml:space="preserve">    ¹  revised</t>
  </si>
  <si>
    <t xml:space="preserve">    ²  provisional</t>
  </si>
  <si>
    <t>Hungary</t>
  </si>
  <si>
    <t>¹   density of total network in km per sq. km is the ratio of the total number of km of roads to the area of Mauritius (1,868 sq. km)</t>
  </si>
  <si>
    <t>530</t>
  </si>
  <si>
    <t>Dawn / dusk</t>
  </si>
  <si>
    <t>Darkness : no street lighting</t>
  </si>
  <si>
    <t>Day light</t>
  </si>
  <si>
    <t>Not specified</t>
  </si>
  <si>
    <t>Darkness : street lights present and lit</t>
  </si>
  <si>
    <t>Darkness : street lights present but unlit</t>
  </si>
  <si>
    <t xml:space="preserve">             (Act No. 36 of 2011)</t>
  </si>
  <si>
    <t>Saudi Arabia</t>
  </si>
  <si>
    <t>Slovakia (Slovak Rep.)</t>
  </si>
  <si>
    <t>&lt; 15</t>
  </si>
  <si>
    <t xml:space="preserve">  </t>
  </si>
  <si>
    <t>²  examination of vehicles privatised as from November 2016</t>
  </si>
  <si>
    <t>Examination  of  vehicles ²</t>
  </si>
  <si>
    <t>Number of vehicles registered and road accidents, 2008 - 2017</t>
  </si>
  <si>
    <t>Seychelles</t>
  </si>
  <si>
    <t xml:space="preserve">     auto cycles </t>
  </si>
  <si>
    <t xml:space="preserve">Napp   </t>
  </si>
  <si>
    <t xml:space="preserve">Nil </t>
  </si>
  <si>
    <t>NA</t>
  </si>
  <si>
    <t>Neglible</t>
  </si>
  <si>
    <t>Napp</t>
  </si>
  <si>
    <t>Not applicable</t>
  </si>
  <si>
    <t xml:space="preserve">             Prior to the year 2013 'double cab pickup' was included in 'dual purpose vehicle'</t>
  </si>
  <si>
    <t>Casualty accidents, pedestrian and rider (auto/moto cycle) casualties by police district, 2017- 2018</t>
  </si>
  <si>
    <t>Pedestrian and total casualties by police district and  semester, 2018</t>
  </si>
  <si>
    <t>Distribution of casualty accidents by day of the week and time, 2018</t>
  </si>
  <si>
    <t>Number of casualty accidents by severity of accident and police district, 
2017- 2018</t>
  </si>
  <si>
    <t>Number of casualty accidents  by type of road, severity of accident and collision type, 2018</t>
  </si>
  <si>
    <t>Number of casualty accidents by degree of casualties and junction type,  2018</t>
  </si>
  <si>
    <t>Number of motor-vehicles involved in casualty accidents by type of vehicle and nature of damage,  2018</t>
  </si>
  <si>
    <t>Number of drivers/riders involved in casualty accidents by driving experience and sex, 2018</t>
  </si>
  <si>
    <t>Number of casualties by class of road users, age-group and sex, 2018</t>
  </si>
  <si>
    <t xml:space="preserve">Number of fatalities by class of road users, age-group and sex, 2018 </t>
  </si>
  <si>
    <t>Number of  casualty accidents by severity of accident and  weather conditions, 2017 - 2018</t>
  </si>
  <si>
    <t>Number of casualty accidents by severity of accident and light conditions, 
2017 - 2018</t>
  </si>
  <si>
    <t>Number of casualty accidents by severity of accident and type of road,                   2017 - 2018</t>
  </si>
  <si>
    <t>Number of vehicles involved in casualty accidents by type, 2017 - 2018</t>
  </si>
  <si>
    <t>Number of casualties by class of road users, 2017 - 2018</t>
  </si>
  <si>
    <t>Number of casualties by degree of casualty and class of road users,           2017 - 2018</t>
  </si>
  <si>
    <t>Number of pedestrian casualties by age-group, 2017 - 2018</t>
  </si>
  <si>
    <t>Fatalities by category of road users, 2017 -2018</t>
  </si>
  <si>
    <t>Imports of lubricating oils and greases by country of origin, 2017 - 2018</t>
  </si>
  <si>
    <t>Stock of registered vehicles, 2009 - 2018</t>
  </si>
  <si>
    <t>Age composition of cars, dual purpose vehicles and double cab pickup as at 31st December, 2017 - 2018</t>
  </si>
  <si>
    <t>Age composition of operational bus fleet, as at 31st December, 2017 - 2018</t>
  </si>
  <si>
    <t>Number of casualty accidents by day of week, 2018</t>
  </si>
  <si>
    <t>Number of casualty accidents by time of day, 2018</t>
  </si>
  <si>
    <t>Vehicles involved in  casualty accidents by type of vehicle, 2018</t>
  </si>
  <si>
    <t>Casualties by class of road users, 2018</t>
  </si>
  <si>
    <t>Fatalities by category of road users, 2017 - 2018</t>
  </si>
  <si>
    <t>Hong Kong</t>
  </si>
  <si>
    <t>Austria</t>
  </si>
  <si>
    <t>Romania</t>
  </si>
  <si>
    <t>Ireland</t>
  </si>
  <si>
    <t>Introduction</t>
  </si>
  <si>
    <t>The main data sources are:</t>
  </si>
  <si>
    <t xml:space="preserve">Figures presented in tables may not add up to totals, due to rounding. </t>
  </si>
  <si>
    <t xml:space="preserve">The basic data for the preparation of this publication are obtained from different institutions in the transport sector as well as some units of Statistics Mauritius. </t>
  </si>
  <si>
    <t xml:space="preserve">•  National Land Transport Authority </t>
  </si>
  <si>
    <r>
      <rPr>
        <b/>
        <sz val="12"/>
        <rFont val="Times New Roman"/>
        <family val="1"/>
      </rPr>
      <t>•  </t>
    </r>
    <r>
      <rPr>
        <sz val="12"/>
        <rFont val="Times New Roman"/>
        <family val="1"/>
      </rPr>
      <t xml:space="preserve">Mauritius Police Force </t>
    </r>
  </si>
  <si>
    <t>•  Insurance Companies</t>
  </si>
  <si>
    <r>
      <t>•  Traffic Managemernt and Road Safety Unit</t>
    </r>
    <r>
      <rPr>
        <sz val="12"/>
        <color indexed="10"/>
        <rFont val="Times New Roman"/>
        <family val="1"/>
      </rPr>
      <t xml:space="preserve"> </t>
    </r>
  </si>
  <si>
    <r>
      <t>• Road Development Authority</t>
    </r>
    <r>
      <rPr>
        <sz val="12"/>
        <color indexed="10"/>
        <rFont val="Times New Roman"/>
        <family val="1"/>
      </rPr>
      <t xml:space="preserve"> </t>
    </r>
  </si>
  <si>
    <t>•  Ministry of Local Government</t>
  </si>
  <si>
    <t>All data refer to the Island of Mauritius, unless otherwise specified.</t>
  </si>
  <si>
    <t>The concepts and definitions used for the compilation of Road Transport and Road Accident Statistics are at: Concepts and Definitions</t>
  </si>
  <si>
    <t>Old Series Tables</t>
  </si>
  <si>
    <t xml:space="preserve"> Tables in New Series</t>
  </si>
  <si>
    <t>Table 1</t>
  </si>
  <si>
    <t>Table 2</t>
  </si>
  <si>
    <t>Table 3</t>
  </si>
  <si>
    <t>Table 4</t>
  </si>
  <si>
    <t>Table 5</t>
  </si>
  <si>
    <t>Table 6</t>
  </si>
  <si>
    <t>Table 7</t>
  </si>
  <si>
    <t>Table 8</t>
  </si>
  <si>
    <t>Table 9</t>
  </si>
  <si>
    <t>Table 10</t>
  </si>
  <si>
    <t>Table 13</t>
  </si>
  <si>
    <t>Table 11</t>
  </si>
  <si>
    <t>Table 12</t>
  </si>
  <si>
    <t>Table 14</t>
  </si>
  <si>
    <t>Table 15</t>
  </si>
  <si>
    <t>Table 16</t>
  </si>
  <si>
    <t>Table 17</t>
  </si>
  <si>
    <t>Table 18</t>
  </si>
  <si>
    <t>Table 19</t>
  </si>
  <si>
    <t>Table 20</t>
  </si>
  <si>
    <t>Table 21</t>
  </si>
  <si>
    <t>Table 22</t>
  </si>
  <si>
    <t>Table 23</t>
  </si>
  <si>
    <t>Table 24</t>
  </si>
  <si>
    <t>Table 25</t>
  </si>
  <si>
    <t>Table 26</t>
  </si>
  <si>
    <t>Table 27</t>
  </si>
  <si>
    <t>Table 28</t>
  </si>
  <si>
    <t>Table 29</t>
  </si>
  <si>
    <t>Table 30</t>
  </si>
  <si>
    <t>Table 31</t>
  </si>
  <si>
    <t>Table 32</t>
  </si>
  <si>
    <t>Table 33</t>
  </si>
  <si>
    <t>Table 34</t>
  </si>
  <si>
    <t>Table 35</t>
  </si>
  <si>
    <t>Table 36</t>
  </si>
  <si>
    <t>Table 37</t>
  </si>
  <si>
    <t>Table 38</t>
  </si>
  <si>
    <t>Table 39</t>
  </si>
  <si>
    <t>Table 40</t>
  </si>
  <si>
    <t>Digest of Road Transport and Road Accident Statistics - Year 2019</t>
  </si>
  <si>
    <t xml:space="preserve">1.1 - </t>
  </si>
  <si>
    <t xml:space="preserve">1.2 - </t>
  </si>
  <si>
    <t xml:space="preserve">1.3 - </t>
  </si>
  <si>
    <t xml:space="preserve">1.4 - </t>
  </si>
  <si>
    <t xml:space="preserve">1.5 - </t>
  </si>
  <si>
    <t xml:space="preserve">1.6 - </t>
  </si>
  <si>
    <t xml:space="preserve">1.7 - </t>
  </si>
  <si>
    <t xml:space="preserve">1.8 - </t>
  </si>
  <si>
    <t xml:space="preserve">1.9 - </t>
  </si>
  <si>
    <t xml:space="preserve">1.10 - </t>
  </si>
  <si>
    <t xml:space="preserve">1.11 - </t>
  </si>
  <si>
    <t xml:space="preserve">1.12 - </t>
  </si>
  <si>
    <t>Table No. in Digest</t>
  </si>
  <si>
    <t xml:space="preserve">2.1 - </t>
  </si>
  <si>
    <t xml:space="preserve">2.2 - </t>
  </si>
  <si>
    <t xml:space="preserve">2.3 - </t>
  </si>
  <si>
    <t xml:space="preserve">2.4 - </t>
  </si>
  <si>
    <t xml:space="preserve">2.5 - </t>
  </si>
  <si>
    <t xml:space="preserve">2.6 - </t>
  </si>
  <si>
    <t xml:space="preserve">2.7 - </t>
  </si>
  <si>
    <t xml:space="preserve">2.8 - </t>
  </si>
  <si>
    <t xml:space="preserve">2.9 - </t>
  </si>
  <si>
    <t xml:space="preserve">2.10 - </t>
  </si>
  <si>
    <t xml:space="preserve">2.11 - </t>
  </si>
  <si>
    <t xml:space="preserve">2.12 - </t>
  </si>
  <si>
    <t xml:space="preserve">2.13 - </t>
  </si>
  <si>
    <t xml:space="preserve">2.14 - </t>
  </si>
  <si>
    <t xml:space="preserve">2.15 - </t>
  </si>
  <si>
    <t xml:space="preserve">2.16 - </t>
  </si>
  <si>
    <t xml:space="preserve">2.17 - </t>
  </si>
  <si>
    <t xml:space="preserve">2.18 - </t>
  </si>
  <si>
    <t xml:space="preserve">2.19 - </t>
  </si>
  <si>
    <t xml:space="preserve">2.20 - </t>
  </si>
  <si>
    <t xml:space="preserve">2.21 - </t>
  </si>
  <si>
    <t xml:space="preserve">2.22 - </t>
  </si>
  <si>
    <t xml:space="preserve">2.23 - </t>
  </si>
  <si>
    <t xml:space="preserve">2.24 - </t>
  </si>
  <si>
    <t xml:space="preserve">2.25 - </t>
  </si>
  <si>
    <t xml:space="preserve">3.1 - </t>
  </si>
  <si>
    <t xml:space="preserve">3.2 - </t>
  </si>
  <si>
    <t xml:space="preserve">3.3 - </t>
  </si>
  <si>
    <t>Figure 1.1 -</t>
  </si>
  <si>
    <t>Figure 1.2 -</t>
  </si>
  <si>
    <t>Figure 1.3 -</t>
  </si>
  <si>
    <t>Figure 2.1 -</t>
  </si>
  <si>
    <t>Figure 2.2 -</t>
  </si>
  <si>
    <t>Figure 2.3 -</t>
  </si>
  <si>
    <t>Figure 2.4 -</t>
  </si>
  <si>
    <t>Figure 2.5 -</t>
  </si>
  <si>
    <t>Figure 2.6 -</t>
  </si>
  <si>
    <t>Deleted</t>
  </si>
  <si>
    <t>Vehicles registered, 2010 - 2019</t>
  </si>
  <si>
    <t>New vehicles registered, 2015 - 2019</t>
  </si>
  <si>
    <t>Imported second-hand and re-registered vehicles, 2015 - 2019</t>
  </si>
  <si>
    <t>Vehicles off the road, 2015 - 2019</t>
  </si>
  <si>
    <t>Age composition of cars, dual purpose vehicles and double cab pickup, 2018 - 2019</t>
  </si>
  <si>
    <t>Age composition of  operational bus fleet, 2018 - 2019</t>
  </si>
  <si>
    <t>Bus operational statistics, 2015 - 2019</t>
  </si>
  <si>
    <t>Evolution of bus fares (adults), 2002 - 2019</t>
  </si>
  <si>
    <t>Driving licences issued during the year by type of licence, 2010 - 2019</t>
  </si>
  <si>
    <t>Imports of vehicles and spare parts by country of origin, 2018 - 2019</t>
  </si>
  <si>
    <r>
      <t xml:space="preserve">2019 </t>
    </r>
    <r>
      <rPr>
        <b/>
        <vertAlign val="superscript"/>
        <sz val="12"/>
        <rFont val="Times New Roman"/>
        <family val="1"/>
      </rPr>
      <t>2</t>
    </r>
  </si>
  <si>
    <t xml:space="preserve">  2019 ¹</t>
  </si>
  <si>
    <t>2018 ¹</t>
  </si>
  <si>
    <t>2019 ²</t>
  </si>
  <si>
    <t>Argentina</t>
  </si>
  <si>
    <t xml:space="preserve">           1,600 c.c. but not exceeding  2,250 c.c. </t>
  </si>
  <si>
    <t xml:space="preserve">     -  of an engine capacity not exceeding  1,600 c.c. </t>
  </si>
  <si>
    <t xml:space="preserve">Table 1  </t>
  </si>
  <si>
    <t>VEHICLE STATISTICS</t>
  </si>
  <si>
    <t>ROAD TRAFFIC ACCIDENT STATISTICS</t>
  </si>
  <si>
    <t>Receipts from the activities of the National Transport Authority, 2015 - 2019</t>
  </si>
  <si>
    <t>Table 3  -  New  vehicles¹  registered, 2015 - 2019</t>
  </si>
  <si>
    <t>Table 4  - Imported Second-hand and re-registered vehicles, 2015 - 2019</t>
  </si>
  <si>
    <t>Table  5  -  Vehicles  off  the  road¹, 2015 - 2019</t>
  </si>
  <si>
    <t>Table 7  -  Age composition of operational bus fleet ¹, 2018 - 2019</t>
  </si>
  <si>
    <t>Table 8  -  Bus  operational  statistics¹, 2015 - 2019</t>
  </si>
  <si>
    <t>Table 9  -  Evolution  of  bus  fares  (adults), 2002  - 2019</t>
  </si>
  <si>
    <t>Table 11  -  Driving  licences  issued  during  the  year  by  type  of  licence, 2010 -  2019</t>
  </si>
  <si>
    <t>Table</t>
  </si>
  <si>
    <t xml:space="preserve"> Table 2 - Vehicles¹ registered , 2010 - 2019</t>
  </si>
  <si>
    <t>Table 10 - Receipts from the activities of  the  National  Transport  Authority, 2015 - 2019</t>
  </si>
  <si>
    <r>
      <t xml:space="preserve">    Other  </t>
    </r>
    <r>
      <rPr>
        <vertAlign val="superscript"/>
        <sz val="12"/>
        <rFont val="Times New Roman"/>
        <family val="1"/>
      </rPr>
      <t>3</t>
    </r>
  </si>
  <si>
    <r>
      <t xml:space="preserve">Fatality index </t>
    </r>
    <r>
      <rPr>
        <vertAlign val="superscript"/>
        <sz val="12"/>
        <rFont val="Times New Roman"/>
        <family val="1"/>
      </rPr>
      <t>2</t>
    </r>
  </si>
  <si>
    <r>
      <t xml:space="preserve"> </t>
    </r>
    <r>
      <rPr>
        <vertAlign val="superscript"/>
        <sz val="12"/>
        <rFont val="Times New Roman"/>
        <family val="1"/>
      </rPr>
      <t>1</t>
    </r>
    <r>
      <rPr>
        <sz val="12"/>
        <rFont val="Times New Roman"/>
        <family val="1"/>
      </rPr>
      <t xml:space="preserve"> Exclude accidents involving bicycles only or bicycle and pedestrian. </t>
    </r>
  </si>
  <si>
    <r>
      <t xml:space="preserve"> 2  </t>
    </r>
    <r>
      <rPr>
        <sz val="12"/>
        <rFont val="Times New Roman"/>
        <family val="1"/>
      </rPr>
      <t>Fatality index is the number of fatalities per 100 casualties.</t>
    </r>
  </si>
  <si>
    <t>Rate per 100,000  population</t>
  </si>
  <si>
    <t xml:space="preserve">      of which :</t>
  </si>
  <si>
    <t xml:space="preserve">Rate per 1,000 registered motor vehicles </t>
  </si>
  <si>
    <t>Police District</t>
  </si>
  <si>
    <t xml:space="preserve"> Casualty 
accidents </t>
  </si>
  <si>
    <t>Rider (auto/moto cycle)</t>
  </si>
  <si>
    <t>Whole Island</t>
  </si>
  <si>
    <t>Table 12 - Imports  of  vehicles  and  spare  parts  by  country  of  origin, 2018 - 2019</t>
  </si>
  <si>
    <t xml:space="preserve">    Pamplemousses/Rivière du Rempart</t>
  </si>
  <si>
    <t xml:space="preserve">                   </t>
  </si>
  <si>
    <t>Table 20 - Number of casualty accidents  involved in "hit and run" cases by semester, 2017 - 2018</t>
  </si>
  <si>
    <t>Table 21 -  Number of casualty accidents by severity of accident and police district, 2017 - 2018</t>
  </si>
  <si>
    <t>Table 22 - Number of casualty accidents by severity of accident and weather conditions, 2017 - 2018</t>
  </si>
  <si>
    <t xml:space="preserve"> 0 - 1</t>
  </si>
  <si>
    <t xml:space="preserve"> 1 - 2</t>
  </si>
  <si>
    <t xml:space="preserve"> 2 - 3</t>
  </si>
  <si>
    <t xml:space="preserve"> 3 - 4</t>
  </si>
  <si>
    <t xml:space="preserve"> 4 - 5</t>
  </si>
  <si>
    <t xml:space="preserve"> 5 - 6</t>
  </si>
  <si>
    <t xml:space="preserve"> 6 - 7</t>
  </si>
  <si>
    <t xml:space="preserve"> 7 - 8</t>
  </si>
  <si>
    <t xml:space="preserve"> 8 - 9</t>
  </si>
  <si>
    <t xml:space="preserve"> 9 - 10</t>
  </si>
  <si>
    <t xml:space="preserve"> 10 - 11</t>
  </si>
  <si>
    <t xml:space="preserve"> 11 - 12</t>
  </si>
  <si>
    <t xml:space="preserve"> 12 - 13</t>
  </si>
  <si>
    <t xml:space="preserve"> 13 - 14</t>
  </si>
  <si>
    <t xml:space="preserve"> 14 - 15</t>
  </si>
  <si>
    <t xml:space="preserve"> 15 - 16</t>
  </si>
  <si>
    <t xml:space="preserve"> 16 - 17</t>
  </si>
  <si>
    <t xml:space="preserve"> 17 - 18</t>
  </si>
  <si>
    <t xml:space="preserve"> 18 - 19</t>
  </si>
  <si>
    <t xml:space="preserve"> 19 - 20</t>
  </si>
  <si>
    <t xml:space="preserve"> 20 - 21</t>
  </si>
  <si>
    <t xml:space="preserve"> 21 - 22</t>
  </si>
  <si>
    <t xml:space="preserve"> 22 - 23</t>
  </si>
  <si>
    <t xml:space="preserve"> 23 - 24</t>
  </si>
  <si>
    <t>Time (Hour)</t>
  </si>
  <si>
    <t xml:space="preserve">               Day</t>
  </si>
  <si>
    <t>Table 26  -  Number of casualty accidents by degree of casualties and junction type, 2018</t>
  </si>
  <si>
    <t>Table 25 -   Number of casualty accidents by severity of accident and type of road, 2017 - 2018</t>
  </si>
  <si>
    <t>Table 27 - Number of vehicles¹ involved in casualty accidents by type, 2017 - 2018</t>
  </si>
  <si>
    <r>
      <t>Table 30 - Number of drivers/riders</t>
    </r>
    <r>
      <rPr>
        <b/>
        <vertAlign val="superscript"/>
        <sz val="12"/>
        <rFont val="Times New Roman"/>
        <family val="1"/>
      </rPr>
      <t>1</t>
    </r>
    <r>
      <rPr>
        <b/>
        <sz val="12"/>
        <rFont val="Times New Roman"/>
        <family val="1"/>
      </rPr>
      <t xml:space="preserve"> involved in casualty accidents by driving experience and sex, 2018</t>
    </r>
  </si>
  <si>
    <t>Table 31 - Number of casualties by class of road users, 2017 - 2018</t>
  </si>
  <si>
    <t xml:space="preserve"> Drivers of four wheeled vehicles</t>
  </si>
  <si>
    <t xml:space="preserve"> Passengers of four wheeled vehicles</t>
  </si>
  <si>
    <t xml:space="preserve"> Riders / pillion riders of motorised two - wheelers</t>
  </si>
  <si>
    <t xml:space="preserve"> Cyclists</t>
  </si>
  <si>
    <t xml:space="preserve"> Pedestrians</t>
  </si>
  <si>
    <t xml:space="preserve"> All road users</t>
  </si>
  <si>
    <t>Reunion</t>
  </si>
  <si>
    <t>Kenya</t>
  </si>
  <si>
    <t>Morocco</t>
  </si>
  <si>
    <t>n.a</t>
  </si>
  <si>
    <t>Table 14 - Road traffic accidents, motor-vehicles involved and casualties, 2012 - 2019</t>
  </si>
  <si>
    <r>
      <t xml:space="preserve">2018 </t>
    </r>
    <r>
      <rPr>
        <b/>
        <vertAlign val="superscript"/>
        <sz val="12"/>
        <rFont val="Times New Roman"/>
        <family val="1"/>
      </rPr>
      <t>1</t>
    </r>
  </si>
  <si>
    <r>
      <rPr>
        <vertAlign val="superscript"/>
        <sz val="12"/>
        <rFont val="Times New Roman"/>
        <family val="1"/>
      </rPr>
      <t>1</t>
    </r>
    <r>
      <rPr>
        <sz val="12"/>
        <rFont val="Times New Roman"/>
        <family val="1"/>
      </rPr>
      <t xml:space="preserve"> Provisional</t>
    </r>
  </si>
  <si>
    <t>Table 23 -  Number of casualty accidents by severity of accident and light conditions, 2017 - 2018</t>
  </si>
  <si>
    <t>15  - 18</t>
  </si>
  <si>
    <t>19  - 24</t>
  </si>
  <si>
    <t>25  - 34</t>
  </si>
  <si>
    <t>35  - 44</t>
  </si>
  <si>
    <t>45  - 54</t>
  </si>
  <si>
    <t>55  - 60</t>
  </si>
  <si>
    <t xml:space="preserve">   5  -  14</t>
  </si>
  <si>
    <t xml:space="preserve">   15  -  29</t>
  </si>
  <si>
    <t xml:space="preserve">  30  -  44</t>
  </si>
  <si>
    <t xml:space="preserve">   45  -  59</t>
  </si>
  <si>
    <t xml:space="preserve">   60  -  69</t>
  </si>
  <si>
    <t xml:space="preserve">  Over 69</t>
  </si>
  <si>
    <t xml:space="preserve">  Under 5</t>
  </si>
  <si>
    <t>Total Casulties</t>
  </si>
  <si>
    <t xml:space="preserve">  Under   5</t>
  </si>
  <si>
    <t xml:space="preserve">  15  -  29</t>
  </si>
  <si>
    <t xml:space="preserve">   30  -  44</t>
  </si>
  <si>
    <t xml:space="preserve">   45 -  59</t>
  </si>
  <si>
    <t>Definitions</t>
  </si>
  <si>
    <t>Motor cars are mechanically propelled vehicles, other than vehicles classified as motor cycles, which are constructed themselves to carry a load or passengers and whose unladen weight –</t>
  </si>
  <si>
    <t>(A)</t>
  </si>
  <si>
    <t>constructed solely for the carriage of passengers and their effects;</t>
  </si>
  <si>
    <t>(C)</t>
  </si>
  <si>
    <t>fitted with tyres of the prescribed type, does not exceed 3 tons;</t>
  </si>
  <si>
    <t>(ii)</t>
  </si>
  <si>
    <t>in any other case does not exceed 3 tons.</t>
  </si>
  <si>
    <t>Heavy motor cars</t>
  </si>
  <si>
    <t>Heavy motor cars are mechanically propelled vehicles, other than vehicles classified as motor cars, which are constructed themselves to carry a load or passengers and whose unladen weight exceeds 2½ tons.</t>
  </si>
  <si>
    <t>Dual purpose vehicles</t>
  </si>
  <si>
    <t>Dual purpose vehicles are vehicles constructed or adapted for the carriage both of passengers and of goods or burden of any description whose unladen weight does not exceed two tons and which either:-</t>
  </si>
  <si>
    <t xml:space="preserve">(a) </t>
  </si>
  <si>
    <t>are so constructed or adapted that the driving power of the engine is, or by the appropriate use of the controls of the vehicle can be, transmitted to all the wheels of the vehicle; or</t>
  </si>
  <si>
    <t xml:space="preserve">(b) </t>
  </si>
  <si>
    <t>satisfied the following conditions as to construction -</t>
  </si>
  <si>
    <t xml:space="preserve">(i)  </t>
  </si>
  <si>
    <t xml:space="preserve">(ii)  </t>
  </si>
  <si>
    <t>the area of the vehicle to the rear of the driver's seat is -</t>
  </si>
  <si>
    <t>Motor cars</t>
  </si>
  <si>
    <r>
      <t xml:space="preserve">A. Vehicle Statistics </t>
    </r>
    <r>
      <rPr>
        <b/>
        <vertAlign val="superscript"/>
        <sz val="14"/>
        <color indexed="8"/>
        <rFont val="Times New Roman"/>
        <family val="1"/>
      </rPr>
      <t>1</t>
    </r>
  </si>
  <si>
    <t>Definitions as stipulated in Section 4 of Road Traffic Act of 1962 for types of vehicles and subsequent amended Act No. 27 of 2012.</t>
  </si>
  <si>
    <t>1.</t>
  </si>
  <si>
    <r>
      <t>(i)</t>
    </r>
    <r>
      <rPr>
        <sz val="7"/>
        <color indexed="8"/>
        <rFont val="Times New Roman"/>
        <family val="1"/>
      </rPr>
      <t xml:space="preserve">                   </t>
    </r>
    <r>
      <rPr>
        <sz val="12"/>
        <color indexed="8"/>
        <rFont val="Times New Roman"/>
        <family val="1"/>
      </rPr>
      <t>in case of vehicles which are –</t>
    </r>
  </si>
  <si>
    <t>(B)</t>
  </si>
  <si>
    <t>adapted to carry not more than 7 passengers exclusive of the driver; and</t>
  </si>
  <si>
    <t>2.</t>
  </si>
  <si>
    <t>3.</t>
  </si>
  <si>
    <t>the vehicle is permanently fitted with a rigid roof, with or without a sliding panel,</t>
  </si>
  <si>
    <t>permanently fitted with at least one row of transverse seats (fixed or folding) for 2 or more passengers and those seats are properly sprung or cushioned and provided with upholstered back-rests, attached either to the seats or to a side or the floor of the vehicle; and</t>
  </si>
  <si>
    <t>lit on each side and at the rear by a window or windows of glass or other transparent material having an area or aggregate area of not less than 2 square feet on each side and not less than 120 square inches on the rear.</t>
  </si>
  <si>
    <t xml:space="preserve">(iii)  </t>
  </si>
  <si>
    <t>the distance between the rearmost part of the steering wheel and the backrests of the row of transverse seats satisfying the requirements specified in subparagraph (ii) (A) (or, where there is more than one row of seats, the distance  between the rearmost  part of the steering wheel and the backrests of the rearmost row) is, when the seats are ready for use, not less than one-third of distance between the rearmost part of the steering wheel and the rearmost part of the floor of the vehicle.</t>
  </si>
  <si>
    <t>Double cab pickup</t>
  </si>
  <si>
    <t>Double cab pickup means a motor vehicle which has –</t>
  </si>
  <si>
    <t>a front passenger cabin which contain 2 rows of seats and is capable of  seating a maximum of 4 persons excluding the driver,</t>
  </si>
  <si>
    <t xml:space="preserve">(ii) </t>
  </si>
  <si>
    <t>at least 2 doors capable of being opened separately; and</t>
  </si>
  <si>
    <t xml:space="preserve">(iii) </t>
  </si>
  <si>
    <t>an open pickup area behind the passenger cabin.</t>
  </si>
  <si>
    <t>Motor cycles</t>
  </si>
  <si>
    <t>Motor cycles are mechanically propelled vehicles, other than auto-cycles, with not more than 4 wheels and whose unladen weight does not exceed 400 kilograms.</t>
  </si>
  <si>
    <t>Auto cycles</t>
  </si>
  <si>
    <t>Auto cycles are bicycles which have pedals and a motor attached which can be propelled by means of those pedals and by mechanical or electrical power from that motor and the swept volume of the cylinders of that motor does not exceed 50 cubic centimeters.</t>
  </si>
  <si>
    <t>Motor tractors</t>
  </si>
  <si>
    <t>Motor tractors are mechanically propelled vehicles which are not constructed themselves to carry any load and whose unladen weight does not exceed 7¼ tons.</t>
  </si>
  <si>
    <t>Trailer</t>
  </si>
  <si>
    <t>(a)</t>
  </si>
  <si>
    <t>means a vehicle which has no independent motive power of its own and which is drawn, or designed to be drawn, by a motor vehicle,</t>
  </si>
  <si>
    <t>(b)</t>
  </si>
  <si>
    <t>does not include a sidecar attached to a motor cycle, nor a farm implement that is not constructed or adapted for the conveyance of goods or burden of any description.</t>
  </si>
  <si>
    <t>Weight Unladen</t>
  </si>
  <si>
    <t>Means the weight of a vehicle which:-</t>
  </si>
  <si>
    <t>includes the body and all parts (the heavier being taken  where alternative bodies or parts are used) which are necessary to, or ordinarily used with, the vehicle when working on a road;</t>
  </si>
  <si>
    <t>excludes the weight of water, fuel or accumulators used for the purpose of the supply of power for the propulsion of  vehicle or of loose tools and loose equipment.</t>
  </si>
  <si>
    <t>B.   Road Traffic Accidents</t>
  </si>
  <si>
    <t>In this report, data on accidents refer to all road accidents reported to police stations and to insurance companies.</t>
  </si>
  <si>
    <r>
      <t>1.</t>
    </r>
    <r>
      <rPr>
        <b/>
        <sz val="7"/>
        <color indexed="8"/>
        <rFont val="Times New Roman"/>
        <family val="1"/>
      </rPr>
      <t>       </t>
    </r>
  </si>
  <si>
    <t>Road Traffic Accident</t>
  </si>
  <si>
    <t>A road traffic accident is an accident between two or more vehicles, a vehicle and a cyclist, a vehicle and a pedestrian, a vehicle and a fixed object such as a bridge, building, tree, post, etc, or a single vehicle that overturned on or near a public road.</t>
  </si>
  <si>
    <r>
      <t>2.</t>
    </r>
    <r>
      <rPr>
        <b/>
        <sz val="7"/>
        <color indexed="8"/>
        <rFont val="Times New Roman"/>
        <family val="1"/>
      </rPr>
      <t xml:space="preserve">        </t>
    </r>
  </si>
  <si>
    <t>Road traffic accidents are classified into the following categories according to the severity of the accident:</t>
  </si>
  <si>
    <r>
      <t>Fatal accident</t>
    </r>
    <r>
      <rPr>
        <sz val="12"/>
        <color indexed="8"/>
        <rFont val="Times New Roman"/>
        <family val="1"/>
      </rPr>
      <t xml:space="preserve"> - an accident resulting in the death of one or more persons. Prior to 2002, a fatal accident was defined as an accident where deaths occurred within 7 days. As from 2002, a fatal accident is defined as an accident where deaths occurred within 30 days. </t>
    </r>
  </si>
  <si>
    <r>
      <t>Serious injury accident</t>
    </r>
    <r>
      <rPr>
        <sz val="12"/>
        <color indexed="8"/>
        <rFont val="Times New Roman"/>
        <family val="1"/>
      </rPr>
      <t xml:space="preserve"> - An accident in which one or more persons are seriously injured.</t>
    </r>
  </si>
  <si>
    <r>
      <t>Slight injury accident</t>
    </r>
    <r>
      <rPr>
        <sz val="12"/>
        <color indexed="8"/>
        <rFont val="Times New Roman"/>
        <family val="1"/>
      </rPr>
      <t xml:space="preserve"> - An accident in which one or more persons are slightly injured.</t>
    </r>
  </si>
  <si>
    <r>
      <t>Non injury accident</t>
    </r>
    <r>
      <rPr>
        <sz val="12"/>
        <color indexed="8"/>
        <rFont val="Times New Roman"/>
        <family val="1"/>
      </rPr>
      <t xml:space="preserve"> - An accident in which no one is killed or injured but which results in damage to the vehicle/s and/or other property only.</t>
    </r>
  </si>
  <si>
    <r>
      <t>3.</t>
    </r>
    <r>
      <rPr>
        <b/>
        <sz val="7"/>
        <color indexed="8"/>
        <rFont val="Times New Roman"/>
        <family val="1"/>
      </rPr>
      <t xml:space="preserve">        </t>
    </r>
  </si>
  <si>
    <t>Casualty</t>
  </si>
  <si>
    <t>Any person killed or injured in a road accident is referred to as a casualty.</t>
  </si>
  <si>
    <r>
      <t>Fatality</t>
    </r>
    <r>
      <rPr>
        <sz val="12"/>
        <color indexed="8"/>
        <rFont val="Times New Roman"/>
        <family val="1"/>
      </rPr>
      <t xml:space="preserve"> - Any person killed during an accident, or within 30 days as a result of an accident is referred to as a fatality.</t>
    </r>
  </si>
  <si>
    <t>Injury definition</t>
  </si>
  <si>
    <t>(i)  As from January 2013:</t>
  </si>
  <si>
    <t>(a) Serious Injury - An injury for which a person is admitted to hospital as an "in-patient" for more than 24 hours.</t>
  </si>
  <si>
    <r>
      <t>(b) Slight Injury</t>
    </r>
    <r>
      <rPr>
        <b/>
        <sz val="12"/>
        <color indexed="8"/>
        <rFont val="Times New Roman"/>
        <family val="1"/>
      </rPr>
      <t xml:space="preserve"> -</t>
    </r>
    <r>
      <rPr>
        <b/>
        <i/>
        <sz val="12"/>
        <color indexed="8"/>
        <rFont val="Times New Roman"/>
        <family val="1"/>
      </rPr>
      <t xml:space="preserve"> </t>
    </r>
    <r>
      <rPr>
        <sz val="12"/>
        <color indexed="8"/>
        <rFont val="Times New Roman"/>
        <family val="1"/>
      </rPr>
      <t>An injury for which a person has received medical care but has not been admitted to hospital for more than 24 hours.</t>
    </r>
  </si>
  <si>
    <t>(ii) Prior to January 2013:</t>
  </si>
  <si>
    <t>(a) Serious Injury - An injury for which a person is detained in hospital as an "in-patient" or any of the following injuries (whether or not he is detained in hospital): fractures, concussions, internal injuries, severe cuts and lacerations, crushings and severe general shock requiring medical treatment.</t>
  </si>
  <si>
    <r>
      <t>(b) Slight Injury</t>
    </r>
    <r>
      <rPr>
        <b/>
        <i/>
        <sz val="12"/>
        <color indexed="8"/>
        <rFont val="Times New Roman"/>
        <family val="1"/>
      </rPr>
      <t xml:space="preserve"> </t>
    </r>
    <r>
      <rPr>
        <b/>
        <sz val="12"/>
        <color indexed="8"/>
        <rFont val="Times New Roman"/>
        <family val="1"/>
      </rPr>
      <t>-</t>
    </r>
    <r>
      <rPr>
        <b/>
        <i/>
        <sz val="12"/>
        <color indexed="8"/>
        <rFont val="Times New Roman"/>
        <family val="1"/>
      </rPr>
      <t xml:space="preserve"> </t>
    </r>
    <r>
      <rPr>
        <sz val="12"/>
        <color indexed="8"/>
        <rFont val="Times New Roman"/>
        <family val="1"/>
      </rPr>
      <t>An injury of minor character such as a sprain, bruise and cut not judged to be severe.</t>
    </r>
  </si>
  <si>
    <t>None</t>
  </si>
  <si>
    <t>Front</t>
  </si>
  <si>
    <t>Rear</t>
  </si>
  <si>
    <t>Right side</t>
  </si>
  <si>
    <t>Left side</t>
  </si>
  <si>
    <t>Windscreen</t>
  </si>
  <si>
    <t>Roof</t>
  </si>
  <si>
    <t>Multiple</t>
  </si>
  <si>
    <r>
      <rPr>
        <vertAlign val="superscript"/>
        <sz val="12"/>
        <rFont val="Times New Roman"/>
        <family val="1"/>
      </rPr>
      <t>1</t>
    </r>
    <r>
      <rPr>
        <sz val="12"/>
        <rFont val="Times New Roman"/>
        <family val="1"/>
      </rPr>
      <t xml:space="preserve"> excluding drivers and riders involved in hit and run cases.</t>
    </r>
  </si>
  <si>
    <r>
      <rPr>
        <vertAlign val="superscript"/>
        <sz val="12"/>
        <rFont val="Times New Roman"/>
        <family val="1"/>
      </rPr>
      <t>1</t>
    </r>
    <r>
      <rPr>
        <sz val="12"/>
        <rFont val="Times New Roman"/>
        <family val="1"/>
      </rPr>
      <t xml:space="preserve"> excluding drivers and riders involved in hit and run cases</t>
    </r>
  </si>
  <si>
    <t>Table 19 - Number of accidents by severity of accident, 2012 - 2018</t>
  </si>
  <si>
    <r>
      <rPr>
        <vertAlign val="superscript"/>
        <sz val="11"/>
        <color indexed="8"/>
        <rFont val="Times New Roman"/>
        <family val="1"/>
      </rPr>
      <t>1</t>
    </r>
    <r>
      <rPr>
        <sz val="10"/>
        <rFont val="Times New Roman"/>
        <family val="1"/>
      </rPr>
      <t xml:space="preserve"> excludes pedal cycles</t>
    </r>
  </si>
  <si>
    <t>Table 1 - Road network as at end of year, 2013 - 2019</t>
  </si>
  <si>
    <t>Table 15 - Number of casualties by  degree of casualty and casualty rate, 2012- 2019</t>
  </si>
  <si>
    <t>Dual Carriageway</t>
  </si>
  <si>
    <t>Table 6 - Age composition of cars, dual purpose vehicles and double cab pickup ¹ , 2018 - 2019</t>
  </si>
  <si>
    <t xml:space="preserve"> ¹ Refers  only  to  buses  with  a  Road  Service  License,  i.e,  buses  which  operate on proclaimed routes and charge  individual  fares</t>
  </si>
  <si>
    <t>Class of
 Road users</t>
  </si>
  <si>
    <r>
      <t>Seriously</t>
    </r>
    <r>
      <rPr>
        <b/>
        <vertAlign val="superscript"/>
        <sz val="12"/>
        <rFont val="Times New Roman"/>
        <family val="1"/>
      </rPr>
      <t xml:space="preserve">  
</t>
    </r>
    <r>
      <rPr>
        <b/>
        <sz val="12"/>
        <rFont val="Times New Roman"/>
        <family val="1"/>
      </rPr>
      <t>injured</t>
    </r>
  </si>
  <si>
    <t xml:space="preserve">     Rider ( auto / m - cycle )</t>
  </si>
  <si>
    <t xml:space="preserve">     All road users</t>
  </si>
  <si>
    <t>Table  40  -  Imports  of  lubricating  oils  and  greases  by  country  of  origin,  2018 - 2019</t>
  </si>
  <si>
    <t>Table  39  -  Imports  of  motor  spirit  and  gas  oil  by  country  of  origin , 2018 - 2019</t>
  </si>
  <si>
    <t>Tab 37 - Number of fatalities by Police district and class of road users, 2017 - 2018</t>
  </si>
  <si>
    <t>Table 36 - Fatalities by category of  road users, 2017 - 2018</t>
  </si>
  <si>
    <t>Table 34 - Number of pedestrian casualties by age-group, 2017 - 2018</t>
  </si>
  <si>
    <t xml:space="preserve"> Table 13 -  Road traffic accidents¹ and casualties, 2010 - 2019</t>
  </si>
  <si>
    <t>Correspondence with previous tables</t>
  </si>
  <si>
    <t>Table 32 -  Number of casualties by degree of casualty and class of road users, 2017 - 2018</t>
  </si>
  <si>
    <t>Number of fatalities by police district and class of road users,
 2017 - 2018</t>
  </si>
  <si>
    <t>Number of fatalities by police district and class of road users,  2017 - 2018</t>
  </si>
  <si>
    <t>Number of casualty accidents by severity of accident and police district, 2017- 2018</t>
  </si>
  <si>
    <t>2019 ¹</t>
  </si>
  <si>
    <r>
      <rPr>
        <i/>
        <sz val="12"/>
        <rFont val="Times New Roman"/>
        <family val="1"/>
      </rPr>
      <t xml:space="preserve">   Napp</t>
    </r>
    <r>
      <rPr>
        <sz val="12"/>
        <rFont val="Times New Roman"/>
        <family val="1"/>
      </rPr>
      <t>: Not Applicable</t>
    </r>
  </si>
  <si>
    <t>c.c      :</t>
  </si>
  <si>
    <t>Cubic centimeter</t>
  </si>
  <si>
    <t>Road network as at end of year, 2013 - 2019</t>
  </si>
  <si>
    <t>Receipts from the activities of the National Transport Authority, 
2015 - 2019</t>
  </si>
  <si>
    <t>Road traffic accidents and casualties, 2010 - 2019</t>
  </si>
  <si>
    <t>Road traffic accidents, motor-vehicles involved and casualties, 
2012 - 2019</t>
  </si>
  <si>
    <t>Number of casualties by degree of casualty and casualty rate, 2012- 2019</t>
  </si>
  <si>
    <t>Number of accidents by severity of accident, 2012 - 2018</t>
  </si>
  <si>
    <t>Number of casualty accidents involved in ''hit and run" cases, by semester, 2017 - 2018</t>
  </si>
  <si>
    <t>Number of drivers and riders involved in casualty accidents by age-group and sex,  2018</t>
  </si>
  <si>
    <t>Evolution of price and sales of motor spirit and gas oil,  2016 - 2019</t>
  </si>
  <si>
    <t>Imports of motor spirit and gas oil by country of origin, 2018 - 2019</t>
  </si>
  <si>
    <t>Imports of lubricating oils and greases by country of origin, 2018 - 2019</t>
  </si>
  <si>
    <t>Number of casualty accidents by severity of accident and light conditions, 2017 - 2018</t>
  </si>
  <si>
    <t>Number of casualty accidents by severity of accident and type of road, 2017 - 2018</t>
  </si>
  <si>
    <t>Number of casualties by degree of casualty and class of road users,  2017 - 2018</t>
  </si>
  <si>
    <r>
      <t xml:space="preserve">      </t>
    </r>
    <r>
      <rPr>
        <sz val="12"/>
        <rFont val="Times New Roman"/>
        <family val="1"/>
      </rPr>
      <t xml:space="preserve">Note: As from 2011, the area of Island of Mauritius is according to new boundaries as amended and gazetted in the Local Government Act 2011 </t>
    </r>
  </si>
  <si>
    <r>
      <t xml:space="preserve">  Double cab pickup </t>
    </r>
    <r>
      <rPr>
        <vertAlign val="superscript"/>
        <sz val="12"/>
        <rFont val="Times New Roman"/>
        <family val="1"/>
      </rPr>
      <t>2</t>
    </r>
    <r>
      <rPr>
        <sz val="12"/>
        <rFont val="Times New Roman"/>
        <family val="1"/>
      </rPr>
      <t xml:space="preserve"> </t>
    </r>
  </si>
  <si>
    <r>
      <t xml:space="preserve">   </t>
    </r>
    <r>
      <rPr>
        <vertAlign val="superscript"/>
        <sz val="12"/>
        <rFont val="Times New Roman"/>
        <family val="1"/>
      </rPr>
      <t xml:space="preserve">2   </t>
    </r>
    <r>
      <rPr>
        <sz val="12"/>
        <rFont val="Times New Roman"/>
        <family val="1"/>
      </rPr>
      <t>New category of vehicle defined in Road Traffic Act as amended by Act No. 27 of 2012.</t>
    </r>
  </si>
  <si>
    <r>
      <t xml:space="preserve">        </t>
    </r>
    <r>
      <rPr>
        <vertAlign val="superscript"/>
        <sz val="12"/>
        <rFont val="Times New Roman"/>
        <family val="1"/>
      </rPr>
      <t>1</t>
    </r>
    <r>
      <rPr>
        <sz val="12"/>
        <rFont val="Times New Roman"/>
        <family val="1"/>
      </rPr>
      <t xml:space="preserve">    Includes government vehicles</t>
    </r>
  </si>
  <si>
    <r>
      <t xml:space="preserve">       </t>
    </r>
    <r>
      <rPr>
        <vertAlign val="superscript"/>
        <sz val="12"/>
        <rFont val="Times New Roman"/>
        <family val="1"/>
      </rPr>
      <t xml:space="preserve"> 2       </t>
    </r>
    <r>
      <rPr>
        <sz val="12"/>
        <rFont val="Times New Roman"/>
        <family val="1"/>
      </rPr>
      <t>New category of vehicle defined in Road Traffic Act as amended by Act No. 27 of 2012.</t>
    </r>
  </si>
  <si>
    <r>
      <t xml:space="preserve">        </t>
    </r>
    <r>
      <rPr>
        <vertAlign val="superscript"/>
        <sz val="12"/>
        <rFont val="Times New Roman"/>
        <family val="1"/>
      </rPr>
      <t>3</t>
    </r>
    <r>
      <rPr>
        <sz val="12"/>
        <rFont val="Times New Roman"/>
        <family val="1"/>
      </rPr>
      <t xml:space="preserve">     Includes, inter alia, tanker lorries, excavators and industrial tractors</t>
    </r>
  </si>
  <si>
    <r>
      <t xml:space="preserve">    Double cab pickup </t>
    </r>
    <r>
      <rPr>
        <vertAlign val="superscript"/>
        <sz val="12"/>
        <rFont val="Times New Roman"/>
        <family val="1"/>
      </rPr>
      <t>2</t>
    </r>
    <r>
      <rPr>
        <sz val="12"/>
        <rFont val="Times New Roman"/>
        <family val="1"/>
      </rPr>
      <t xml:space="preserve"> </t>
    </r>
  </si>
  <si>
    <r>
      <t xml:space="preserve">          </t>
    </r>
    <r>
      <rPr>
        <vertAlign val="superscript"/>
        <sz val="12"/>
        <rFont val="Times New Roman"/>
        <family val="1"/>
      </rPr>
      <t xml:space="preserve">2   </t>
    </r>
    <r>
      <rPr>
        <sz val="12"/>
        <rFont val="Times New Roman"/>
        <family val="1"/>
      </rPr>
      <t>New category of vehicle defined in Road Traffic Act as amended by Act No. 27 of 2012.</t>
    </r>
  </si>
  <si>
    <r>
      <t xml:space="preserve">          </t>
    </r>
    <r>
      <rPr>
        <vertAlign val="superscript"/>
        <sz val="12"/>
        <rFont val="Times New Roman"/>
        <family val="1"/>
      </rPr>
      <t>3</t>
    </r>
    <r>
      <rPr>
        <sz val="12"/>
        <rFont val="Times New Roman"/>
        <family val="1"/>
      </rPr>
      <t xml:space="preserve">  Includes, inter alia, tanker lorries, excavators and industrial tractors  </t>
    </r>
  </si>
  <si>
    <r>
      <t xml:space="preserve">  </t>
    </r>
    <r>
      <rPr>
        <vertAlign val="superscript"/>
        <sz val="12"/>
        <rFont val="Times New Roman"/>
        <family val="1"/>
      </rPr>
      <t>1</t>
    </r>
    <r>
      <rPr>
        <sz val="12"/>
        <rFont val="Times New Roman"/>
        <family val="1"/>
      </rPr>
      <t xml:space="preserve">    A vehicle may be withdrawn from the register of vehicles (off the road) either temporarily or permanetly.</t>
    </r>
  </si>
  <si>
    <r>
      <t xml:space="preserve">  </t>
    </r>
    <r>
      <rPr>
        <vertAlign val="superscript"/>
        <sz val="12"/>
        <rFont val="Times New Roman"/>
        <family val="1"/>
      </rPr>
      <t xml:space="preserve">2       </t>
    </r>
    <r>
      <rPr>
        <sz val="12"/>
        <rFont val="Times New Roman"/>
        <family val="1"/>
      </rPr>
      <t>New category of vehicle defined in Road Traffic Act as amended by Act No. 27 of 2012.</t>
    </r>
  </si>
  <si>
    <r>
      <t xml:space="preserve">  </t>
    </r>
    <r>
      <rPr>
        <vertAlign val="superscript"/>
        <sz val="12"/>
        <rFont val="Times New Roman"/>
        <family val="1"/>
      </rPr>
      <t>3</t>
    </r>
    <r>
      <rPr>
        <sz val="12"/>
        <rFont val="Times New Roman"/>
        <family val="1"/>
      </rPr>
      <t xml:space="preserve">     Includes, inter alia, tanker lorries, excavators and industrial tractors</t>
    </r>
  </si>
  <si>
    <t xml:space="preserve">      &lt;  5</t>
  </si>
  <si>
    <t xml:space="preserve">  5 &lt; 10</t>
  </si>
  <si>
    <t>10 &lt; 15</t>
  </si>
  <si>
    <t xml:space="preserve">     ³ 15</t>
  </si>
  <si>
    <r>
      <t xml:space="preserve">    </t>
    </r>
    <r>
      <rPr>
        <vertAlign val="superscript"/>
        <sz val="12"/>
        <rFont val="Times New Roman"/>
        <family val="1"/>
      </rPr>
      <t>¹</t>
    </r>
    <r>
      <rPr>
        <sz val="12"/>
        <rFont val="Times New Roman"/>
        <family val="1"/>
      </rPr>
      <t xml:space="preserve"> New category of vehicle defined in Road Traffic Act as amended by Act No. 27 of 2012.</t>
    </r>
  </si>
  <si>
    <t>15 &lt; 20</t>
  </si>
  <si>
    <r>
      <t xml:space="preserve">           </t>
    </r>
    <r>
      <rPr>
        <vertAlign val="superscript"/>
        <sz val="12"/>
        <rFont val="Times New Roman"/>
        <family val="1"/>
      </rPr>
      <t>2</t>
    </r>
    <r>
      <rPr>
        <sz val="12"/>
        <rFont val="Times New Roman"/>
        <family val="1"/>
      </rPr>
      <t xml:space="preserve">     provisional</t>
    </r>
  </si>
  <si>
    <r>
      <t xml:space="preserve">2019 </t>
    </r>
    <r>
      <rPr>
        <b/>
        <vertAlign val="superscript"/>
        <sz val="12"/>
        <rFont val="Times New Roman"/>
        <family val="1"/>
      </rPr>
      <t>1</t>
    </r>
  </si>
  <si>
    <r>
      <t xml:space="preserve">    </t>
    </r>
    <r>
      <rPr>
        <vertAlign val="superscript"/>
        <sz val="12"/>
        <rFont val="Times New Roman"/>
        <family val="1"/>
      </rPr>
      <t>1</t>
    </r>
    <r>
      <rPr>
        <sz val="12"/>
        <rFont val="Times New Roman"/>
        <family val="1"/>
      </rPr>
      <t xml:space="preserve"> Provisional</t>
    </r>
  </si>
  <si>
    <t>Back to table of content</t>
  </si>
  <si>
    <t xml:space="preserve">This annual report of the Digest of Road Transport and Road Accident Statistics - Year 2018 &amp; 2019 provides important available statistics for the period 2010 to 2019 for road transport statistics, and the years 2012 to 2018 for road accident statistics. 
</t>
  </si>
  <si>
    <t>February 2021</t>
  </si>
  <si>
    <t>Symbols &amp; Abbreviations</t>
  </si>
  <si>
    <t>PETROLEUM PRODUCTS</t>
  </si>
  <si>
    <t>Table 38 - Evolution of price and sales of motor spirit and gas oil, 2016 - 2019</t>
  </si>
  <si>
    <t>Motor spirit (gasolene)</t>
  </si>
  <si>
    <r>
      <t xml:space="preserve">2018 </t>
    </r>
    <r>
      <rPr>
        <b/>
        <vertAlign val="superscript"/>
        <sz val="12"/>
        <rFont val="Times New Roman"/>
        <family val="1"/>
      </rPr>
      <t>3</t>
    </r>
  </si>
  <si>
    <r>
      <t xml:space="preserve">2019 </t>
    </r>
    <r>
      <rPr>
        <b/>
        <vertAlign val="superscript"/>
        <sz val="12"/>
        <rFont val="Times New Roman"/>
        <family val="1"/>
      </rPr>
      <t>3</t>
    </r>
  </si>
  <si>
    <r>
      <t xml:space="preserve">3 </t>
    </r>
    <r>
      <rPr>
        <sz val="12"/>
        <rFont val="Times New Roman"/>
        <family val="1"/>
      </rPr>
      <t>Provisional</t>
    </r>
  </si>
  <si>
    <r>
      <t xml:space="preserve">597 </t>
    </r>
    <r>
      <rPr>
        <vertAlign val="superscript"/>
        <sz val="12"/>
        <rFont val="Times New Roman"/>
        <family val="1"/>
      </rPr>
      <t>1</t>
    </r>
  </si>
  <si>
    <r>
      <t>2,978</t>
    </r>
    <r>
      <rPr>
        <vertAlign val="superscript"/>
        <sz val="12"/>
        <rFont val="Times New Roman"/>
        <family val="1"/>
      </rPr>
      <t xml:space="preserve"> 1</t>
    </r>
  </si>
  <si>
    <r>
      <t>Table 16 -  Casualty accidents,</t>
    </r>
    <r>
      <rPr>
        <b/>
        <vertAlign val="superscript"/>
        <sz val="12"/>
        <rFont val="Times New Roman"/>
        <family val="1"/>
      </rPr>
      <t xml:space="preserve">  </t>
    </r>
    <r>
      <rPr>
        <b/>
        <sz val="12"/>
        <rFont val="Times New Roman"/>
        <family val="1"/>
      </rPr>
      <t xml:space="preserve">pedestrian and rider (auto/motor cycle) casualties by police district, 2017 - 2018 </t>
    </r>
    <r>
      <rPr>
        <b/>
        <vertAlign val="superscript"/>
        <sz val="12"/>
        <rFont val="Times New Roman"/>
        <family val="1"/>
      </rPr>
      <t>1</t>
    </r>
  </si>
  <si>
    <r>
      <rPr>
        <vertAlign val="superscript"/>
        <sz val="12"/>
        <rFont val="Times New Roman"/>
        <family val="1"/>
      </rPr>
      <t xml:space="preserve">1 </t>
    </r>
    <r>
      <rPr>
        <sz val="12"/>
        <rFont val="Times New Roman"/>
        <family val="1"/>
      </rPr>
      <t>Provisional</t>
    </r>
  </si>
  <si>
    <r>
      <t>Table 17 - Pedestrian and total casualties by police district and semester, 2018</t>
    </r>
    <r>
      <rPr>
        <b/>
        <vertAlign val="superscript"/>
        <sz val="12"/>
        <rFont val="Times New Roman"/>
        <family val="1"/>
      </rPr>
      <t xml:space="preserve"> 1</t>
    </r>
  </si>
  <si>
    <r>
      <t>Table 18 - Distribution of casualty accidents by day of week and time, 2018</t>
    </r>
    <r>
      <rPr>
        <b/>
        <vertAlign val="superscript"/>
        <sz val="12"/>
        <rFont val="Times New Roman"/>
        <family val="1"/>
      </rPr>
      <t xml:space="preserve"> 1</t>
    </r>
  </si>
  <si>
    <r>
      <t>2018</t>
    </r>
    <r>
      <rPr>
        <b/>
        <vertAlign val="superscript"/>
        <sz val="12"/>
        <rFont val="Times New Roman"/>
        <family val="1"/>
      </rPr>
      <t xml:space="preserve"> 1</t>
    </r>
  </si>
  <si>
    <r>
      <t>2018</t>
    </r>
    <r>
      <rPr>
        <vertAlign val="superscript"/>
        <sz val="12"/>
        <rFont val="Times New Roman"/>
        <family val="1"/>
      </rPr>
      <t xml:space="preserve"> 1</t>
    </r>
  </si>
  <si>
    <r>
      <t xml:space="preserve">2018 </t>
    </r>
    <r>
      <rPr>
        <vertAlign val="superscript"/>
        <sz val="12"/>
        <rFont val="Times New Roman"/>
        <family val="1"/>
      </rPr>
      <t>1</t>
    </r>
  </si>
  <si>
    <r>
      <t xml:space="preserve">Table 24 - Number of casualty accidents by type of road, severity of accident and collision type, 2018 </t>
    </r>
    <r>
      <rPr>
        <b/>
        <vertAlign val="superscript"/>
        <sz val="12"/>
        <rFont val="Times New Roman"/>
        <family val="1"/>
      </rPr>
      <t>1</t>
    </r>
  </si>
  <si>
    <r>
      <t xml:space="preserve">Nature of damage, 2018 </t>
    </r>
    <r>
      <rPr>
        <vertAlign val="superscript"/>
        <sz val="12"/>
        <rFont val="Times New Roman"/>
        <family val="1"/>
      </rPr>
      <t>1</t>
    </r>
  </si>
  <si>
    <r>
      <t>Table 29  -  Number of drivers and riders¹ involved in casualty accidents by age-group and sex, 2018</t>
    </r>
    <r>
      <rPr>
        <b/>
        <vertAlign val="superscript"/>
        <sz val="12"/>
        <rFont val="Times New Roman"/>
        <family val="1"/>
      </rPr>
      <t xml:space="preserve"> 2</t>
    </r>
  </si>
  <si>
    <r>
      <rPr>
        <vertAlign val="superscript"/>
        <sz val="12"/>
        <rFont val="Times New Roman"/>
        <family val="1"/>
      </rPr>
      <t>2</t>
    </r>
    <r>
      <rPr>
        <sz val="12"/>
        <rFont val="Times New Roman"/>
        <family val="1"/>
      </rPr>
      <t xml:space="preserve"> Provisional</t>
    </r>
  </si>
  <si>
    <r>
      <t xml:space="preserve"> Number of drivers/riders, 2018</t>
    </r>
    <r>
      <rPr>
        <vertAlign val="superscript"/>
        <sz val="12"/>
        <rFont val="Times New Roman"/>
        <family val="1"/>
      </rPr>
      <t xml:space="preserve"> 2</t>
    </r>
  </si>
  <si>
    <r>
      <t xml:space="preserve">Table 33 - Number of casulties by class of road users, age-group and sex, 2018 </t>
    </r>
    <r>
      <rPr>
        <b/>
        <vertAlign val="superscript"/>
        <sz val="12"/>
        <rFont val="Times New Roman"/>
        <family val="1"/>
      </rPr>
      <t>1</t>
    </r>
  </si>
  <si>
    <r>
      <t>Table 35 - Number of fatalities by class of road users, age-group and sex, 2018</t>
    </r>
    <r>
      <rPr>
        <b/>
        <vertAlign val="superscript"/>
        <sz val="12"/>
        <color indexed="8"/>
        <rFont val="Times New Roman"/>
        <family val="1"/>
      </rPr>
      <t xml:space="preserve"> 1</t>
    </r>
  </si>
  <si>
    <t xml:space="preserve">Figures on road accident statistics for 2018 are provisional. </t>
  </si>
  <si>
    <t xml:space="preserve">Statistics Mauritius is presently reviewing the presentation of its publications in view of making the data more accessible and user-friendly. Henceforth, hard copy of the digest will not be published by Statistics Mauritius. In this context, the format of some tables found in previous issues of  'Digest of Road Transport and Road Accident Statistics' may have changed and some tables are now available under a different location. 
The correspondence between the previous tables and new ones is given at: Correspondence with Previous Tables
</t>
  </si>
  <si>
    <t>Table 28 - Number of motor-vehicles involved in casualty accidents by type of  vehicle and nature of damage,  2018</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</si>
</sst>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 \ \ \ \ "/>
    <numFmt numFmtId="173" formatCode="#,##0\ \ \ \ \ "/>
    <numFmt numFmtId="174" formatCode="\(#,##0\)"/>
    <numFmt numFmtId="175" formatCode="#,##0\ \ \ "/>
    <numFmt numFmtId="176" formatCode="#,##0\ \ \ \ "/>
    <numFmt numFmtId="177" formatCode="\-\-\ \ \ \ \ \ "/>
    <numFmt numFmtId="178" formatCode="#,##0\ \ "/>
    <numFmt numFmtId="179" formatCode="#,##0\ "/>
    <numFmt numFmtId="180" formatCode="0.0"/>
    <numFmt numFmtId="181" formatCode="#,##0.0_);\(#,##0.0\)"/>
    <numFmt numFmtId="182" formatCode="\ \ \ \ \ 0.0"/>
    <numFmt numFmtId="183" formatCode="0.00\ \ \ \ \ \ "/>
    <numFmt numFmtId="184" formatCode="0\ \ \ \ \ \ \ \ \ \ \ "/>
    <numFmt numFmtId="185" formatCode="0\ \ \ \ \ \ \ \ \ \ \ \ \ \ \ \ \ \ "/>
    <numFmt numFmtId="186" formatCode="#,#0#\ ?/?\ \ "/>
    <numFmt numFmtId="187" formatCode="#,##0\ \ \ \ \ \ \ "/>
    <numFmt numFmtId="188" formatCode="0\ \ \ "/>
    <numFmt numFmtId="189" formatCode="#,##0.0\ "/>
    <numFmt numFmtId="190" formatCode="0.00\ \ \ \ "/>
    <numFmt numFmtId="191" formatCode="0.00\ \ \ "/>
    <numFmt numFmtId="192" formatCode="[$-409]d\-mmm\-yyyy;@"/>
    <numFmt numFmtId="193" formatCode="0\ \ "/>
    <numFmt numFmtId="194" formatCode="#,##0.0"/>
    <numFmt numFmtId="195" formatCode="###0\ \ \ "/>
    <numFmt numFmtId="196" formatCode="#,##0.0\ \ \ \ \ \ \ \ "/>
    <numFmt numFmtId="197" formatCode="\+\ 0.0"/>
    <numFmt numFmtId="198" formatCode="#,"/>
    <numFmt numFmtId="199" formatCode="\+\ 0.00"/>
    <numFmt numFmtId="200" formatCode="\ \+\ 0.0"/>
    <numFmt numFmtId="201" formatCode="\ 0.0\ \ \ \ \ \ "/>
    <numFmt numFmtId="202" formatCode="\+0.0"/>
    <numFmt numFmtId="203" formatCode="0.0\ \ \ \ \ \ "/>
    <numFmt numFmtId="204" formatCode="0.0\ \ \ \ \ "/>
    <numFmt numFmtId="205" formatCode="General\ \ \ \ "/>
    <numFmt numFmtId="206" formatCode="0.0\ \ \ \ "/>
    <numFmt numFmtId="207" formatCode="_$0.00_);[Red]\(_$0.00\)"/>
    <numFmt numFmtId="208" formatCode="#,##0.00\ "/>
    <numFmt numFmtId="209" formatCode="#,##0.0\ \ \ \ \ \ \ "/>
    <numFmt numFmtId="210" formatCode="#,##0.00\ \ \ \ \ \ \ "/>
    <numFmt numFmtId="211" formatCode="0.\ "/>
    <numFmt numFmtId="212" formatCode="#,##0\ \ \ \ \ \ \ \ \ \ "/>
    <numFmt numFmtId="213" formatCode="#,##0.0\ \ \ "/>
  </numFmts>
  <fonts count="89">
    <font>
      <sz val="10"/>
      <name val="MS Sans Serif"/>
      <family val="0"/>
    </font>
    <font>
      <b/>
      <sz val="10"/>
      <name val="MS Sans Serif"/>
      <family val="0"/>
    </font>
    <font>
      <i/>
      <sz val="10"/>
      <name val="MS Sans Serif"/>
      <family val="0"/>
    </font>
    <font>
      <b/>
      <i/>
      <sz val="10"/>
      <name val="MS Sans Serif"/>
      <family val="0"/>
    </font>
    <font>
      <b/>
      <sz val="12"/>
      <name val="Times New Roman"/>
      <family val="1"/>
    </font>
    <font>
      <sz val="12"/>
      <name val="Times New Roman"/>
      <family val="1"/>
    </font>
    <font>
      <sz val="10"/>
      <name val="Times New Roman"/>
      <family val="1"/>
    </font>
    <font>
      <i/>
      <sz val="12"/>
      <name val="Times New Roman"/>
      <family val="1"/>
    </font>
    <font>
      <u val="single"/>
      <sz val="10"/>
      <color indexed="36"/>
      <name val="Times New Roman"/>
      <family val="1"/>
    </font>
    <font>
      <u val="single"/>
      <sz val="10"/>
      <color indexed="12"/>
      <name val="Times New Roman"/>
      <family val="1"/>
    </font>
    <font>
      <sz val="10"/>
      <name val="Arial"/>
      <family val="2"/>
    </font>
    <font>
      <sz val="8"/>
      <name val="MS Sans Serif"/>
      <family val="2"/>
    </font>
    <font>
      <vertAlign val="superscript"/>
      <sz val="12"/>
      <name val="Times New Roman"/>
      <family val="1"/>
    </font>
    <font>
      <sz val="10"/>
      <name val="Helv"/>
      <family val="0"/>
    </font>
    <font>
      <b/>
      <vertAlign val="superscript"/>
      <sz val="12"/>
      <name val="Times New Roman"/>
      <family val="1"/>
    </font>
    <font>
      <b/>
      <i/>
      <sz val="12"/>
      <name val="Times New Roman"/>
      <family val="1"/>
    </font>
    <font>
      <sz val="12"/>
      <name val="Arial"/>
      <family val="2"/>
    </font>
    <font>
      <sz val="12"/>
      <color indexed="8"/>
      <name val="Times New Roman"/>
      <family val="1"/>
    </font>
    <font>
      <sz val="11"/>
      <color indexed="8"/>
      <name val="Times New Roman"/>
      <family val="1"/>
    </font>
    <font>
      <b/>
      <sz val="11"/>
      <color indexed="8"/>
      <name val="Times New Roman"/>
      <family val="1"/>
    </font>
    <font>
      <b/>
      <sz val="14"/>
      <color indexed="8"/>
      <name val="Times New Roman"/>
      <family val="1"/>
    </font>
    <font>
      <sz val="12"/>
      <color indexed="10"/>
      <name val="Times New Roman"/>
      <family val="1"/>
    </font>
    <font>
      <u val="single"/>
      <sz val="12"/>
      <color indexed="12"/>
      <name val="Times New Roman"/>
      <family val="1"/>
    </font>
    <font>
      <sz val="10"/>
      <color indexed="8"/>
      <name val="MS Sans Serif"/>
      <family val="0"/>
    </font>
    <font>
      <b/>
      <sz val="12"/>
      <color indexed="8"/>
      <name val="Times New Roman"/>
      <family val="1"/>
    </font>
    <font>
      <b/>
      <vertAlign val="superscript"/>
      <sz val="14"/>
      <color indexed="8"/>
      <name val="Times New Roman"/>
      <family val="1"/>
    </font>
    <font>
      <sz val="7"/>
      <color indexed="8"/>
      <name val="Times New Roman"/>
      <family val="1"/>
    </font>
    <font>
      <b/>
      <sz val="7"/>
      <color indexed="8"/>
      <name val="Times New Roman"/>
      <family val="1"/>
    </font>
    <font>
      <b/>
      <i/>
      <sz val="12"/>
      <color indexed="8"/>
      <name val="Times New Roman"/>
      <family val="1"/>
    </font>
    <font>
      <b/>
      <u val="single"/>
      <sz val="12"/>
      <name val="Times New Roman"/>
      <family val="1"/>
    </font>
    <font>
      <vertAlign val="superscript"/>
      <sz val="11"/>
      <color indexed="8"/>
      <name val="Times New Roman"/>
      <family val="1"/>
    </font>
    <font>
      <u val="single"/>
      <sz val="12"/>
      <name val="Times New Roman"/>
      <family val="1"/>
    </font>
    <font>
      <b/>
      <sz val="14"/>
      <name val="Times New Roman"/>
      <family val="1"/>
    </font>
    <font>
      <b/>
      <vertAlign val="superscript"/>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Times New Roman"/>
      <family val="1"/>
    </font>
    <font>
      <b/>
      <sz val="12"/>
      <color indexed="10"/>
      <name val="Times New Roman"/>
      <family val="1"/>
    </font>
    <font>
      <b/>
      <sz val="8"/>
      <color indexed="8"/>
      <name val="Times New Roman"/>
      <family val="1"/>
    </font>
    <font>
      <sz val="8"/>
      <color indexed="8"/>
      <name val="Times New Roman"/>
      <family val="1"/>
    </font>
    <font>
      <i/>
      <sz val="12"/>
      <color indexed="8"/>
      <name val="Times New Roman"/>
      <family val="1"/>
    </font>
    <font>
      <sz val="10"/>
      <color indexed="8"/>
      <name val="Helv"/>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
      <b/>
      <sz val="12"/>
      <color rgb="FFFF0000"/>
      <name val="Times New Roman"/>
      <family val="1"/>
    </font>
    <font>
      <sz val="12"/>
      <color rgb="FFFF0000"/>
      <name val="Times New Roman"/>
      <family val="1"/>
    </font>
    <font>
      <sz val="12"/>
      <color rgb="FF000000"/>
      <name val="Times New Roman"/>
      <family val="1"/>
    </font>
    <font>
      <b/>
      <sz val="14"/>
      <color theme="1"/>
      <name val="Times New Roman"/>
      <family val="1"/>
    </font>
    <font>
      <sz val="12"/>
      <color theme="1"/>
      <name val="Times New Roman"/>
      <family val="1"/>
    </font>
    <font>
      <b/>
      <sz val="12"/>
      <color theme="1"/>
      <name val="Times New Roman"/>
      <family val="1"/>
    </font>
    <font>
      <sz val="11"/>
      <color theme="1"/>
      <name val="Times New Roman"/>
      <family val="1"/>
    </font>
    <font>
      <b/>
      <sz val="8"/>
      <color theme="1"/>
      <name val="Times New Roman"/>
      <family val="1"/>
    </font>
    <font>
      <sz val="8"/>
      <color theme="1"/>
      <name val="Times New Roman"/>
      <family val="1"/>
    </font>
    <font>
      <b/>
      <i/>
      <sz val="12"/>
      <color theme="1"/>
      <name val="Times New Roman"/>
      <family val="1"/>
    </font>
    <font>
      <i/>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style="medium"/>
      <bottom style="thin"/>
    </border>
    <border>
      <left style="thin"/>
      <right style="medium"/>
      <top style="medium"/>
      <bottom style="thin"/>
    </border>
    <border>
      <left style="medium"/>
      <right style="thin"/>
      <top/>
      <bottom style="dotted"/>
    </border>
    <border>
      <left style="thin"/>
      <right style="thin"/>
      <top/>
      <bottom style="dotted"/>
    </border>
    <border>
      <left style="thin"/>
      <right style="medium"/>
      <top/>
      <bottom style="dotted"/>
    </border>
    <border>
      <left style="medium"/>
      <right style="thin"/>
      <top style="dotted"/>
      <bottom style="dotted"/>
    </border>
    <border>
      <left style="thin"/>
      <right style="thin"/>
      <top style="dotted"/>
      <bottom style="dotted"/>
    </border>
    <border>
      <left style="thin"/>
      <right style="medium"/>
      <top style="dotted"/>
      <bottom style="dotted"/>
    </border>
    <border>
      <left style="thin"/>
      <right style="thin"/>
      <top>
        <color indexed="63"/>
      </top>
      <bottom style="hair"/>
    </border>
    <border>
      <left style="thin"/>
      <right style="thin"/>
      <top style="hair"/>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style="hair"/>
    </border>
    <border>
      <left style="thin"/>
      <right>
        <color indexed="63"/>
      </right>
      <top style="hair"/>
      <bottom style="hair"/>
    </border>
    <border>
      <left style="medium"/>
      <right style="thin"/>
      <top style="medium"/>
      <bottom style="thin"/>
    </border>
  </borders>
  <cellStyleXfs count="1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207" fontId="23" fillId="0" borderId="0">
      <alignment/>
      <protection/>
    </xf>
    <xf numFmtId="167" fontId="0" fillId="0" borderId="0" applyFont="0" applyFill="0" applyBorder="0" applyAlignment="0" applyProtection="0"/>
    <xf numFmtId="165" fontId="0" fillId="0" borderId="0" applyFont="0" applyFill="0" applyBorder="0" applyAlignment="0" applyProtection="0"/>
    <xf numFmtId="0" fontId="63" fillId="0" borderId="0" applyNumberFormat="0" applyFill="0" applyBorder="0" applyAlignment="0" applyProtection="0"/>
    <xf numFmtId="0" fontId="8"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9" fillId="0" borderId="0">
      <alignment vertical="top"/>
      <protection locked="0"/>
    </xf>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58" fillId="0" borderId="0">
      <alignment/>
      <protection/>
    </xf>
    <xf numFmtId="0" fontId="58" fillId="0" borderId="0">
      <alignment/>
      <protection/>
    </xf>
    <xf numFmtId="0" fontId="5" fillId="0" borderId="0">
      <alignment/>
      <protection/>
    </xf>
    <xf numFmtId="0" fontId="58" fillId="0" borderId="0">
      <alignment/>
      <protection/>
    </xf>
    <xf numFmtId="0" fontId="58" fillId="0" borderId="0">
      <alignment/>
      <protection/>
    </xf>
    <xf numFmtId="0" fontId="5" fillId="0" borderId="0">
      <alignment/>
      <protection/>
    </xf>
    <xf numFmtId="0" fontId="23" fillId="0" borderId="0">
      <alignment/>
      <protection/>
    </xf>
    <xf numFmtId="0" fontId="58" fillId="0" borderId="0">
      <alignment/>
      <protection/>
    </xf>
    <xf numFmtId="0" fontId="0" fillId="0" borderId="0">
      <alignment/>
      <protection/>
    </xf>
    <xf numFmtId="0" fontId="6" fillId="0" borderId="0">
      <alignment/>
      <protection/>
    </xf>
    <xf numFmtId="0" fontId="58" fillId="0" borderId="0">
      <alignment/>
      <protection/>
    </xf>
    <xf numFmtId="0" fontId="58" fillId="0" borderId="0">
      <alignment/>
      <protection/>
    </xf>
    <xf numFmtId="0" fontId="5"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6"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673">
    <xf numFmtId="0" fontId="0" fillId="0" borderId="0" xfId="0" applyAlignment="1">
      <alignment/>
    </xf>
    <xf numFmtId="0" fontId="4" fillId="0" borderId="10" xfId="0" applyFont="1" applyBorder="1" applyAlignment="1">
      <alignment horizontal="centerContinuous"/>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Continuous" vertical="center"/>
    </xf>
    <xf numFmtId="0" fontId="4" fillId="0" borderId="14" xfId="0" applyFont="1" applyBorder="1" applyAlignment="1">
      <alignment horizontal="left"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xf>
    <xf numFmtId="0" fontId="5" fillId="0" borderId="14" xfId="0" applyFont="1" applyBorder="1" applyAlignment="1">
      <alignment/>
    </xf>
    <xf numFmtId="0" fontId="5" fillId="0" borderId="17" xfId="0" applyFont="1" applyBorder="1" applyAlignment="1">
      <alignment horizontal="center" vertical="center"/>
    </xf>
    <xf numFmtId="0" fontId="5" fillId="0" borderId="14" xfId="0" applyFont="1" applyBorder="1" applyAlignment="1">
      <alignment horizontal="center" vertical="center"/>
    </xf>
    <xf numFmtId="0" fontId="6" fillId="0" borderId="0" xfId="0" applyFont="1" applyAlignment="1">
      <alignment/>
    </xf>
    <xf numFmtId="0" fontId="4" fillId="0" borderId="15" xfId="0" applyFont="1" applyBorder="1" applyAlignment="1">
      <alignment vertical="center"/>
    </xf>
    <xf numFmtId="0" fontId="4" fillId="0" borderId="19" xfId="0" applyFont="1" applyBorder="1" applyAlignment="1">
      <alignment horizontal="centerContinuous"/>
    </xf>
    <xf numFmtId="173" fontId="5" fillId="0" borderId="20" xfId="0" applyNumberFormat="1" applyFont="1" applyBorder="1" applyAlignment="1">
      <alignment/>
    </xf>
    <xf numFmtId="0" fontId="4" fillId="0" borderId="14" xfId="0" applyFont="1" applyBorder="1" applyAlignment="1">
      <alignment horizontal="centerContinuous"/>
    </xf>
    <xf numFmtId="13" fontId="4" fillId="0" borderId="14" xfId="0" applyNumberFormat="1" applyFont="1" applyBorder="1" applyAlignment="1">
      <alignment horizontal="right"/>
    </xf>
    <xf numFmtId="0" fontId="4" fillId="0" borderId="19" xfId="0" applyFont="1" applyBorder="1" applyAlignment="1">
      <alignment/>
    </xf>
    <xf numFmtId="0" fontId="4" fillId="0" borderId="17" xfId="0" applyFont="1" applyBorder="1" applyAlignment="1">
      <alignment/>
    </xf>
    <xf numFmtId="0" fontId="4" fillId="0" borderId="19"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18" xfId="0" applyFont="1" applyBorder="1" applyAlignment="1">
      <alignment horizontal="centerContinuous" vertical="center"/>
    </xf>
    <xf numFmtId="0" fontId="4" fillId="0" borderId="16" xfId="0" applyFont="1" applyBorder="1" applyAlignment="1">
      <alignment horizontal="centerContinuous" vertical="center"/>
    </xf>
    <xf numFmtId="0" fontId="4" fillId="0" borderId="17" xfId="0" applyFont="1" applyBorder="1" applyAlignment="1">
      <alignment horizontal="centerContinuous" vertical="center"/>
    </xf>
    <xf numFmtId="0" fontId="4" fillId="0" borderId="14" xfId="0" applyFont="1" applyBorder="1" applyAlignment="1">
      <alignment horizontal="centerContinuous" vertical="center"/>
    </xf>
    <xf numFmtId="0" fontId="4" fillId="0" borderId="21" xfId="0" applyFont="1" applyBorder="1" applyAlignment="1">
      <alignment/>
    </xf>
    <xf numFmtId="0" fontId="4" fillId="0" borderId="22" xfId="0" applyFont="1" applyBorder="1" applyAlignment="1">
      <alignment vertical="center"/>
    </xf>
    <xf numFmtId="0" fontId="5" fillId="0" borderId="17" xfId="0" applyFont="1" applyBorder="1" applyAlignment="1">
      <alignment horizontal="centerContinuous" vertical="center"/>
    </xf>
    <xf numFmtId="182" fontId="5" fillId="0" borderId="17" xfId="0" applyNumberFormat="1" applyFont="1" applyBorder="1" applyAlignment="1">
      <alignment horizontal="center" vertical="center"/>
    </xf>
    <xf numFmtId="0" fontId="4" fillId="0" borderId="23" xfId="0" applyFont="1" applyBorder="1" applyAlignment="1">
      <alignment vertical="center"/>
    </xf>
    <xf numFmtId="0" fontId="5" fillId="0" borderId="19" xfId="0" applyFont="1" applyBorder="1" applyAlignment="1">
      <alignment/>
    </xf>
    <xf numFmtId="0" fontId="4" fillId="0" borderId="17" xfId="0" applyFont="1" applyBorder="1" applyAlignment="1">
      <alignment/>
    </xf>
    <xf numFmtId="0" fontId="4" fillId="0" borderId="17" xfId="0" applyFont="1" applyBorder="1" applyAlignment="1">
      <alignment horizontal="centerContinuous"/>
    </xf>
    <xf numFmtId="185" fontId="4" fillId="0" borderId="19" xfId="0" applyNumberFormat="1" applyFont="1" applyBorder="1" applyAlignment="1">
      <alignment vertical="center"/>
    </xf>
    <xf numFmtId="183" fontId="5" fillId="0" borderId="17" xfId="0" applyNumberFormat="1" applyFont="1" applyBorder="1" applyAlignment="1">
      <alignment vertical="center"/>
    </xf>
    <xf numFmtId="185" fontId="4" fillId="0" borderId="17" xfId="0" applyNumberFormat="1" applyFont="1" applyBorder="1" applyAlignment="1">
      <alignment vertical="center"/>
    </xf>
    <xf numFmtId="184" fontId="4" fillId="0" borderId="14" xfId="0" applyNumberFormat="1" applyFont="1" applyBorder="1" applyAlignment="1">
      <alignment horizontal="center" vertical="center"/>
    </xf>
    <xf numFmtId="183" fontId="5" fillId="0" borderId="14" xfId="0" applyNumberFormat="1" applyFont="1" applyBorder="1" applyAlignment="1">
      <alignment vertical="center"/>
    </xf>
    <xf numFmtId="0" fontId="4" fillId="0" borderId="24" xfId="0" applyFont="1" applyBorder="1" applyAlignment="1">
      <alignment horizontal="centerContinuous" vertical="center"/>
    </xf>
    <xf numFmtId="0" fontId="4" fillId="0" borderId="20" xfId="0" applyFont="1" applyBorder="1" applyAlignment="1">
      <alignment vertical="center"/>
    </xf>
    <xf numFmtId="175" fontId="5" fillId="0" borderId="19" xfId="0" applyNumberFormat="1" applyFont="1" applyBorder="1" applyAlignment="1">
      <alignment vertical="center"/>
    </xf>
    <xf numFmtId="175" fontId="5" fillId="0" borderId="17" xfId="0" applyNumberFormat="1" applyFont="1" applyBorder="1" applyAlignment="1">
      <alignment vertical="center"/>
    </xf>
    <xf numFmtId="0" fontId="4" fillId="0" borderId="20" xfId="0" applyFont="1" applyBorder="1" applyAlignment="1">
      <alignment vertical="center" wrapText="1"/>
    </xf>
    <xf numFmtId="175" fontId="5" fillId="0" borderId="14" xfId="0" applyNumberFormat="1" applyFont="1" applyBorder="1" applyAlignment="1">
      <alignment vertical="center"/>
    </xf>
    <xf numFmtId="175" fontId="4" fillId="0" borderId="16" xfId="0" applyNumberFormat="1" applyFont="1" applyBorder="1" applyAlignment="1">
      <alignment horizontal="right" vertical="center"/>
    </xf>
    <xf numFmtId="0" fontId="4" fillId="0" borderId="11" xfId="0" applyFont="1" applyBorder="1" applyAlignment="1">
      <alignment vertical="center"/>
    </xf>
    <xf numFmtId="0" fontId="5" fillId="0" borderId="17" xfId="0" applyFont="1" applyBorder="1" applyAlignment="1">
      <alignment/>
    </xf>
    <xf numFmtId="0" fontId="4" fillId="0" borderId="0" xfId="0" applyFont="1" applyAlignment="1">
      <alignment horizontal="centerContinuous"/>
    </xf>
    <xf numFmtId="0" fontId="4" fillId="0" borderId="19" xfId="0" applyFont="1" applyBorder="1" applyAlignment="1">
      <alignment vertical="center"/>
    </xf>
    <xf numFmtId="0" fontId="5" fillId="0" borderId="22" xfId="0" applyFont="1" applyBorder="1" applyAlignment="1">
      <alignment vertical="center"/>
    </xf>
    <xf numFmtId="0" fontId="5" fillId="0" borderId="17" xfId="0" applyFont="1" applyBorder="1" applyAlignment="1">
      <alignment vertical="center"/>
    </xf>
    <xf numFmtId="0" fontId="4" fillId="0" borderId="14" xfId="0" applyFont="1" applyBorder="1" applyAlignment="1">
      <alignment vertical="center"/>
    </xf>
    <xf numFmtId="0" fontId="5" fillId="0" borderId="23" xfId="0" applyFont="1" applyBorder="1" applyAlignment="1">
      <alignment vertical="center"/>
    </xf>
    <xf numFmtId="0" fontId="5" fillId="0" borderId="14" xfId="0" applyFont="1" applyBorder="1" applyAlignment="1">
      <alignment vertical="center"/>
    </xf>
    <xf numFmtId="0" fontId="5" fillId="0" borderId="19" xfId="0" applyFont="1" applyBorder="1" applyAlignment="1">
      <alignment vertical="center"/>
    </xf>
    <xf numFmtId="0" fontId="4" fillId="0" borderId="17" xfId="0" applyFont="1" applyBorder="1" applyAlignment="1">
      <alignment vertical="center"/>
    </xf>
    <xf numFmtId="176" fontId="4" fillId="0" borderId="11" xfId="0" applyNumberFormat="1" applyFont="1" applyBorder="1" applyAlignment="1">
      <alignment horizontal="right" vertical="center"/>
    </xf>
    <xf numFmtId="0" fontId="5" fillId="0" borderId="12" xfId="0" applyFont="1" applyBorder="1" applyAlignment="1">
      <alignment/>
    </xf>
    <xf numFmtId="175" fontId="5" fillId="0" borderId="17" xfId="0" applyNumberFormat="1" applyFont="1" applyBorder="1" applyAlignment="1">
      <alignment horizontal="right" vertical="center"/>
    </xf>
    <xf numFmtId="176" fontId="5" fillId="0" borderId="17" xfId="0" applyNumberFormat="1" applyFont="1" applyBorder="1" applyAlignment="1">
      <alignment horizontal="right" vertical="center"/>
    </xf>
    <xf numFmtId="0" fontId="5" fillId="0" borderId="0" xfId="0" applyFont="1" applyBorder="1" applyAlignment="1">
      <alignment vertical="center"/>
    </xf>
    <xf numFmtId="0" fontId="5" fillId="0" borderId="22" xfId="0" applyFont="1" applyBorder="1" applyAlignment="1">
      <alignment/>
    </xf>
    <xf numFmtId="175" fontId="4" fillId="0" borderId="11" xfId="0" applyNumberFormat="1" applyFont="1" applyBorder="1" applyAlignment="1">
      <alignment horizontal="right" vertical="center"/>
    </xf>
    <xf numFmtId="0" fontId="5" fillId="0" borderId="17" xfId="0" applyFont="1" applyBorder="1" applyAlignment="1">
      <alignment horizontal="center"/>
    </xf>
    <xf numFmtId="0" fontId="5" fillId="0" borderId="14" xfId="0" applyFont="1" applyBorder="1" applyAlignment="1">
      <alignment horizontal="center"/>
    </xf>
    <xf numFmtId="0" fontId="5" fillId="0" borderId="0" xfId="0" applyFont="1" applyAlignment="1">
      <alignment horizontal="right"/>
    </xf>
    <xf numFmtId="38" fontId="5" fillId="0" borderId="17" xfId="0" applyNumberFormat="1" applyFont="1" applyBorder="1" applyAlignment="1">
      <alignment horizontal="center" vertical="center"/>
    </xf>
    <xf numFmtId="38" fontId="5" fillId="0" borderId="14" xfId="0" applyNumberFormat="1" applyFont="1" applyBorder="1" applyAlignment="1">
      <alignment horizontal="center" vertical="center"/>
    </xf>
    <xf numFmtId="3" fontId="5" fillId="0" borderId="17" xfId="0" applyNumberFormat="1" applyFont="1" applyBorder="1" applyAlignment="1">
      <alignment horizontal="center" vertical="center"/>
    </xf>
    <xf numFmtId="3" fontId="5" fillId="0" borderId="14" xfId="0" applyNumberFormat="1" applyFont="1" applyBorder="1" applyAlignment="1">
      <alignment horizontal="center" vertical="center"/>
    </xf>
    <xf numFmtId="175" fontId="5" fillId="0" borderId="20" xfId="0" applyNumberFormat="1" applyFont="1" applyBorder="1" applyAlignment="1">
      <alignment vertical="center"/>
    </xf>
    <xf numFmtId="175" fontId="4" fillId="0" borderId="11" xfId="0" applyNumberFormat="1" applyFont="1" applyBorder="1" applyAlignment="1">
      <alignment vertical="center"/>
    </xf>
    <xf numFmtId="0" fontId="4" fillId="0" borderId="23" xfId="0" applyFont="1" applyBorder="1" applyAlignment="1">
      <alignment horizontal="centerContinuous" vertical="center"/>
    </xf>
    <xf numFmtId="175" fontId="4" fillId="0" borderId="16" xfId="0" applyNumberFormat="1" applyFont="1" applyBorder="1" applyAlignment="1">
      <alignment vertical="center"/>
    </xf>
    <xf numFmtId="0" fontId="4" fillId="0" borderId="14" xfId="87" applyFont="1" applyBorder="1" applyAlignment="1">
      <alignment horizontal="center" vertical="center"/>
      <protection/>
    </xf>
    <xf numFmtId="0" fontId="4" fillId="0" borderId="17" xfId="87" applyFont="1" applyBorder="1" applyAlignment="1">
      <alignment horizontal="center" vertical="center"/>
      <protection/>
    </xf>
    <xf numFmtId="175" fontId="4" fillId="0" borderId="22" xfId="0" applyNumberFormat="1" applyFont="1" applyBorder="1" applyAlignment="1">
      <alignment horizontal="right" vertical="center"/>
    </xf>
    <xf numFmtId="179" fontId="4" fillId="0" borderId="17" xfId="0" applyNumberFormat="1" applyFont="1" applyBorder="1" applyAlignment="1">
      <alignment horizontal="right" vertical="center"/>
    </xf>
    <xf numFmtId="179" fontId="4" fillId="0" borderId="11" xfId="0" applyNumberFormat="1" applyFont="1" applyBorder="1" applyAlignment="1">
      <alignment horizontal="right" vertical="center"/>
    </xf>
    <xf numFmtId="175" fontId="5" fillId="0" borderId="20" xfId="0" applyNumberFormat="1" applyFont="1" applyBorder="1" applyAlignment="1">
      <alignment horizontal="right" vertical="center"/>
    </xf>
    <xf numFmtId="175" fontId="4" fillId="0" borderId="17" xfId="0" applyNumberFormat="1" applyFont="1" applyBorder="1" applyAlignment="1">
      <alignment horizontal="right" vertical="center"/>
    </xf>
    <xf numFmtId="0" fontId="4" fillId="0" borderId="22" xfId="0" applyFont="1" applyBorder="1" applyAlignment="1">
      <alignment horizontal="center" vertical="center"/>
    </xf>
    <xf numFmtId="179" fontId="4" fillId="0" borderId="17" xfId="0" applyNumberFormat="1" applyFont="1" applyBorder="1" applyAlignment="1">
      <alignment vertical="center"/>
    </xf>
    <xf numFmtId="0" fontId="4" fillId="0" borderId="11" xfId="0" applyFont="1" applyBorder="1" applyAlignment="1">
      <alignment horizontal="left" vertical="center"/>
    </xf>
    <xf numFmtId="0" fontId="4" fillId="0" borderId="0" xfId="0" applyFont="1" applyBorder="1" applyAlignment="1">
      <alignment vertical="center"/>
    </xf>
    <xf numFmtId="0" fontId="4" fillId="0" borderId="15" xfId="0" applyFont="1" applyBorder="1" applyAlignment="1">
      <alignment horizontal="left" vertical="center"/>
    </xf>
    <xf numFmtId="0" fontId="4" fillId="0" borderId="11" xfId="0" applyFont="1" applyBorder="1" applyAlignment="1">
      <alignment horizontal="center" vertical="center" wrapText="1"/>
    </xf>
    <xf numFmtId="175" fontId="5" fillId="0" borderId="22" xfId="0" applyNumberFormat="1" applyFont="1" applyBorder="1" applyAlignment="1">
      <alignment horizontal="right" vertical="center"/>
    </xf>
    <xf numFmtId="0" fontId="4" fillId="0" borderId="24" xfId="85" applyFont="1" applyBorder="1" applyAlignment="1">
      <alignment horizontal="center" vertical="center"/>
      <protection/>
    </xf>
    <xf numFmtId="0" fontId="4" fillId="0" borderId="11" xfId="85" applyFont="1" applyBorder="1" applyAlignment="1">
      <alignment horizontal="center" vertical="center"/>
      <protection/>
    </xf>
    <xf numFmtId="0" fontId="5" fillId="0" borderId="0" xfId="85" applyFont="1">
      <alignment/>
      <protection/>
    </xf>
    <xf numFmtId="1" fontId="5" fillId="0" borderId="0" xfId="85" applyNumberFormat="1" applyFont="1">
      <alignment/>
      <protection/>
    </xf>
    <xf numFmtId="0" fontId="4" fillId="0" borderId="21"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0" xfId="0" applyFont="1" applyAlignment="1">
      <alignment horizontal="center" vertical="center"/>
    </xf>
    <xf numFmtId="0" fontId="4" fillId="0" borderId="0" xfId="0" applyFont="1" applyAlignment="1">
      <alignment horizontal="centerContinuous" vertical="center"/>
    </xf>
    <xf numFmtId="0" fontId="10" fillId="0" borderId="0" xfId="90">
      <alignment/>
      <protection/>
    </xf>
    <xf numFmtId="0" fontId="5" fillId="0" borderId="0" xfId="90" applyFont="1">
      <alignment/>
      <protection/>
    </xf>
    <xf numFmtId="0" fontId="5" fillId="0" borderId="0" xfId="90" applyFont="1" applyAlignment="1">
      <alignment horizontal="right"/>
      <protection/>
    </xf>
    <xf numFmtId="0" fontId="4" fillId="0" borderId="0" xfId="90" applyFont="1">
      <alignment/>
      <protection/>
    </xf>
    <xf numFmtId="0" fontId="5" fillId="0" borderId="0" xfId="90" applyFont="1" applyAlignment="1">
      <alignment horizontal="center"/>
      <protection/>
    </xf>
    <xf numFmtId="0" fontId="5" fillId="0" borderId="0" xfId="90" applyFont="1" applyAlignment="1">
      <alignment horizontal="left" indent="3"/>
      <protection/>
    </xf>
    <xf numFmtId="0" fontId="10" fillId="0" borderId="0" xfId="90" applyAlignment="1">
      <alignment horizontal="right"/>
      <protection/>
    </xf>
    <xf numFmtId="193" fontId="4" fillId="0" borderId="15" xfId="0" applyNumberFormat="1" applyFont="1" applyBorder="1" applyAlignment="1">
      <alignment horizontal="centerContinuous" vertical="center"/>
    </xf>
    <xf numFmtId="0" fontId="4" fillId="33" borderId="14" xfId="0" applyFont="1" applyFill="1" applyBorder="1" applyAlignment="1">
      <alignment horizontal="center" vertical="top"/>
    </xf>
    <xf numFmtId="0" fontId="4" fillId="0" borderId="0" xfId="0" applyFont="1" applyAlignment="1">
      <alignment horizontal="left"/>
    </xf>
    <xf numFmtId="0" fontId="5" fillId="0" borderId="21" xfId="92" applyFont="1" applyBorder="1">
      <alignment/>
      <protection/>
    </xf>
    <xf numFmtId="0" fontId="5" fillId="0" borderId="24" xfId="92" applyFont="1" applyBorder="1">
      <alignment/>
      <protection/>
    </xf>
    <xf numFmtId="0" fontId="5" fillId="0" borderId="22" xfId="92" applyFont="1" applyBorder="1">
      <alignment/>
      <protection/>
    </xf>
    <xf numFmtId="0" fontId="5" fillId="0" borderId="0" xfId="92" applyFont="1" applyBorder="1">
      <alignment/>
      <protection/>
    </xf>
    <xf numFmtId="0" fontId="4" fillId="0" borderId="22" xfId="92" applyFont="1" applyBorder="1">
      <alignment/>
      <protection/>
    </xf>
    <xf numFmtId="0" fontId="4" fillId="0" borderId="0" xfId="92" applyFont="1" applyBorder="1">
      <alignment/>
      <protection/>
    </xf>
    <xf numFmtId="0" fontId="5" fillId="0" borderId="17" xfId="92" applyFont="1" applyBorder="1">
      <alignment/>
      <protection/>
    </xf>
    <xf numFmtId="0" fontId="4" fillId="0" borderId="22" xfId="92" applyFont="1" applyBorder="1" applyAlignment="1">
      <alignment horizontal="left"/>
      <protection/>
    </xf>
    <xf numFmtId="0" fontId="5" fillId="0" borderId="0" xfId="92" applyFont="1">
      <alignment/>
      <protection/>
    </xf>
    <xf numFmtId="0" fontId="5" fillId="0" borderId="0" xfId="92" applyFont="1" applyBorder="1" applyAlignment="1">
      <alignment horizontal="left"/>
      <protection/>
    </xf>
    <xf numFmtId="0" fontId="4" fillId="0" borderId="22" xfId="92" applyFont="1" applyBorder="1" applyAlignment="1">
      <alignment/>
      <protection/>
    </xf>
    <xf numFmtId="0" fontId="4" fillId="0" borderId="0" xfId="92" applyFont="1" applyBorder="1" applyAlignment="1">
      <alignment/>
      <protection/>
    </xf>
    <xf numFmtId="0" fontId="4" fillId="0" borderId="23" xfId="92" applyFont="1" applyBorder="1" applyAlignment="1">
      <alignment vertical="top"/>
      <protection/>
    </xf>
    <xf numFmtId="37" fontId="4" fillId="0" borderId="11" xfId="0" applyNumberFormat="1" applyFont="1" applyBorder="1" applyAlignment="1">
      <alignment horizontal="center" vertical="center"/>
    </xf>
    <xf numFmtId="181" fontId="5" fillId="0" borderId="17" xfId="0" applyNumberFormat="1" applyFont="1" applyBorder="1" applyAlignment="1">
      <alignment horizontal="centerContinuous" vertical="center"/>
    </xf>
    <xf numFmtId="181" fontId="4" fillId="0" borderId="16" xfId="0" applyNumberFormat="1" applyFont="1" applyBorder="1" applyAlignment="1">
      <alignment horizontal="centerContinuous" vertical="center"/>
    </xf>
    <xf numFmtId="175" fontId="5" fillId="0" borderId="0" xfId="0" applyNumberFormat="1" applyFont="1" applyBorder="1" applyAlignment="1">
      <alignment horizontal="right" vertical="center"/>
    </xf>
    <xf numFmtId="194" fontId="5" fillId="0" borderId="17" xfId="0" applyNumberFormat="1" applyFont="1" applyBorder="1" applyAlignment="1">
      <alignment horizontal="center" vertical="center"/>
    </xf>
    <xf numFmtId="0" fontId="5" fillId="0" borderId="24" xfId="0" applyFont="1" applyFill="1" applyBorder="1" applyAlignment="1">
      <alignment vertical="center"/>
    </xf>
    <xf numFmtId="0" fontId="5" fillId="0" borderId="0" xfId="0" applyFont="1" applyFill="1" applyBorder="1" applyAlignment="1">
      <alignment vertical="center"/>
    </xf>
    <xf numFmtId="3" fontId="5" fillId="0" borderId="0" xfId="0" applyNumberFormat="1" applyFont="1" applyFill="1" applyBorder="1" applyAlignment="1">
      <alignment horizontal="center" vertical="center"/>
    </xf>
    <xf numFmtId="176" fontId="5" fillId="0" borderId="19" xfId="0" applyNumberFormat="1" applyFont="1" applyBorder="1" applyAlignment="1">
      <alignment vertical="center"/>
    </xf>
    <xf numFmtId="176" fontId="5" fillId="0" borderId="17" xfId="0" applyNumberFormat="1" applyFont="1" applyBorder="1" applyAlignment="1">
      <alignment vertical="center"/>
    </xf>
    <xf numFmtId="188" fontId="5" fillId="0" borderId="17" xfId="0" applyNumberFormat="1" applyFont="1" applyBorder="1" applyAlignment="1">
      <alignment vertical="center"/>
    </xf>
    <xf numFmtId="0" fontId="5" fillId="0" borderId="0" xfId="0" applyFont="1" applyAlignment="1">
      <alignment/>
    </xf>
    <xf numFmtId="173" fontId="5" fillId="0" borderId="0" xfId="0" applyNumberFormat="1" applyFont="1" applyAlignment="1">
      <alignment/>
    </xf>
    <xf numFmtId="172" fontId="4" fillId="0" borderId="16" xfId="0" applyNumberFormat="1" applyFont="1" applyBorder="1" applyAlignment="1">
      <alignment vertical="center"/>
    </xf>
    <xf numFmtId="172" fontId="5" fillId="0" borderId="0" xfId="0" applyNumberFormat="1" applyFont="1" applyBorder="1" applyAlignment="1">
      <alignment vertical="center"/>
    </xf>
    <xf numFmtId="172" fontId="5" fillId="0" borderId="12" xfId="0" applyNumberFormat="1" applyFont="1" applyBorder="1" applyAlignment="1">
      <alignment vertical="center"/>
    </xf>
    <xf numFmtId="0" fontId="5" fillId="0" borderId="17" xfId="0" applyFont="1" applyBorder="1" applyAlignment="1">
      <alignment horizontal="left" vertical="center"/>
    </xf>
    <xf numFmtId="175" fontId="4" fillId="0" borderId="0" xfId="0" applyNumberFormat="1" applyFont="1" applyBorder="1" applyAlignment="1">
      <alignment horizontal="right" vertical="center"/>
    </xf>
    <xf numFmtId="180" fontId="15" fillId="0" borderId="0" xfId="0" applyNumberFormat="1" applyFont="1" applyBorder="1" applyAlignment="1">
      <alignment vertical="center"/>
    </xf>
    <xf numFmtId="180" fontId="4" fillId="0" borderId="0" xfId="0" applyNumberFormat="1" applyFont="1" applyBorder="1" applyAlignment="1">
      <alignment vertical="center"/>
    </xf>
    <xf numFmtId="180" fontId="5" fillId="0" borderId="19" xfId="0" applyNumberFormat="1" applyFont="1" applyBorder="1" applyAlignment="1">
      <alignment horizontal="center" vertical="center"/>
    </xf>
    <xf numFmtId="180" fontId="5" fillId="0" borderId="17" xfId="0" applyNumberFormat="1" applyFont="1" applyBorder="1" applyAlignment="1">
      <alignment horizontal="center" vertical="center"/>
    </xf>
    <xf numFmtId="180" fontId="5" fillId="0" borderId="14" xfId="0" applyNumberFormat="1" applyFont="1" applyBorder="1" applyAlignment="1">
      <alignment horizontal="center" vertical="center"/>
    </xf>
    <xf numFmtId="2" fontId="4" fillId="0" borderId="11" xfId="0" applyNumberFormat="1" applyFont="1" applyBorder="1" applyAlignment="1">
      <alignment vertical="center"/>
    </xf>
    <xf numFmtId="0" fontId="4" fillId="0" borderId="11" xfId="0" applyFont="1" applyBorder="1" applyAlignment="1">
      <alignment horizontal="centerContinuous" vertical="center" wrapText="1"/>
    </xf>
    <xf numFmtId="0" fontId="4" fillId="0" borderId="13" xfId="0" applyFont="1" applyBorder="1" applyAlignment="1">
      <alignment horizontal="centerContinuous" vertical="center" wrapText="1"/>
    </xf>
    <xf numFmtId="0" fontId="4" fillId="0" borderId="15" xfId="93" applyFont="1" applyBorder="1" applyAlignment="1">
      <alignment horizontal="center" vertical="center"/>
      <protection/>
    </xf>
    <xf numFmtId="178" fontId="4" fillId="0" borderId="11" xfId="93" applyNumberFormat="1" applyFont="1" applyBorder="1" applyAlignment="1">
      <alignment horizontal="center" vertical="center"/>
      <protection/>
    </xf>
    <xf numFmtId="189" fontId="4" fillId="0" borderId="16" xfId="93" applyNumberFormat="1" applyFont="1" applyBorder="1" applyAlignment="1">
      <alignment horizontal="center" vertical="center"/>
      <protection/>
    </xf>
    <xf numFmtId="1" fontId="4" fillId="0" borderId="11" xfId="93" applyNumberFormat="1" applyFont="1" applyBorder="1" applyAlignment="1">
      <alignment horizontal="center" vertical="center"/>
      <protection/>
    </xf>
    <xf numFmtId="178" fontId="4" fillId="0" borderId="16" xfId="93" applyNumberFormat="1" applyFont="1" applyBorder="1" applyAlignment="1">
      <alignment horizontal="center" vertical="center"/>
      <protection/>
    </xf>
    <xf numFmtId="176" fontId="5" fillId="0" borderId="0" xfId="0" applyNumberFormat="1" applyFont="1" applyAlignment="1">
      <alignment/>
    </xf>
    <xf numFmtId="38" fontId="5" fillId="0" borderId="14" xfId="0" applyNumberFormat="1" applyFont="1" applyFill="1" applyBorder="1" applyAlignment="1">
      <alignment horizontal="center" vertical="center"/>
    </xf>
    <xf numFmtId="49" fontId="5" fillId="0" borderId="14" xfId="0" applyNumberFormat="1" applyFont="1" applyFill="1" applyBorder="1" applyAlignment="1">
      <alignment horizontal="centerContinuous" vertical="center"/>
    </xf>
    <xf numFmtId="3" fontId="5" fillId="0" borderId="14" xfId="0" applyNumberFormat="1" applyFont="1" applyFill="1" applyBorder="1" applyAlignment="1">
      <alignment horizontal="center" vertical="center"/>
    </xf>
    <xf numFmtId="3" fontId="4" fillId="0" borderId="14" xfId="0" applyNumberFormat="1" applyFont="1" applyFill="1" applyBorder="1" applyAlignment="1">
      <alignment horizontal="center" vertical="center"/>
    </xf>
    <xf numFmtId="175" fontId="5" fillId="0" borderId="10" xfId="0" applyNumberFormat="1" applyFont="1" applyFill="1" applyBorder="1" applyAlignment="1">
      <alignment vertical="center"/>
    </xf>
    <xf numFmtId="175" fontId="5" fillId="0" borderId="19" xfId="0" applyNumberFormat="1" applyFont="1" applyFill="1" applyBorder="1" applyAlignment="1">
      <alignment vertical="center"/>
    </xf>
    <xf numFmtId="175" fontId="5" fillId="0" borderId="17" xfId="0" applyNumberFormat="1" applyFont="1" applyFill="1" applyBorder="1" applyAlignment="1">
      <alignment vertical="center"/>
    </xf>
    <xf numFmtId="175" fontId="5" fillId="0" borderId="0" xfId="0" applyNumberFormat="1" applyFont="1" applyFill="1" applyBorder="1" applyAlignment="1">
      <alignment vertical="center"/>
    </xf>
    <xf numFmtId="175" fontId="5" fillId="0" borderId="20" xfId="0" applyNumberFormat="1" applyFont="1" applyFill="1" applyBorder="1" applyAlignment="1">
      <alignment vertical="center"/>
    </xf>
    <xf numFmtId="0" fontId="5" fillId="0" borderId="17" xfId="92" applyFont="1" applyFill="1" applyBorder="1">
      <alignment/>
      <protection/>
    </xf>
    <xf numFmtId="0" fontId="15" fillId="0" borderId="16" xfId="0" applyFont="1" applyBorder="1" applyAlignment="1">
      <alignment horizontal="centerContinuous" vertical="center"/>
    </xf>
    <xf numFmtId="38" fontId="5" fillId="0" borderId="17" xfId="0" applyNumberFormat="1" applyFont="1" applyFill="1" applyBorder="1" applyAlignment="1">
      <alignment horizontal="center" vertical="center"/>
    </xf>
    <xf numFmtId="49" fontId="5" fillId="0" borderId="17" xfId="0" applyNumberFormat="1" applyFont="1" applyFill="1" applyBorder="1" applyAlignment="1">
      <alignment horizontal="centerContinuous" vertical="center"/>
    </xf>
    <xf numFmtId="3" fontId="5" fillId="0" borderId="17" xfId="0" applyNumberFormat="1" applyFont="1" applyFill="1" applyBorder="1" applyAlignment="1">
      <alignment horizontal="center" vertical="center"/>
    </xf>
    <xf numFmtId="3" fontId="4" fillId="0" borderId="17" xfId="0" applyNumberFormat="1" applyFont="1" applyFill="1" applyBorder="1" applyAlignment="1">
      <alignment horizontal="center" vertical="center"/>
    </xf>
    <xf numFmtId="0" fontId="5" fillId="0" borderId="17" xfId="0" applyFont="1" applyBorder="1" applyAlignment="1">
      <alignment/>
    </xf>
    <xf numFmtId="191" fontId="5" fillId="0" borderId="14" xfId="0" applyNumberFormat="1" applyFont="1" applyBorder="1" applyAlignment="1">
      <alignment vertical="center"/>
    </xf>
    <xf numFmtId="192" fontId="5" fillId="0" borderId="11" xfId="0" applyNumberFormat="1" applyFont="1" applyBorder="1" applyAlignment="1">
      <alignment horizontal="center" vertical="center"/>
    </xf>
    <xf numFmtId="192" fontId="5" fillId="0" borderId="19" xfId="0" applyNumberFormat="1" applyFont="1" applyBorder="1" applyAlignment="1">
      <alignment horizontal="center" vertical="center"/>
    </xf>
    <xf numFmtId="179" fontId="5" fillId="0" borderId="17" xfId="0" applyNumberFormat="1" applyFont="1" applyBorder="1" applyAlignment="1">
      <alignment horizontal="right" vertical="center"/>
    </xf>
    <xf numFmtId="179" fontId="4" fillId="0" borderId="16" xfId="0" applyNumberFormat="1" applyFont="1" applyBorder="1" applyAlignment="1">
      <alignment vertical="center"/>
    </xf>
    <xf numFmtId="179" fontId="4" fillId="0" borderId="15" xfId="0" applyNumberFormat="1" applyFont="1" applyBorder="1" applyAlignment="1">
      <alignment horizontal="right" vertical="center"/>
    </xf>
    <xf numFmtId="179" fontId="5" fillId="0" borderId="19" xfId="0" applyNumberFormat="1" applyFont="1" applyBorder="1" applyAlignment="1">
      <alignment horizontal="right" vertical="center"/>
    </xf>
    <xf numFmtId="175" fontId="5" fillId="0" borderId="10" xfId="0" applyNumberFormat="1" applyFont="1" applyBorder="1" applyAlignment="1">
      <alignment horizontal="right" vertical="center"/>
    </xf>
    <xf numFmtId="190" fontId="5" fillId="0" borderId="11" xfId="0" applyNumberFormat="1" applyFont="1" applyBorder="1" applyAlignment="1">
      <alignment vertical="center"/>
    </xf>
    <xf numFmtId="0" fontId="4" fillId="0" borderId="11" xfId="92" applyFont="1" applyBorder="1" applyAlignment="1">
      <alignment horizontal="center" vertical="center"/>
      <protection/>
    </xf>
    <xf numFmtId="0" fontId="4" fillId="0" borderId="11" xfId="92" applyFont="1" applyFill="1" applyBorder="1" applyAlignment="1">
      <alignment horizontal="center" vertical="center"/>
      <protection/>
    </xf>
    <xf numFmtId="3" fontId="5" fillId="0" borderId="17" xfId="92" applyNumberFormat="1" applyFont="1" applyBorder="1" applyAlignment="1">
      <alignment horizontal="right"/>
      <protection/>
    </xf>
    <xf numFmtId="3" fontId="5" fillId="0" borderId="17" xfId="92" applyNumberFormat="1" applyFont="1" applyFill="1" applyBorder="1" applyAlignment="1">
      <alignment horizontal="right"/>
      <protection/>
    </xf>
    <xf numFmtId="204" fontId="7" fillId="0" borderId="10" xfId="0" applyNumberFormat="1" applyFont="1" applyBorder="1" applyAlignment="1">
      <alignment vertical="center"/>
    </xf>
    <xf numFmtId="204" fontId="7" fillId="0" borderId="20" xfId="0" applyNumberFormat="1" applyFont="1" applyBorder="1" applyAlignment="1">
      <alignment vertical="center"/>
    </xf>
    <xf numFmtId="204" fontId="15" fillId="0" borderId="16" xfId="0" applyNumberFormat="1" applyFont="1" applyBorder="1" applyAlignment="1">
      <alignment vertical="center"/>
    </xf>
    <xf numFmtId="205" fontId="4" fillId="0" borderId="11" xfId="0" applyNumberFormat="1" applyFont="1" applyBorder="1" applyAlignment="1">
      <alignment vertical="center"/>
    </xf>
    <xf numFmtId="206" fontId="4" fillId="0" borderId="16" xfId="0" applyNumberFormat="1" applyFont="1" applyBorder="1" applyAlignment="1">
      <alignment vertical="center"/>
    </xf>
    <xf numFmtId="176" fontId="5" fillId="0" borderId="0" xfId="89" applyNumberFormat="1" applyFont="1" applyBorder="1" applyAlignment="1">
      <alignment vertical="center"/>
      <protection/>
    </xf>
    <xf numFmtId="176" fontId="4" fillId="0" borderId="16" xfId="0" applyNumberFormat="1" applyFont="1" applyBorder="1" applyAlignment="1">
      <alignment vertical="center"/>
    </xf>
    <xf numFmtId="194" fontId="5" fillId="0" borderId="14" xfId="0" applyNumberFormat="1" applyFont="1" applyBorder="1" applyAlignment="1">
      <alignment horizontal="center" vertical="center"/>
    </xf>
    <xf numFmtId="175" fontId="4" fillId="0" borderId="11" xfId="0" applyNumberFormat="1" applyFont="1" applyBorder="1" applyAlignment="1">
      <alignment horizontal="centerContinuous" vertical="center"/>
    </xf>
    <xf numFmtId="177" fontId="7" fillId="0" borderId="17" xfId="0" applyNumberFormat="1" applyFont="1" applyBorder="1" applyAlignment="1">
      <alignment horizontal="right" vertical="center"/>
    </xf>
    <xf numFmtId="0" fontId="16" fillId="0" borderId="0" xfId="90" applyFont="1">
      <alignment/>
      <protection/>
    </xf>
    <xf numFmtId="0" fontId="5" fillId="0" borderId="22" xfId="0" applyFont="1" applyFill="1" applyBorder="1" applyAlignment="1">
      <alignment vertical="center"/>
    </xf>
    <xf numFmtId="0" fontId="17" fillId="0" borderId="0" xfId="66" applyFont="1" applyAlignment="1">
      <alignment vertical="top" wrapText="1"/>
      <protection/>
    </xf>
    <xf numFmtId="0" fontId="5" fillId="0" borderId="0" xfId="66" applyFont="1" applyAlignment="1">
      <alignment vertical="center"/>
      <protection/>
    </xf>
    <xf numFmtId="0" fontId="5" fillId="0" borderId="0" xfId="66" applyFont="1" applyAlignment="1">
      <alignment horizontal="left" indent="1"/>
      <protection/>
    </xf>
    <xf numFmtId="0" fontId="5" fillId="0" borderId="0" xfId="66" applyFont="1" applyAlignment="1">
      <alignment horizontal="left" vertical="center" indent="1"/>
      <protection/>
    </xf>
    <xf numFmtId="0" fontId="5" fillId="0" borderId="0" xfId="73">
      <alignment/>
      <protection/>
    </xf>
    <xf numFmtId="17" fontId="4" fillId="33" borderId="0" xfId="70" applyNumberFormat="1" applyFont="1" applyFill="1" applyBorder="1" applyAlignment="1" quotePrefix="1">
      <alignment horizontal="left"/>
      <protection/>
    </xf>
    <xf numFmtId="0" fontId="19" fillId="0" borderId="25" xfId="73" applyFont="1" applyBorder="1" applyAlignment="1">
      <alignment horizontal="center" vertical="center"/>
      <protection/>
    </xf>
    <xf numFmtId="0" fontId="19" fillId="0" borderId="26" xfId="73" applyFont="1" applyBorder="1" applyAlignment="1">
      <alignment horizontal="center" vertical="center" wrapText="1"/>
      <protection/>
    </xf>
    <xf numFmtId="0" fontId="18" fillId="0" borderId="27" xfId="73" applyFont="1" applyBorder="1" applyAlignment="1">
      <alignment horizontal="center" vertical="center"/>
      <protection/>
    </xf>
    <xf numFmtId="0" fontId="18" fillId="0" borderId="28" xfId="73" applyFont="1" applyBorder="1" applyAlignment="1">
      <alignment vertical="center" wrapText="1"/>
      <protection/>
    </xf>
    <xf numFmtId="0" fontId="18" fillId="0" borderId="29" xfId="73" applyFont="1" applyBorder="1" applyAlignment="1">
      <alignment horizontal="center" vertical="center"/>
      <protection/>
    </xf>
    <xf numFmtId="0" fontId="18" fillId="0" borderId="30" xfId="73" applyFont="1" applyBorder="1" applyAlignment="1">
      <alignment horizontal="center" vertical="center"/>
      <protection/>
    </xf>
    <xf numFmtId="0" fontId="18" fillId="0" borderId="31" xfId="73" applyFont="1" applyBorder="1" applyAlignment="1">
      <alignment vertical="center" wrapText="1"/>
      <protection/>
    </xf>
    <xf numFmtId="0" fontId="18" fillId="0" borderId="31" xfId="73" applyFont="1" applyFill="1" applyBorder="1" applyAlignment="1">
      <alignment vertical="center" wrapText="1"/>
      <protection/>
    </xf>
    <xf numFmtId="0" fontId="18" fillId="33" borderId="31" xfId="73" applyFont="1" applyFill="1" applyBorder="1" applyAlignment="1">
      <alignment vertical="center" wrapText="1"/>
      <protection/>
    </xf>
    <xf numFmtId="0" fontId="5" fillId="0" borderId="0" xfId="73" applyBorder="1">
      <alignment/>
      <protection/>
    </xf>
    <xf numFmtId="0" fontId="18" fillId="34" borderId="30" xfId="73" applyFont="1" applyFill="1" applyBorder="1" applyAlignment="1">
      <alignment vertical="center" wrapText="1"/>
      <protection/>
    </xf>
    <xf numFmtId="0" fontId="18" fillId="34" borderId="31" xfId="73" applyFont="1" applyFill="1" applyBorder="1" applyAlignment="1">
      <alignment vertical="center" wrapText="1"/>
      <protection/>
    </xf>
    <xf numFmtId="0" fontId="77" fillId="34" borderId="32" xfId="63" applyFont="1" applyFill="1" applyBorder="1" applyAlignment="1">
      <alignment horizontal="center" vertical="center" wrapText="1"/>
      <protection/>
    </xf>
    <xf numFmtId="0" fontId="77" fillId="34" borderId="30" xfId="73" applyFont="1" applyFill="1" applyBorder="1" applyAlignment="1">
      <alignment vertical="center" wrapText="1"/>
      <protection/>
    </xf>
    <xf numFmtId="0" fontId="4" fillId="0" borderId="19" xfId="83" applyFont="1" applyBorder="1" applyAlignment="1">
      <alignment horizontal="left"/>
      <protection/>
    </xf>
    <xf numFmtId="0" fontId="4" fillId="0" borderId="14" xfId="83" applyFont="1" applyBorder="1" applyAlignment="1">
      <alignment horizontal="left" vertical="center"/>
      <protection/>
    </xf>
    <xf numFmtId="3" fontId="5" fillId="0" borderId="22" xfId="83" applyNumberFormat="1" applyFont="1" applyBorder="1">
      <alignment/>
      <protection/>
    </xf>
    <xf numFmtId="0" fontId="4" fillId="0" borderId="11" xfId="83" applyFont="1" applyBorder="1" applyAlignment="1">
      <alignment horizontal="left" vertical="center"/>
      <protection/>
    </xf>
    <xf numFmtId="3" fontId="4" fillId="0" borderId="11" xfId="83" applyNumberFormat="1" applyFont="1" applyBorder="1" applyAlignment="1">
      <alignment vertical="center"/>
      <protection/>
    </xf>
    <xf numFmtId="0" fontId="5" fillId="0" borderId="0" xfId="83" applyFont="1">
      <alignment/>
      <protection/>
    </xf>
    <xf numFmtId="0" fontId="78" fillId="0" borderId="17" xfId="0" applyFont="1" applyBorder="1" applyAlignment="1">
      <alignment vertical="center"/>
    </xf>
    <xf numFmtId="0" fontId="79" fillId="0" borderId="22" xfId="0" applyFont="1" applyBorder="1" applyAlignment="1">
      <alignment vertical="center"/>
    </xf>
    <xf numFmtId="0" fontId="79" fillId="0" borderId="17" xfId="0" applyFont="1" applyBorder="1" applyAlignment="1">
      <alignment horizontal="centerContinuous" vertical="center"/>
    </xf>
    <xf numFmtId="0" fontId="5" fillId="0" borderId="24" xfId="0" applyFont="1" applyBorder="1" applyAlignment="1">
      <alignment vertical="center"/>
    </xf>
    <xf numFmtId="0" fontId="4" fillId="0" borderId="24" xfId="0" applyFont="1" applyBorder="1" applyAlignment="1">
      <alignment vertical="center"/>
    </xf>
    <xf numFmtId="0" fontId="5" fillId="0" borderId="24" xfId="0" applyFont="1" applyBorder="1" applyAlignment="1">
      <alignment/>
    </xf>
    <xf numFmtId="0" fontId="5" fillId="0" borderId="24" xfId="0" applyFont="1" applyBorder="1" applyAlignment="1">
      <alignment horizontal="center" vertical="center"/>
    </xf>
    <xf numFmtId="0" fontId="5" fillId="0" borderId="19" xfId="0" applyFont="1" applyBorder="1" applyAlignment="1">
      <alignment horizontal="center" vertical="center"/>
    </xf>
    <xf numFmtId="0" fontId="4" fillId="0" borderId="0" xfId="88" applyFont="1" applyAlignment="1">
      <alignment horizontal="left" vertical="center"/>
      <protection/>
    </xf>
    <xf numFmtId="0" fontId="4" fillId="0" borderId="0" xfId="83" applyFont="1" applyAlignment="1">
      <alignment horizontal="left"/>
      <protection/>
    </xf>
    <xf numFmtId="0" fontId="4" fillId="0" borderId="0" xfId="83" applyFont="1" applyAlignment="1">
      <alignment horizontal="centerContinuous"/>
      <protection/>
    </xf>
    <xf numFmtId="0" fontId="5" fillId="0" borderId="22" xfId="83" applyFont="1" applyBorder="1">
      <alignment/>
      <protection/>
    </xf>
    <xf numFmtId="179" fontId="4" fillId="0" borderId="17" xfId="83" applyNumberFormat="1" applyFont="1" applyBorder="1">
      <alignment/>
      <protection/>
    </xf>
    <xf numFmtId="179" fontId="5" fillId="0" borderId="20" xfId="0" applyNumberFormat="1" applyFont="1" applyBorder="1" applyAlignment="1">
      <alignment vertical="center"/>
    </xf>
    <xf numFmtId="179" fontId="4" fillId="0" borderId="11" xfId="0" applyNumberFormat="1" applyFont="1" applyBorder="1" applyAlignment="1">
      <alignment vertical="center"/>
    </xf>
    <xf numFmtId="0" fontId="4" fillId="0" borderId="0" xfId="0" applyFont="1" applyAlignment="1">
      <alignment/>
    </xf>
    <xf numFmtId="178" fontId="5" fillId="0" borderId="0" xfId="0" applyNumberFormat="1" applyFont="1" applyBorder="1" applyAlignment="1">
      <alignment vertical="center"/>
    </xf>
    <xf numFmtId="178" fontId="5" fillId="0" borderId="22" xfId="0" applyNumberFormat="1" applyFont="1" applyBorder="1" applyAlignment="1">
      <alignment vertical="center"/>
    </xf>
    <xf numFmtId="178" fontId="4" fillId="0" borderId="17" xfId="0" applyNumberFormat="1" applyFont="1" applyBorder="1" applyAlignment="1">
      <alignment vertical="center"/>
    </xf>
    <xf numFmtId="178" fontId="5" fillId="0" borderId="17" xfId="0" applyNumberFormat="1" applyFont="1" applyBorder="1" applyAlignment="1">
      <alignment vertical="center"/>
    </xf>
    <xf numFmtId="178" fontId="5" fillId="0" borderId="12" xfId="0" applyNumberFormat="1" applyFont="1" applyBorder="1" applyAlignment="1">
      <alignment vertical="center"/>
    </xf>
    <xf numFmtId="178" fontId="5" fillId="0" borderId="23" xfId="0" applyNumberFormat="1" applyFont="1" applyBorder="1" applyAlignment="1">
      <alignment vertical="center"/>
    </xf>
    <xf numFmtId="178" fontId="4" fillId="0" borderId="14" xfId="0" applyNumberFormat="1" applyFont="1" applyBorder="1" applyAlignment="1">
      <alignment vertical="center"/>
    </xf>
    <xf numFmtId="178" fontId="5" fillId="0" borderId="14" xfId="0" applyNumberFormat="1" applyFont="1" applyBorder="1" applyAlignment="1">
      <alignment vertical="center"/>
    </xf>
    <xf numFmtId="179" fontId="5" fillId="0" borderId="17" xfId="0" applyNumberFormat="1" applyFont="1" applyBorder="1" applyAlignment="1">
      <alignment vertical="center"/>
    </xf>
    <xf numFmtId="179" fontId="4" fillId="0" borderId="24" xfId="0" applyNumberFormat="1" applyFont="1" applyBorder="1" applyAlignment="1">
      <alignment vertical="center"/>
    </xf>
    <xf numFmtId="179" fontId="4" fillId="0" borderId="24" xfId="0" applyNumberFormat="1" applyFont="1" applyBorder="1" applyAlignment="1">
      <alignment horizontal="right" vertical="center"/>
    </xf>
    <xf numFmtId="179" fontId="5" fillId="0" borderId="10" xfId="0" applyNumberFormat="1" applyFont="1" applyBorder="1" applyAlignment="1">
      <alignment horizontal="right" vertical="center"/>
    </xf>
    <xf numFmtId="179" fontId="5" fillId="0" borderId="20" xfId="0" applyNumberFormat="1" applyFont="1" applyBorder="1" applyAlignment="1">
      <alignment horizontal="right" vertical="center"/>
    </xf>
    <xf numFmtId="179" fontId="5" fillId="0" borderId="17" xfId="0" applyNumberFormat="1" applyFont="1" applyBorder="1" applyAlignment="1" quotePrefix="1">
      <alignment horizontal="right" vertical="center"/>
    </xf>
    <xf numFmtId="179" fontId="4" fillId="0" borderId="11" xfId="0" applyNumberFormat="1" applyFont="1" applyBorder="1" applyAlignment="1" quotePrefix="1">
      <alignment horizontal="right" vertical="center"/>
    </xf>
    <xf numFmtId="179" fontId="5" fillId="0" borderId="0" xfId="0" applyNumberFormat="1" applyFont="1" applyBorder="1" applyAlignment="1">
      <alignment horizontal="right" vertical="center"/>
    </xf>
    <xf numFmtId="179" fontId="5" fillId="0" borderId="0" xfId="0" applyNumberFormat="1" applyFont="1" applyAlignment="1">
      <alignment vertical="center"/>
    </xf>
    <xf numFmtId="179" fontId="5" fillId="0" borderId="17" xfId="0" applyNumberFormat="1" applyFont="1" applyBorder="1" applyAlignment="1">
      <alignment horizontal="right"/>
    </xf>
    <xf numFmtId="179" fontId="4" fillId="0" borderId="11" xfId="0" applyNumberFormat="1" applyFont="1" applyBorder="1" applyAlignment="1">
      <alignment horizontal="right"/>
    </xf>
    <xf numFmtId="0" fontId="4" fillId="0" borderId="0" xfId="92" applyFont="1" applyAlignment="1">
      <alignment horizontal="left"/>
      <protection/>
    </xf>
    <xf numFmtId="0" fontId="4" fillId="0" borderId="0" xfId="92" applyFont="1" applyAlignment="1">
      <alignment horizontal="centerContinuous"/>
      <protection/>
    </xf>
    <xf numFmtId="0" fontId="5" fillId="0" borderId="0" xfId="92" applyFont="1" applyAlignment="1">
      <alignment horizontal="centerContinuous"/>
      <protection/>
    </xf>
    <xf numFmtId="1" fontId="5" fillId="0" borderId="0" xfId="92" applyNumberFormat="1" applyFont="1">
      <alignment/>
      <protection/>
    </xf>
    <xf numFmtId="1" fontId="79" fillId="0" borderId="0" xfId="92" applyNumberFormat="1" applyFont="1">
      <alignment/>
      <protection/>
    </xf>
    <xf numFmtId="49" fontId="5" fillId="0" borderId="0" xfId="92" applyNumberFormat="1" applyFont="1">
      <alignment/>
      <protection/>
    </xf>
    <xf numFmtId="180" fontId="5" fillId="0" borderId="0" xfId="92" applyNumberFormat="1" applyFont="1">
      <alignment/>
      <protection/>
    </xf>
    <xf numFmtId="0" fontId="5" fillId="0" borderId="0" xfId="92" applyFont="1" applyAlignment="1">
      <alignment vertical="top"/>
      <protection/>
    </xf>
    <xf numFmtId="0" fontId="12" fillId="0" borderId="0" xfId="92" applyFont="1">
      <alignment/>
      <protection/>
    </xf>
    <xf numFmtId="0" fontId="7" fillId="0" borderId="0" xfId="92" applyFont="1" applyBorder="1" applyAlignment="1">
      <alignment horizontal="left" indent="1"/>
      <protection/>
    </xf>
    <xf numFmtId="179" fontId="5" fillId="0" borderId="17" xfId="92" applyNumberFormat="1" applyFont="1" applyBorder="1" applyAlignment="1">
      <alignment horizontal="right"/>
      <protection/>
    </xf>
    <xf numFmtId="179" fontId="5" fillId="0" borderId="17" xfId="92" applyNumberFormat="1" applyFont="1" applyFill="1" applyBorder="1" applyAlignment="1">
      <alignment horizontal="right"/>
      <protection/>
    </xf>
    <xf numFmtId="179" fontId="7" fillId="0" borderId="17" xfId="92" applyNumberFormat="1" applyFont="1" applyBorder="1" applyAlignment="1">
      <alignment horizontal="right"/>
      <protection/>
    </xf>
    <xf numFmtId="179" fontId="7" fillId="0" borderId="17" xfId="92" applyNumberFormat="1" applyFont="1" applyFill="1" applyBorder="1" applyAlignment="1">
      <alignment horizontal="right"/>
      <protection/>
    </xf>
    <xf numFmtId="189" fontId="5" fillId="0" borderId="17" xfId="92" applyNumberFormat="1" applyFont="1" applyBorder="1" applyAlignment="1">
      <alignment horizontal="right"/>
      <protection/>
    </xf>
    <xf numFmtId="189" fontId="5" fillId="0" borderId="17" xfId="92" applyNumberFormat="1" applyFont="1" applyFill="1" applyBorder="1" applyAlignment="1">
      <alignment horizontal="right"/>
      <protection/>
    </xf>
    <xf numFmtId="195" fontId="4" fillId="0" borderId="11" xfId="0" applyNumberFormat="1" applyFont="1" applyBorder="1" applyAlignment="1">
      <alignment horizontal="right" vertical="center"/>
    </xf>
    <xf numFmtId="175" fontId="5" fillId="0" borderId="17" xfId="0" applyNumberFormat="1" applyFont="1" applyBorder="1" applyAlignment="1" quotePrefix="1">
      <alignment horizontal="right" vertical="center"/>
    </xf>
    <xf numFmtId="0" fontId="5" fillId="0" borderId="17" xfId="0" applyNumberFormat="1" applyFont="1" applyFill="1" applyBorder="1" applyAlignment="1">
      <alignment horizontal="centerContinuous" vertical="center"/>
    </xf>
    <xf numFmtId="3" fontId="4" fillId="0" borderId="23" xfId="87" applyNumberFormat="1" applyFont="1" applyBorder="1" applyAlignment="1">
      <alignment horizontal="center" vertical="center"/>
      <protection/>
    </xf>
    <xf numFmtId="0" fontId="17" fillId="0" borderId="0" xfId="66" applyFont="1" applyAlignment="1">
      <alignment horizontal="left" vertical="center" wrapText="1"/>
      <protection/>
    </xf>
    <xf numFmtId="3" fontId="4" fillId="0" borderId="15" xfId="87" applyNumberFormat="1" applyFont="1" applyBorder="1" applyAlignment="1">
      <alignment horizontal="center" vertical="center"/>
      <protection/>
    </xf>
    <xf numFmtId="0" fontId="4" fillId="0" borderId="0" xfId="93" applyFont="1" applyBorder="1">
      <alignment/>
      <protection/>
    </xf>
    <xf numFmtId="0" fontId="4" fillId="0" borderId="0" xfId="86" applyFont="1" applyAlignment="1">
      <alignment/>
      <protection/>
    </xf>
    <xf numFmtId="0" fontId="4" fillId="0" borderId="0" xfId="87" applyFont="1" applyAlignment="1">
      <alignment horizontal="left"/>
      <protection/>
    </xf>
    <xf numFmtId="3" fontId="4" fillId="0" borderId="11" xfId="87" applyNumberFormat="1" applyFont="1" applyBorder="1" applyAlignment="1">
      <alignment horizontal="center" vertical="center"/>
      <protection/>
    </xf>
    <xf numFmtId="0" fontId="5" fillId="0" borderId="17" xfId="93" applyFont="1" applyBorder="1" applyAlignment="1">
      <alignment vertical="center" wrapText="1"/>
      <protection/>
    </xf>
    <xf numFmtId="1" fontId="5" fillId="0" borderId="17" xfId="93" applyNumberFormat="1" applyFont="1" applyFill="1" applyBorder="1" applyAlignment="1">
      <alignment horizontal="center" vertical="center"/>
      <protection/>
    </xf>
    <xf numFmtId="178" fontId="5" fillId="0" borderId="20" xfId="93" applyNumberFormat="1" applyFont="1" applyFill="1" applyBorder="1" applyAlignment="1">
      <alignment horizontal="center" vertical="center"/>
      <protection/>
    </xf>
    <xf numFmtId="178" fontId="5" fillId="0" borderId="17" xfId="93" applyNumberFormat="1" applyFont="1" applyFill="1" applyBorder="1" applyAlignment="1">
      <alignment horizontal="center" vertical="center"/>
      <protection/>
    </xf>
    <xf numFmtId="189" fontId="5" fillId="0" borderId="20" xfId="93" applyNumberFormat="1" applyFont="1" applyFill="1" applyBorder="1" applyAlignment="1">
      <alignment horizontal="center" vertical="center"/>
      <protection/>
    </xf>
    <xf numFmtId="0" fontId="5" fillId="0" borderId="22" xfId="93" applyFont="1" applyBorder="1" applyAlignment="1">
      <alignment vertical="center" wrapText="1"/>
      <protection/>
    </xf>
    <xf numFmtId="178" fontId="5" fillId="0" borderId="10" xfId="0" applyNumberFormat="1" applyFont="1" applyFill="1" applyBorder="1" applyAlignment="1">
      <alignment vertical="center"/>
    </xf>
    <xf numFmtId="178" fontId="5" fillId="0" borderId="0" xfId="0" applyNumberFormat="1" applyFont="1" applyFill="1" applyBorder="1" applyAlignment="1">
      <alignment vertical="center"/>
    </xf>
    <xf numFmtId="178" fontId="5" fillId="0" borderId="22" xfId="0" applyNumberFormat="1" applyFont="1" applyFill="1" applyBorder="1" applyAlignment="1">
      <alignment vertical="center"/>
    </xf>
    <xf numFmtId="178" fontId="5" fillId="0" borderId="20" xfId="0" applyNumberFormat="1" applyFont="1" applyFill="1" applyBorder="1" applyAlignment="1">
      <alignment vertical="center"/>
    </xf>
    <xf numFmtId="178" fontId="4" fillId="0" borderId="11" xfId="0" applyNumberFormat="1" applyFont="1" applyBorder="1" applyAlignment="1">
      <alignment vertical="center"/>
    </xf>
    <xf numFmtId="0" fontId="4" fillId="0" borderId="0" xfId="0" applyFont="1" applyBorder="1" applyAlignment="1">
      <alignment/>
    </xf>
    <xf numFmtId="0" fontId="4" fillId="0" borderId="0" xfId="0" applyFont="1" applyAlignment="1" quotePrefix="1">
      <alignment horizontal="left"/>
    </xf>
    <xf numFmtId="0" fontId="5" fillId="0" borderId="0" xfId="0" applyFont="1" applyAlignment="1">
      <alignment horizontal="left"/>
    </xf>
    <xf numFmtId="3" fontId="5" fillId="0" borderId="0" xfId="0" applyNumberFormat="1" applyFont="1" applyAlignment="1">
      <alignment/>
    </xf>
    <xf numFmtId="0" fontId="4" fillId="0" borderId="0" xfId="0" applyFont="1" applyAlignment="1">
      <alignment vertical="center"/>
    </xf>
    <xf numFmtId="180" fontId="5" fillId="0" borderId="0" xfId="0" applyNumberFormat="1" applyFont="1" applyAlignment="1">
      <alignment vertical="center"/>
    </xf>
    <xf numFmtId="0" fontId="80" fillId="0" borderId="0" xfId="0" applyFont="1" applyAlignment="1">
      <alignment/>
    </xf>
    <xf numFmtId="0" fontId="7" fillId="0" borderId="0" xfId="0" applyFont="1" applyAlignment="1">
      <alignment/>
    </xf>
    <xf numFmtId="179" fontId="5" fillId="0" borderId="24" xfId="0" applyNumberFormat="1" applyFont="1" applyBorder="1" applyAlignment="1">
      <alignment/>
    </xf>
    <xf numFmtId="0" fontId="5" fillId="0" borderId="0" xfId="0" applyFont="1" applyBorder="1" applyAlignment="1">
      <alignment/>
    </xf>
    <xf numFmtId="175" fontId="5" fillId="0" borderId="0" xfId="0" applyNumberFormat="1" applyFont="1" applyAlignment="1">
      <alignment/>
    </xf>
    <xf numFmtId="205" fontId="4" fillId="0" borderId="11" xfId="0" applyNumberFormat="1" applyFont="1" applyBorder="1" applyAlignment="1">
      <alignment horizontal="right" vertical="center"/>
    </xf>
    <xf numFmtId="0" fontId="5" fillId="0" borderId="12" xfId="92" applyFont="1" applyBorder="1" applyAlignment="1">
      <alignment vertical="center"/>
      <protection/>
    </xf>
    <xf numFmtId="189" fontId="5" fillId="0" borderId="14" xfId="92" applyNumberFormat="1" applyFont="1" applyBorder="1" applyAlignment="1">
      <alignment horizontal="right" vertical="center"/>
      <protection/>
    </xf>
    <xf numFmtId="189" fontId="5" fillId="0" borderId="14" xfId="92" applyNumberFormat="1" applyFont="1" applyFill="1" applyBorder="1" applyAlignment="1">
      <alignment horizontal="right" vertical="center"/>
      <protection/>
    </xf>
    <xf numFmtId="0" fontId="5" fillId="0" borderId="0" xfId="86" applyFont="1">
      <alignment/>
      <protection/>
    </xf>
    <xf numFmtId="0" fontId="5" fillId="0" borderId="0" xfId="86" applyFont="1" applyAlignment="1">
      <alignment horizontal="left"/>
      <protection/>
    </xf>
    <xf numFmtId="0" fontId="5" fillId="0" borderId="0" xfId="86" applyFont="1" applyAlignment="1">
      <alignment horizontal="centerContinuous"/>
      <protection/>
    </xf>
    <xf numFmtId="0" fontId="5" fillId="0" borderId="0" xfId="87" applyFont="1" applyAlignment="1">
      <alignment horizontal="centerContinuous"/>
      <protection/>
    </xf>
    <xf numFmtId="0" fontId="5" fillId="0" borderId="0" xfId="87" applyFont="1">
      <alignment/>
      <protection/>
    </xf>
    <xf numFmtId="0" fontId="5" fillId="0" borderId="0" xfId="87" applyFont="1" applyAlignment="1">
      <alignment horizontal="left"/>
      <protection/>
    </xf>
    <xf numFmtId="49" fontId="5" fillId="0" borderId="0" xfId="87" applyNumberFormat="1" applyFont="1">
      <alignment/>
      <protection/>
    </xf>
    <xf numFmtId="0" fontId="5" fillId="0" borderId="0" xfId="87" applyNumberFormat="1" applyFont="1">
      <alignment/>
      <protection/>
    </xf>
    <xf numFmtId="0" fontId="5" fillId="0" borderId="24" xfId="87" applyFont="1" applyBorder="1" applyAlignment="1">
      <alignment horizontal="left"/>
      <protection/>
    </xf>
    <xf numFmtId="0" fontId="5" fillId="0" borderId="0" xfId="87" applyFont="1" applyBorder="1" applyAlignment="1">
      <alignment horizontal="left"/>
      <protection/>
    </xf>
    <xf numFmtId="0" fontId="5" fillId="0" borderId="0" xfId="93" applyFont="1">
      <alignment/>
      <protection/>
    </xf>
    <xf numFmtId="0" fontId="5" fillId="0" borderId="19" xfId="0" applyFont="1" applyBorder="1" applyAlignment="1">
      <alignment horizontal="centerContinuous" vertical="center"/>
    </xf>
    <xf numFmtId="0" fontId="5" fillId="0" borderId="11" xfId="0" applyFont="1" applyBorder="1" applyAlignment="1">
      <alignment horizontal="lef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left" vertical="center" wrapText="1"/>
    </xf>
    <xf numFmtId="0" fontId="5" fillId="0" borderId="18" xfId="0" applyFont="1" applyBorder="1" applyAlignment="1">
      <alignment horizontal="centerContinuous" vertical="center"/>
    </xf>
    <xf numFmtId="0" fontId="5" fillId="0" borderId="16" xfId="0" applyFont="1" applyBorder="1" applyAlignment="1">
      <alignment horizontal="centerContinuous" vertical="center"/>
    </xf>
    <xf numFmtId="0" fontId="5" fillId="0" borderId="15" xfId="0" applyFont="1" applyBorder="1" applyAlignment="1">
      <alignment horizontal="centerContinuous" vertical="center"/>
    </xf>
    <xf numFmtId="0" fontId="5" fillId="0" borderId="19" xfId="85" applyFont="1" applyBorder="1" applyAlignment="1">
      <alignment horizontal="center" vertical="center"/>
      <protection/>
    </xf>
    <xf numFmtId="0" fontId="5" fillId="0" borderId="14" xfId="85" applyFont="1" applyBorder="1" applyAlignment="1">
      <alignment horizontal="center" vertical="center"/>
      <protection/>
    </xf>
    <xf numFmtId="0" fontId="5" fillId="0" borderId="17" xfId="85" applyFont="1" applyBorder="1" applyAlignment="1">
      <alignment horizontal="center" vertical="center"/>
      <protection/>
    </xf>
    <xf numFmtId="0" fontId="5" fillId="0" borderId="21" xfId="85" applyFont="1" applyBorder="1" applyAlignment="1">
      <alignment horizontal="center" vertical="center"/>
      <protection/>
    </xf>
    <xf numFmtId="0" fontId="5" fillId="0" borderId="24" xfId="85" applyFont="1" applyBorder="1" applyAlignment="1">
      <alignment horizontal="center" vertical="center"/>
      <protection/>
    </xf>
    <xf numFmtId="0" fontId="5" fillId="0" borderId="10" xfId="85" applyFont="1" applyBorder="1" applyAlignment="1">
      <alignment horizontal="center" vertical="center"/>
      <protection/>
    </xf>
    <xf numFmtId="1" fontId="5" fillId="0" borderId="24" xfId="85" applyNumberFormat="1" applyFont="1" applyBorder="1" applyAlignment="1">
      <alignment horizontal="center" vertical="center"/>
      <protection/>
    </xf>
    <xf numFmtId="0" fontId="5" fillId="0" borderId="15" xfId="85" applyFont="1" applyBorder="1" applyAlignment="1">
      <alignment horizontal="center" vertical="center"/>
      <protection/>
    </xf>
    <xf numFmtId="0" fontId="5" fillId="0" borderId="11" xfId="85" applyFont="1" applyBorder="1" applyAlignment="1">
      <alignment horizontal="center" vertical="center" wrapText="1"/>
      <protection/>
    </xf>
    <xf numFmtId="1" fontId="5" fillId="0" borderId="11" xfId="85" applyNumberFormat="1" applyFont="1" applyBorder="1" applyAlignment="1">
      <alignment horizontal="center" vertical="center"/>
      <protection/>
    </xf>
    <xf numFmtId="0" fontId="5" fillId="0" borderId="16" xfId="85" applyFont="1" applyBorder="1" applyAlignment="1">
      <alignment horizontal="center" vertical="center"/>
      <protection/>
    </xf>
    <xf numFmtId="187" fontId="5" fillId="0" borderId="10" xfId="0" applyNumberFormat="1" applyFont="1" applyBorder="1" applyAlignment="1">
      <alignment vertical="center"/>
    </xf>
    <xf numFmtId="187" fontId="4" fillId="0" borderId="17" xfId="0" applyNumberFormat="1" applyFont="1" applyBorder="1" applyAlignment="1">
      <alignment vertical="center"/>
    </xf>
    <xf numFmtId="187" fontId="5" fillId="0" borderId="20" xfId="0" applyNumberFormat="1" applyFont="1" applyBorder="1" applyAlignment="1">
      <alignment vertical="center"/>
    </xf>
    <xf numFmtId="187" fontId="5" fillId="0" borderId="13" xfId="0" applyNumberFormat="1" applyFont="1" applyBorder="1" applyAlignment="1">
      <alignment vertical="center"/>
    </xf>
    <xf numFmtId="187" fontId="4" fillId="0" borderId="16" xfId="0" applyNumberFormat="1" applyFont="1" applyBorder="1" applyAlignment="1">
      <alignment vertical="center"/>
    </xf>
    <xf numFmtId="0" fontId="24" fillId="0" borderId="0" xfId="67" applyFont="1" applyAlignment="1">
      <alignment horizontal="left"/>
      <protection/>
    </xf>
    <xf numFmtId="0" fontId="17" fillId="0" borderId="17" xfId="67" applyFont="1" applyBorder="1" applyAlignment="1">
      <alignment horizontal="center" vertical="center"/>
      <protection/>
    </xf>
    <xf numFmtId="0" fontId="17" fillId="0" borderId="15" xfId="67" applyFont="1" applyBorder="1" applyAlignment="1">
      <alignment horizontal="center" vertical="center"/>
      <protection/>
    </xf>
    <xf numFmtId="0" fontId="17" fillId="0" borderId="16" xfId="67" applyFont="1" applyBorder="1" applyAlignment="1">
      <alignment horizontal="center" vertical="center"/>
      <protection/>
    </xf>
    <xf numFmtId="0" fontId="17" fillId="0" borderId="11" xfId="67" applyFont="1" applyBorder="1" applyAlignment="1">
      <alignment horizontal="center" vertical="center"/>
      <protection/>
    </xf>
    <xf numFmtId="0" fontId="22" fillId="0" borderId="0" xfId="57" applyFont="1" applyAlignment="1" applyProtection="1">
      <alignment/>
      <protection/>
    </xf>
    <xf numFmtId="0" fontId="17" fillId="0" borderId="0" xfId="67" applyFont="1" applyAlignment="1">
      <alignment horizontal="right"/>
      <protection/>
    </xf>
    <xf numFmtId="0" fontId="24" fillId="0" borderId="11" xfId="67" applyFont="1" applyBorder="1" applyAlignment="1">
      <alignment horizontal="center" vertical="center"/>
      <protection/>
    </xf>
    <xf numFmtId="0" fontId="17" fillId="0" borderId="0" xfId="67" applyFont="1" applyAlignment="1">
      <alignment horizontal="centerContinuous"/>
      <protection/>
    </xf>
    <xf numFmtId="0" fontId="17" fillId="0" borderId="0" xfId="67" applyFont="1">
      <alignment/>
      <protection/>
    </xf>
    <xf numFmtId="3" fontId="17" fillId="0" borderId="0" xfId="67" applyNumberFormat="1" applyFont="1">
      <alignment/>
      <protection/>
    </xf>
    <xf numFmtId="178" fontId="17" fillId="0" borderId="19" xfId="67" applyNumberFormat="1" applyFont="1" applyBorder="1" applyAlignment="1">
      <alignment vertical="center"/>
      <protection/>
    </xf>
    <xf numFmtId="178" fontId="17" fillId="0" borderId="0" xfId="67" applyNumberFormat="1" applyFont="1" applyAlignment="1">
      <alignment vertical="center"/>
      <protection/>
    </xf>
    <xf numFmtId="178" fontId="17" fillId="0" borderId="17" xfId="44" applyNumberFormat="1" applyFont="1" applyBorder="1" applyAlignment="1">
      <alignment vertical="center"/>
      <protection/>
    </xf>
    <xf numFmtId="178" fontId="17" fillId="0" borderId="17" xfId="67" applyNumberFormat="1" applyFont="1" applyBorder="1" applyAlignment="1">
      <alignment vertical="center"/>
      <protection/>
    </xf>
    <xf numFmtId="178" fontId="17" fillId="0" borderId="20" xfId="67" applyNumberFormat="1" applyFont="1" applyBorder="1" applyAlignment="1">
      <alignment vertical="center"/>
      <protection/>
    </xf>
    <xf numFmtId="178" fontId="17" fillId="0" borderId="22" xfId="67" applyNumberFormat="1" applyFont="1" applyBorder="1" applyAlignment="1">
      <alignment vertical="center"/>
      <protection/>
    </xf>
    <xf numFmtId="178" fontId="17" fillId="0" borderId="0" xfId="67" applyNumberFormat="1" applyFont="1" applyBorder="1" applyAlignment="1">
      <alignment vertical="center"/>
      <protection/>
    </xf>
    <xf numFmtId="178" fontId="17" fillId="0" borderId="14" xfId="67" applyNumberFormat="1" applyFont="1" applyBorder="1" applyAlignment="1">
      <alignment vertical="center"/>
      <protection/>
    </xf>
    <xf numFmtId="178" fontId="24" fillId="0" borderId="11" xfId="67" applyNumberFormat="1" applyFont="1" applyBorder="1" applyAlignment="1">
      <alignment vertical="center"/>
      <protection/>
    </xf>
    <xf numFmtId="178" fontId="24" fillId="0" borderId="17" xfId="67" applyNumberFormat="1" applyFont="1" applyBorder="1" applyAlignment="1">
      <alignment vertical="center"/>
      <protection/>
    </xf>
    <xf numFmtId="2" fontId="5" fillId="0" borderId="19" xfId="0" applyNumberFormat="1" applyFont="1" applyBorder="1" applyAlignment="1">
      <alignment vertical="center"/>
    </xf>
    <xf numFmtId="205" fontId="5" fillId="0" borderId="17" xfId="0" applyNumberFormat="1" applyFont="1" applyBorder="1" applyAlignment="1">
      <alignment vertical="center"/>
    </xf>
    <xf numFmtId="206" fontId="5" fillId="0" borderId="20" xfId="0" applyNumberFormat="1" applyFont="1" applyBorder="1" applyAlignment="1">
      <alignment vertical="center"/>
    </xf>
    <xf numFmtId="2" fontId="5" fillId="0" borderId="17" xfId="0" applyNumberFormat="1" applyFont="1" applyBorder="1" applyAlignment="1">
      <alignment vertical="center"/>
    </xf>
    <xf numFmtId="2" fontId="5" fillId="0" borderId="17" xfId="0" applyNumberFormat="1" applyFont="1" applyBorder="1" applyAlignment="1">
      <alignment vertical="center" wrapText="1"/>
    </xf>
    <xf numFmtId="0" fontId="81" fillId="0" borderId="0" xfId="0" applyFont="1" applyAlignment="1">
      <alignment horizontal="center" vertical="center"/>
    </xf>
    <xf numFmtId="0" fontId="82" fillId="0" borderId="0" xfId="0" applyFont="1" applyAlignment="1">
      <alignment horizontal="justify" vertical="center"/>
    </xf>
    <xf numFmtId="0" fontId="83" fillId="0" borderId="0" xfId="0" applyFont="1" applyAlignment="1">
      <alignment vertical="center"/>
    </xf>
    <xf numFmtId="0" fontId="82" fillId="0" borderId="0" xfId="0" applyFont="1" applyAlignment="1">
      <alignment vertical="center"/>
    </xf>
    <xf numFmtId="0" fontId="82" fillId="0" borderId="0" xfId="0" applyFont="1" applyAlignment="1">
      <alignment/>
    </xf>
    <xf numFmtId="0" fontId="82" fillId="0" borderId="0" xfId="0" applyFont="1" applyAlignment="1">
      <alignment horizontal="left" vertical="center" indent="15"/>
    </xf>
    <xf numFmtId="0" fontId="82" fillId="0" borderId="0" xfId="0" applyFont="1" applyAlignment="1">
      <alignment horizontal="justify" vertical="top"/>
    </xf>
    <xf numFmtId="0" fontId="84" fillId="0" borderId="0" xfId="0" applyFont="1" applyAlignment="1">
      <alignment horizontal="right" vertical="top"/>
    </xf>
    <xf numFmtId="0" fontId="82" fillId="0" borderId="0" xfId="0" applyFont="1" applyAlignment="1">
      <alignment horizontal="left" vertical="center" wrapText="1"/>
    </xf>
    <xf numFmtId="0" fontId="83" fillId="0" borderId="0" xfId="0" applyFont="1" applyAlignment="1">
      <alignment horizontal="left" vertical="center"/>
    </xf>
    <xf numFmtId="0" fontId="83" fillId="0" borderId="0" xfId="0" applyFont="1" applyAlignment="1">
      <alignment horizontal="justify" vertical="center"/>
    </xf>
    <xf numFmtId="0" fontId="85" fillId="0" borderId="0" xfId="0" applyFont="1" applyAlignment="1">
      <alignment horizontal="center" vertical="center"/>
    </xf>
    <xf numFmtId="0" fontId="86" fillId="0" borderId="0" xfId="0" applyFont="1" applyAlignment="1">
      <alignment horizontal="justify" vertical="center"/>
    </xf>
    <xf numFmtId="0" fontId="83" fillId="0" borderId="0" xfId="0" applyFont="1" applyAlignment="1">
      <alignment horizontal="center" vertical="center"/>
    </xf>
    <xf numFmtId="0" fontId="87" fillId="0" borderId="0" xfId="0" applyFont="1" applyAlignment="1">
      <alignment horizontal="left" vertical="center"/>
    </xf>
    <xf numFmtId="0" fontId="82" fillId="0" borderId="0" xfId="0" applyFont="1" applyAlignment="1">
      <alignment horizontal="left" vertical="center"/>
    </xf>
    <xf numFmtId="179" fontId="5" fillId="0" borderId="19" xfId="0" applyNumberFormat="1" applyFont="1" applyBorder="1" applyAlignment="1">
      <alignment vertical="center"/>
    </xf>
    <xf numFmtId="0" fontId="5" fillId="0" borderId="15" xfId="0" applyFont="1" applyBorder="1" applyAlignment="1">
      <alignment vertical="center"/>
    </xf>
    <xf numFmtId="0" fontId="5" fillId="0" borderId="21" xfId="0" applyFont="1" applyBorder="1" applyAlignment="1">
      <alignment horizontal="centerContinuous" vertical="center"/>
    </xf>
    <xf numFmtId="0" fontId="5" fillId="0" borderId="10" xfId="0" applyFont="1" applyBorder="1" applyAlignment="1">
      <alignment horizontal="centerContinuous" vertical="center"/>
    </xf>
    <xf numFmtId="0" fontId="5" fillId="0" borderId="21" xfId="86" applyFont="1" applyBorder="1" applyAlignment="1">
      <alignment vertical="center"/>
      <protection/>
    </xf>
    <xf numFmtId="0" fontId="5" fillId="0" borderId="23" xfId="86" applyFont="1" applyBorder="1" applyAlignment="1">
      <alignment vertical="center"/>
      <protection/>
    </xf>
    <xf numFmtId="178" fontId="5" fillId="0" borderId="33" xfId="42" applyNumberFormat="1" applyFont="1" applyBorder="1" applyAlignment="1">
      <alignment vertical="center"/>
    </xf>
    <xf numFmtId="178" fontId="5" fillId="0" borderId="34" xfId="42" applyNumberFormat="1" applyFont="1" applyBorder="1" applyAlignment="1">
      <alignment vertical="center"/>
    </xf>
    <xf numFmtId="178" fontId="5" fillId="0" borderId="35" xfId="42" applyNumberFormat="1" applyFont="1" applyBorder="1" applyAlignment="1">
      <alignment vertical="center"/>
    </xf>
    <xf numFmtId="178" fontId="5" fillId="0" borderId="36" xfId="42" applyNumberFormat="1" applyFont="1" applyBorder="1" applyAlignment="1">
      <alignment vertical="center"/>
    </xf>
    <xf numFmtId="178" fontId="5" fillId="0" borderId="37" xfId="42" applyNumberFormat="1" applyFont="1" applyBorder="1" applyAlignment="1">
      <alignment vertical="center"/>
    </xf>
    <xf numFmtId="178" fontId="4" fillId="0" borderId="34" xfId="42" applyNumberFormat="1" applyFont="1" applyBorder="1" applyAlignment="1">
      <alignment vertical="center"/>
    </xf>
    <xf numFmtId="178" fontId="5" fillId="0" borderId="14" xfId="42" applyNumberFormat="1" applyFont="1" applyBorder="1" applyAlignment="1">
      <alignment vertical="center"/>
    </xf>
    <xf numFmtId="178" fontId="5" fillId="0" borderId="0" xfId="42" applyNumberFormat="1" applyFont="1" applyAlignment="1">
      <alignment vertical="center"/>
    </xf>
    <xf numFmtId="178" fontId="5" fillId="0" borderId="20" xfId="42" applyNumberFormat="1" applyFont="1" applyBorder="1" applyAlignment="1">
      <alignment vertical="center"/>
    </xf>
    <xf numFmtId="178" fontId="5" fillId="0" borderId="17" xfId="42" applyNumberFormat="1" applyFont="1" applyBorder="1" applyAlignment="1">
      <alignment vertical="center"/>
    </xf>
    <xf numFmtId="178" fontId="4" fillId="0" borderId="11" xfId="42" applyNumberFormat="1" applyFont="1" applyBorder="1" applyAlignment="1">
      <alignment vertical="center"/>
    </xf>
    <xf numFmtId="0" fontId="79" fillId="0" borderId="0" xfId="0" applyFont="1" applyAlignment="1">
      <alignment/>
    </xf>
    <xf numFmtId="179" fontId="5" fillId="0" borderId="0" xfId="0" applyNumberFormat="1" applyFont="1" applyAlignment="1">
      <alignment/>
    </xf>
    <xf numFmtId="179" fontId="5" fillId="0" borderId="14" xfId="0" applyNumberFormat="1" applyFont="1" applyBorder="1" applyAlignment="1">
      <alignment vertical="center"/>
    </xf>
    <xf numFmtId="2" fontId="5" fillId="0" borderId="0" xfId="0" applyNumberFormat="1" applyFont="1" applyAlignment="1">
      <alignment/>
    </xf>
    <xf numFmtId="1" fontId="5" fillId="0" borderId="0" xfId="0" applyNumberFormat="1" applyFont="1" applyAlignment="1">
      <alignment/>
    </xf>
    <xf numFmtId="1" fontId="79" fillId="0" borderId="0" xfId="0" applyNumberFormat="1" applyFont="1" applyAlignment="1">
      <alignment vertical="center"/>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6" xfId="0" applyFont="1" applyBorder="1" applyAlignment="1">
      <alignment/>
    </xf>
    <xf numFmtId="179" fontId="5" fillId="0" borderId="22" xfId="85" applyNumberFormat="1" applyFont="1" applyBorder="1" applyAlignment="1">
      <alignment vertical="center"/>
      <protection/>
    </xf>
    <xf numFmtId="179" fontId="5" fillId="0" borderId="17" xfId="85" applyNumberFormat="1" applyFont="1" applyBorder="1" applyAlignment="1">
      <alignment vertical="center"/>
      <protection/>
    </xf>
    <xf numFmtId="179" fontId="4" fillId="0" borderId="20" xfId="85" applyNumberFormat="1" applyFont="1" applyBorder="1" applyAlignment="1">
      <alignment vertical="center"/>
      <protection/>
    </xf>
    <xf numFmtId="179" fontId="5" fillId="0" borderId="20" xfId="85" applyNumberFormat="1" applyFont="1" applyBorder="1" applyAlignment="1">
      <alignment vertical="center"/>
      <protection/>
    </xf>
    <xf numFmtId="179" fontId="5" fillId="0" borderId="23" xfId="85" applyNumberFormat="1" applyFont="1" applyBorder="1" applyAlignment="1">
      <alignment vertical="center"/>
      <protection/>
    </xf>
    <xf numFmtId="179" fontId="4" fillId="0" borderId="11" xfId="85" applyNumberFormat="1" applyFont="1" applyBorder="1" applyAlignment="1">
      <alignment vertical="center"/>
      <protection/>
    </xf>
    <xf numFmtId="0" fontId="29" fillId="0" borderId="0" xfId="85" applyFont="1">
      <alignment/>
      <protection/>
    </xf>
    <xf numFmtId="179" fontId="5" fillId="0" borderId="0" xfId="85" applyNumberFormat="1" applyFont="1" applyAlignment="1">
      <alignment vertical="center"/>
      <protection/>
    </xf>
    <xf numFmtId="175" fontId="5" fillId="0" borderId="0" xfId="85" applyNumberFormat="1" applyFont="1">
      <alignment/>
      <protection/>
    </xf>
    <xf numFmtId="175" fontId="79" fillId="0" borderId="0" xfId="0" applyNumberFormat="1" applyFont="1" applyAlignment="1">
      <alignment vertical="center"/>
    </xf>
    <xf numFmtId="0" fontId="29" fillId="0" borderId="0" xfId="0" applyFont="1" applyAlignment="1">
      <alignment horizontal="centerContinuous"/>
    </xf>
    <xf numFmtId="0" fontId="5" fillId="0" borderId="0" xfId="0" applyFont="1" applyAlignment="1" applyProtection="1">
      <alignment/>
      <protection hidden="1"/>
    </xf>
    <xf numFmtId="179" fontId="5" fillId="0" borderId="10" xfId="0" applyNumberFormat="1" applyFont="1" applyFill="1" applyBorder="1" applyAlignment="1">
      <alignment vertical="center"/>
    </xf>
    <xf numFmtId="179" fontId="5" fillId="0" borderId="20" xfId="0" applyNumberFormat="1" applyFont="1" applyFill="1" applyBorder="1" applyAlignment="1">
      <alignment vertical="center"/>
    </xf>
    <xf numFmtId="179" fontId="5" fillId="0" borderId="17" xfId="0" applyNumberFormat="1" applyFont="1" applyFill="1" applyBorder="1" applyAlignment="1">
      <alignment vertical="center"/>
    </xf>
    <xf numFmtId="0" fontId="5" fillId="0" borderId="15" xfId="0" applyFont="1" applyBorder="1" applyAlignment="1">
      <alignment horizontal="center" vertical="center" wrapText="1"/>
    </xf>
    <xf numFmtId="204" fontId="7" fillId="0" borderId="19" xfId="0" applyNumberFormat="1" applyFont="1" applyBorder="1" applyAlignment="1">
      <alignment vertical="center"/>
    </xf>
    <xf numFmtId="204" fontId="7" fillId="0" borderId="17" xfId="0" applyNumberFormat="1" applyFont="1" applyBorder="1" applyAlignment="1">
      <alignment vertical="center"/>
    </xf>
    <xf numFmtId="204" fontId="7" fillId="0" borderId="14" xfId="0" applyNumberFormat="1" applyFont="1" applyBorder="1" applyAlignment="1">
      <alignment vertical="center"/>
    </xf>
    <xf numFmtId="211" fontId="0" fillId="0" borderId="0" xfId="0" applyNumberFormat="1" applyAlignment="1">
      <alignment/>
    </xf>
    <xf numFmtId="180" fontId="5" fillId="0" borderId="0" xfId="0" applyNumberFormat="1" applyFont="1" applyAlignment="1">
      <alignment/>
    </xf>
    <xf numFmtId="1" fontId="5" fillId="0" borderId="0" xfId="0" applyNumberFormat="1" applyFont="1" applyAlignment="1">
      <alignment/>
    </xf>
    <xf numFmtId="0" fontId="5" fillId="0" borderId="0" xfId="93" applyFont="1" applyAlignment="1">
      <alignment horizontal="right"/>
      <protection/>
    </xf>
    <xf numFmtId="0" fontId="4" fillId="0" borderId="11" xfId="93" applyFont="1" applyBorder="1" applyAlignment="1">
      <alignment horizontal="center" vertical="center"/>
      <protection/>
    </xf>
    <xf numFmtId="0" fontId="4" fillId="0" borderId="16" xfId="93" applyFont="1" applyBorder="1" applyAlignment="1">
      <alignment horizontal="center" vertical="center"/>
      <protection/>
    </xf>
    <xf numFmtId="0" fontId="15" fillId="0" borderId="16" xfId="93" applyFont="1" applyBorder="1" applyAlignment="1">
      <alignment horizontal="center" vertical="center"/>
      <protection/>
    </xf>
    <xf numFmtId="0" fontId="5" fillId="0" borderId="18" xfId="0" applyFont="1" applyBorder="1" applyAlignment="1">
      <alignment horizontal="centerContinuous"/>
    </xf>
    <xf numFmtId="0" fontId="5" fillId="0" borderId="16" xfId="0" applyFont="1" applyBorder="1" applyAlignment="1">
      <alignment horizontal="centerContinuous"/>
    </xf>
    <xf numFmtId="178" fontId="5" fillId="0" borderId="22" xfId="0" applyNumberFormat="1" applyFont="1" applyBorder="1" applyAlignment="1">
      <alignment horizontal="right" vertical="center"/>
    </xf>
    <xf numFmtId="0" fontId="5" fillId="0" borderId="15" xfId="0" applyFont="1" applyBorder="1" applyAlignment="1">
      <alignment horizontal="left" vertical="center"/>
    </xf>
    <xf numFmtId="178" fontId="5" fillId="0" borderId="15" xfId="0" applyNumberFormat="1" applyFont="1" applyBorder="1" applyAlignment="1">
      <alignment horizontal="right" vertical="center"/>
    </xf>
    <xf numFmtId="178" fontId="5" fillId="0" borderId="11" xfId="0" applyNumberFormat="1" applyFont="1" applyBorder="1" applyAlignment="1">
      <alignment horizontal="right" vertical="center"/>
    </xf>
    <xf numFmtId="0" fontId="29" fillId="0" borderId="0" xfId="0" applyFont="1" applyAlignment="1">
      <alignment/>
    </xf>
    <xf numFmtId="187" fontId="5" fillId="0" borderId="22" xfId="0" applyNumberFormat="1" applyFont="1" applyBorder="1" applyAlignment="1">
      <alignment vertical="center"/>
    </xf>
    <xf numFmtId="203" fontId="7" fillId="0" borderId="17" xfId="0" applyNumberFormat="1" applyFont="1" applyBorder="1" applyAlignment="1">
      <alignment vertical="center"/>
    </xf>
    <xf numFmtId="187" fontId="4" fillId="0" borderId="15" xfId="0" applyNumberFormat="1" applyFont="1" applyBorder="1" applyAlignment="1">
      <alignment vertical="center"/>
    </xf>
    <xf numFmtId="201" fontId="15" fillId="0" borderId="11" xfId="0" applyNumberFormat="1" applyFont="1" applyBorder="1" applyAlignment="1">
      <alignment vertical="center"/>
    </xf>
    <xf numFmtId="178" fontId="5" fillId="0" borderId="38" xfId="86" applyNumberFormat="1" applyFont="1" applyBorder="1" applyAlignment="1">
      <alignment horizontal="center" vertical="center"/>
      <protection/>
    </xf>
    <xf numFmtId="178" fontId="5" fillId="0" borderId="23" xfId="86" applyNumberFormat="1" applyFont="1" applyBorder="1" applyAlignment="1">
      <alignment horizontal="center" vertical="center"/>
      <protection/>
    </xf>
    <xf numFmtId="178" fontId="5" fillId="0" borderId="15" xfId="86" applyNumberFormat="1" applyFont="1" applyBorder="1" applyAlignment="1">
      <alignment horizontal="center" vertical="center"/>
      <protection/>
    </xf>
    <xf numFmtId="0" fontId="4" fillId="0" borderId="0" xfId="0" applyFont="1" applyAlignment="1">
      <alignment/>
    </xf>
    <xf numFmtId="0" fontId="79" fillId="0" borderId="14" xfId="0" applyFont="1" applyBorder="1" applyAlignment="1">
      <alignment vertical="center"/>
    </xf>
    <xf numFmtId="175" fontId="79" fillId="0" borderId="20" xfId="0" applyNumberFormat="1" applyFont="1" applyFill="1" applyBorder="1" applyAlignment="1">
      <alignment vertical="center"/>
    </xf>
    <xf numFmtId="173" fontId="5" fillId="0" borderId="21" xfId="0" applyNumberFormat="1" applyFont="1" applyBorder="1" applyAlignment="1">
      <alignment vertical="center"/>
    </xf>
    <xf numFmtId="173" fontId="5" fillId="0" borderId="19" xfId="0" applyNumberFormat="1" applyFont="1" applyBorder="1" applyAlignment="1">
      <alignment vertical="center"/>
    </xf>
    <xf numFmtId="173" fontId="5" fillId="0" borderId="22" xfId="0" applyNumberFormat="1" applyFont="1" applyBorder="1" applyAlignment="1">
      <alignment vertical="center"/>
    </xf>
    <xf numFmtId="173" fontId="5" fillId="0" borderId="17" xfId="0" applyNumberFormat="1" applyFont="1" applyBorder="1" applyAlignment="1">
      <alignment vertical="center"/>
    </xf>
    <xf numFmtId="173" fontId="5" fillId="0" borderId="23" xfId="0" applyNumberFormat="1" applyFont="1" applyBorder="1" applyAlignment="1">
      <alignment vertical="center"/>
    </xf>
    <xf numFmtId="173" fontId="5" fillId="0" borderId="14" xfId="0" applyNumberFormat="1" applyFont="1" applyBorder="1" applyAlignment="1">
      <alignment vertical="center"/>
    </xf>
    <xf numFmtId="173" fontId="5" fillId="0" borderId="11" xfId="0" applyNumberFormat="1" applyFont="1" applyBorder="1" applyAlignment="1">
      <alignment vertical="center"/>
    </xf>
    <xf numFmtId="0" fontId="0" fillId="0" borderId="0" xfId="0" applyAlignment="1">
      <alignment vertical="top"/>
    </xf>
    <xf numFmtId="0" fontId="30" fillId="0" borderId="0" xfId="0" applyFont="1" applyAlignment="1">
      <alignment/>
    </xf>
    <xf numFmtId="211" fontId="0" fillId="0" borderId="0" xfId="0" applyNumberFormat="1" applyAlignment="1">
      <alignment vertical="top"/>
    </xf>
    <xf numFmtId="0" fontId="82" fillId="0" borderId="0" xfId="0" applyFont="1" applyAlignment="1">
      <alignment vertical="top"/>
    </xf>
    <xf numFmtId="0" fontId="83" fillId="0" borderId="0" xfId="0" applyFont="1" applyAlignment="1">
      <alignment vertical="top"/>
    </xf>
    <xf numFmtId="211" fontId="83" fillId="0" borderId="0" xfId="0" applyNumberFormat="1" applyFont="1" applyAlignment="1" quotePrefix="1">
      <alignment horizontal="justify" vertical="top"/>
    </xf>
    <xf numFmtId="211" fontId="75" fillId="0" borderId="0" xfId="0" applyNumberFormat="1" applyFont="1" applyAlignment="1" quotePrefix="1">
      <alignment vertical="top"/>
    </xf>
    <xf numFmtId="0" fontId="83" fillId="0" borderId="0" xfId="0" applyFont="1" applyAlignment="1">
      <alignment horizontal="left" vertical="top"/>
    </xf>
    <xf numFmtId="194" fontId="4" fillId="0" borderId="16" xfId="0" applyNumberFormat="1" applyFont="1" applyBorder="1" applyAlignment="1">
      <alignment horizontal="center" vertical="center"/>
    </xf>
    <xf numFmtId="212" fontId="5" fillId="0" borderId="22" xfId="87" applyNumberFormat="1" applyFont="1" applyBorder="1" applyAlignment="1">
      <alignment vertical="center"/>
      <protection/>
    </xf>
    <xf numFmtId="212" fontId="4" fillId="0" borderId="17" xfId="87" applyNumberFormat="1" applyFont="1" applyBorder="1" applyAlignment="1">
      <alignment vertical="center"/>
      <protection/>
    </xf>
    <xf numFmtId="212" fontId="5" fillId="0" borderId="22" xfId="87" applyNumberFormat="1" applyFont="1" applyFill="1" applyBorder="1" applyAlignment="1">
      <alignment vertical="center"/>
      <protection/>
    </xf>
    <xf numFmtId="212" fontId="5" fillId="0" borderId="17" xfId="87" applyNumberFormat="1" applyFont="1" applyFill="1" applyBorder="1" applyAlignment="1">
      <alignment vertical="center"/>
      <protection/>
    </xf>
    <xf numFmtId="212" fontId="4" fillId="0" borderId="17" xfId="87" applyNumberFormat="1" applyFont="1" applyFill="1" applyBorder="1" applyAlignment="1">
      <alignment vertical="center"/>
      <protection/>
    </xf>
    <xf numFmtId="212" fontId="5" fillId="0" borderId="23" xfId="87" applyNumberFormat="1" applyFont="1" applyFill="1" applyBorder="1" applyAlignment="1">
      <alignment vertical="center"/>
      <protection/>
    </xf>
    <xf numFmtId="212" fontId="5" fillId="0" borderId="23" xfId="87" applyNumberFormat="1" applyFont="1" applyBorder="1" applyAlignment="1">
      <alignment vertical="center"/>
      <protection/>
    </xf>
    <xf numFmtId="212" fontId="5" fillId="0" borderId="14" xfId="87" applyNumberFormat="1" applyFont="1" applyFill="1" applyBorder="1" applyAlignment="1">
      <alignment vertical="center"/>
      <protection/>
    </xf>
    <xf numFmtId="212" fontId="4" fillId="0" borderId="14" xfId="87" applyNumberFormat="1" applyFont="1" applyFill="1" applyBorder="1" applyAlignment="1">
      <alignment vertical="center"/>
      <protection/>
    </xf>
    <xf numFmtId="0" fontId="4" fillId="33" borderId="14" xfId="93" applyFont="1" applyFill="1" applyBorder="1" applyAlignment="1">
      <alignment horizontal="left" vertical="top"/>
      <protection/>
    </xf>
    <xf numFmtId="0" fontId="4" fillId="0" borderId="21" xfId="93" applyFont="1" applyBorder="1" applyAlignment="1">
      <alignment horizontal="right"/>
      <protection/>
    </xf>
    <xf numFmtId="175" fontId="82" fillId="0" borderId="10" xfId="0" applyNumberFormat="1" applyFont="1" applyBorder="1" applyAlignment="1">
      <alignment horizontal="right" vertical="center"/>
    </xf>
    <xf numFmtId="175" fontId="82" fillId="0" borderId="19" xfId="0" applyNumberFormat="1" applyFont="1" applyBorder="1" applyAlignment="1">
      <alignment horizontal="right" vertical="center"/>
    </xf>
    <xf numFmtId="189" fontId="7" fillId="0" borderId="20" xfId="0" applyNumberFormat="1" applyFont="1" applyBorder="1" applyAlignment="1">
      <alignment horizontal="right" vertical="center"/>
    </xf>
    <xf numFmtId="175" fontId="82" fillId="0" borderId="20" xfId="0" applyNumberFormat="1" applyFont="1" applyBorder="1" applyAlignment="1">
      <alignment horizontal="right" vertical="center"/>
    </xf>
    <xf numFmtId="175" fontId="82" fillId="0" borderId="17" xfId="0" applyNumberFormat="1" applyFont="1" applyBorder="1" applyAlignment="1">
      <alignment horizontal="right" vertical="center"/>
    </xf>
    <xf numFmtId="179" fontId="82" fillId="0" borderId="17" xfId="0" applyNumberFormat="1" applyFont="1" applyBorder="1" applyAlignment="1">
      <alignment horizontal="right" vertical="center"/>
    </xf>
    <xf numFmtId="175" fontId="83" fillId="0" borderId="15" xfId="0" applyNumberFormat="1" applyFont="1" applyBorder="1" applyAlignment="1">
      <alignment horizontal="right" vertical="center"/>
    </xf>
    <xf numFmtId="189" fontId="15" fillId="0" borderId="11" xfId="0" applyNumberFormat="1" applyFont="1" applyBorder="1" applyAlignment="1">
      <alignment horizontal="right" vertical="center"/>
    </xf>
    <xf numFmtId="0" fontId="12" fillId="0" borderId="0" xfId="0" applyFont="1" applyFill="1" applyBorder="1" applyAlignment="1">
      <alignment vertical="center"/>
    </xf>
    <xf numFmtId="0" fontId="4" fillId="0" borderId="0" xfId="0" applyFont="1" applyAlignment="1">
      <alignment horizontal="center" vertical="center" wrapText="1"/>
    </xf>
    <xf numFmtId="2" fontId="5" fillId="0" borderId="0" xfId="0" applyNumberFormat="1" applyFont="1" applyAlignment="1">
      <alignment horizontal="right"/>
    </xf>
    <xf numFmtId="0" fontId="5" fillId="0" borderId="21" xfId="0" applyFont="1" applyBorder="1" applyAlignment="1">
      <alignment/>
    </xf>
    <xf numFmtId="0" fontId="5" fillId="0" borderId="23" xfId="0" applyFont="1" applyBorder="1" applyAlignment="1">
      <alignment/>
    </xf>
    <xf numFmtId="0" fontId="4" fillId="0" borderId="13" xfId="0" applyFont="1" applyBorder="1" applyAlignment="1">
      <alignment/>
    </xf>
    <xf numFmtId="0" fontId="5" fillId="0" borderId="15" xfId="0" applyFont="1" applyBorder="1" applyAlignment="1">
      <alignment/>
    </xf>
    <xf numFmtId="186" fontId="5" fillId="0" borderId="0" xfId="0" applyNumberFormat="1" applyFont="1" applyAlignment="1">
      <alignment/>
    </xf>
    <xf numFmtId="0" fontId="5" fillId="0" borderId="0" xfId="88" applyFont="1" applyBorder="1">
      <alignment/>
      <protection/>
    </xf>
    <xf numFmtId="0" fontId="5" fillId="0" borderId="0" xfId="0" applyFont="1" applyAlignment="1">
      <alignment horizontal="right" vertical="center"/>
    </xf>
    <xf numFmtId="0" fontId="4" fillId="0" borderId="0" xfId="0" applyFont="1" applyAlignment="1">
      <alignment horizontal="left" vertical="center"/>
    </xf>
    <xf numFmtId="3" fontId="4" fillId="0" borderId="17" xfId="0" applyNumberFormat="1" applyFont="1" applyBorder="1" applyAlignment="1">
      <alignment horizontal="center" vertical="center"/>
    </xf>
    <xf numFmtId="2" fontId="5" fillId="0" borderId="17" xfId="0" applyNumberFormat="1" applyFont="1" applyBorder="1" applyAlignment="1">
      <alignment horizontal="center" vertical="center"/>
    </xf>
    <xf numFmtId="1" fontId="5" fillId="0" borderId="17" xfId="0" applyNumberFormat="1" applyFont="1" applyBorder="1" applyAlignment="1">
      <alignment horizontal="center" vertical="center"/>
    </xf>
    <xf numFmtId="3" fontId="4" fillId="0" borderId="14" xfId="0" applyNumberFormat="1" applyFont="1" applyBorder="1" applyAlignment="1">
      <alignment horizontal="center" vertical="center"/>
    </xf>
    <xf numFmtId="2" fontId="5" fillId="0" borderId="14" xfId="0" applyNumberFormat="1" applyFont="1" applyBorder="1" applyAlignment="1">
      <alignment horizontal="center" vertical="center"/>
    </xf>
    <xf numFmtId="1" fontId="5" fillId="0" borderId="14" xfId="0" applyNumberFormat="1" applyFont="1" applyBorder="1" applyAlignment="1">
      <alignment horizontal="center" vertical="center"/>
    </xf>
    <xf numFmtId="0" fontId="12" fillId="0" borderId="0" xfId="0" applyFont="1" applyFill="1" applyAlignment="1">
      <alignment horizontal="left"/>
    </xf>
    <xf numFmtId="0" fontId="5" fillId="0" borderId="0" xfId="0" applyFont="1" applyAlignment="1" applyProtection="1">
      <alignment/>
      <protection/>
    </xf>
    <xf numFmtId="0" fontId="4" fillId="0" borderId="0" xfId="88" applyFont="1" applyAlignment="1">
      <alignment horizontal="centerContinuous" vertical="center"/>
      <protection/>
    </xf>
    <xf numFmtId="0" fontId="5" fillId="0" borderId="0" xfId="88" applyFont="1">
      <alignment/>
      <protection/>
    </xf>
    <xf numFmtId="0" fontId="4" fillId="0" borderId="0" xfId="0" applyFont="1" applyBorder="1" applyAlignment="1">
      <alignment horizontal="centerContinuous" vertical="center"/>
    </xf>
    <xf numFmtId="0" fontId="31" fillId="0" borderId="0" xfId="88" applyFont="1" applyAlignment="1">
      <alignment vertical="center"/>
      <protection/>
    </xf>
    <xf numFmtId="0" fontId="31" fillId="0" borderId="0" xfId="88" applyFont="1" applyAlignment="1">
      <alignment horizontal="right" vertical="center"/>
      <protection/>
    </xf>
    <xf numFmtId="0" fontId="4" fillId="0" borderId="15" xfId="91" applyFont="1" applyBorder="1" applyAlignment="1">
      <alignment horizontal="center" vertical="center"/>
      <protection/>
    </xf>
    <xf numFmtId="0" fontId="4" fillId="0" borderId="11" xfId="91" applyFont="1" applyBorder="1" applyAlignment="1">
      <alignment horizontal="centerContinuous" vertical="center"/>
      <protection/>
    </xf>
    <xf numFmtId="0" fontId="5" fillId="0" borderId="22" xfId="91" applyFont="1" applyBorder="1">
      <alignment/>
      <protection/>
    </xf>
    <xf numFmtId="179" fontId="5" fillId="0" borderId="19" xfId="0" applyNumberFormat="1" applyFont="1" applyBorder="1" applyAlignment="1">
      <alignment/>
    </xf>
    <xf numFmtId="37" fontId="5" fillId="0" borderId="10" xfId="0" applyNumberFormat="1" applyFont="1" applyBorder="1" applyAlignment="1">
      <alignment/>
    </xf>
    <xf numFmtId="0" fontId="7" fillId="0" borderId="17" xfId="91" applyFont="1" applyBorder="1" applyAlignment="1">
      <alignment vertical="center"/>
      <protection/>
    </xf>
    <xf numFmtId="174" fontId="7" fillId="0" borderId="17" xfId="0" applyNumberFormat="1" applyFont="1" applyBorder="1" applyAlignment="1">
      <alignment vertical="center"/>
    </xf>
    <xf numFmtId="174" fontId="7" fillId="0" borderId="20" xfId="0" applyNumberFormat="1" applyFont="1" applyBorder="1" applyAlignment="1">
      <alignment vertical="center"/>
    </xf>
    <xf numFmtId="179" fontId="5" fillId="0" borderId="17" xfId="0" applyNumberFormat="1" applyFont="1" applyBorder="1" applyAlignment="1">
      <alignment/>
    </xf>
    <xf numFmtId="37" fontId="5" fillId="0" borderId="20" xfId="0" applyNumberFormat="1" applyFont="1" applyBorder="1" applyAlignment="1">
      <alignment/>
    </xf>
    <xf numFmtId="179" fontId="5" fillId="0" borderId="17" xfId="91" applyNumberFormat="1" applyFont="1" applyBorder="1">
      <alignment/>
      <protection/>
    </xf>
    <xf numFmtId="37" fontId="5" fillId="0" borderId="13" xfId="0" applyNumberFormat="1" applyFont="1" applyBorder="1" applyAlignment="1">
      <alignment/>
    </xf>
    <xf numFmtId="37" fontId="4" fillId="0" borderId="16" xfId="0" applyNumberFormat="1" applyFont="1" applyBorder="1" applyAlignment="1">
      <alignment horizontal="centerContinuous" vertical="center"/>
    </xf>
    <xf numFmtId="0" fontId="4" fillId="0" borderId="15" xfId="91" applyFont="1" applyBorder="1" applyAlignment="1">
      <alignment vertical="center"/>
      <protection/>
    </xf>
    <xf numFmtId="179" fontId="4" fillId="0" borderId="15" xfId="91" applyNumberFormat="1" applyFont="1" applyBorder="1" applyAlignment="1">
      <alignment vertical="center"/>
      <protection/>
    </xf>
    <xf numFmtId="179" fontId="4" fillId="0" borderId="11" xfId="91" applyNumberFormat="1" applyFont="1" applyBorder="1" applyAlignment="1">
      <alignment vertical="center"/>
      <protection/>
    </xf>
    <xf numFmtId="0" fontId="5" fillId="0" borderId="0" xfId="91" applyFont="1" applyBorder="1">
      <alignment/>
      <protection/>
    </xf>
    <xf numFmtId="37" fontId="5" fillId="0" borderId="0" xfId="91" applyNumberFormat="1" applyFont="1" applyBorder="1">
      <alignment/>
      <protection/>
    </xf>
    <xf numFmtId="0" fontId="5" fillId="0" borderId="0" xfId="91" applyFont="1">
      <alignment/>
      <protection/>
    </xf>
    <xf numFmtId="37" fontId="5" fillId="0" borderId="0" xfId="0" applyNumberFormat="1" applyFont="1" applyAlignment="1">
      <alignment/>
    </xf>
    <xf numFmtId="0" fontId="31" fillId="0" borderId="0" xfId="0" applyFont="1" applyAlignment="1">
      <alignment horizontal="left"/>
    </xf>
    <xf numFmtId="0" fontId="5" fillId="0" borderId="0" xfId="0" applyFont="1" applyAlignment="1">
      <alignment horizontal="left" vertical="center"/>
    </xf>
    <xf numFmtId="0" fontId="4" fillId="0" borderId="11" xfId="83" applyFont="1" applyBorder="1" applyAlignment="1">
      <alignment horizontal="center" vertical="center" textRotation="90" wrapText="1"/>
      <protection/>
    </xf>
    <xf numFmtId="0" fontId="4" fillId="0" borderId="11" xfId="83" applyFont="1" applyBorder="1" applyAlignment="1">
      <alignment horizontal="center" vertical="center"/>
      <protection/>
    </xf>
    <xf numFmtId="0" fontId="5" fillId="0" borderId="0" xfId="83" applyFont="1" applyAlignment="1">
      <alignment/>
      <protection/>
    </xf>
    <xf numFmtId="0" fontId="31" fillId="0" borderId="0" xfId="0" applyFont="1" applyAlignment="1">
      <alignment horizontal="centerContinuous"/>
    </xf>
    <xf numFmtId="0" fontId="5" fillId="0" borderId="0" xfId="84" applyFont="1">
      <alignment/>
      <protection/>
    </xf>
    <xf numFmtId="0" fontId="5" fillId="0" borderId="0" xfId="84" applyFont="1" applyAlignment="1">
      <alignment/>
      <protection/>
    </xf>
    <xf numFmtId="0" fontId="4" fillId="0" borderId="0" xfId="0" applyFont="1" applyAlignment="1">
      <alignment horizontal="center"/>
    </xf>
    <xf numFmtId="0" fontId="12" fillId="0" borderId="0" xfId="0" applyFont="1" applyAlignment="1">
      <alignment/>
    </xf>
    <xf numFmtId="198" fontId="5" fillId="0" borderId="0" xfId="0" applyNumberFormat="1" applyFont="1" applyAlignment="1">
      <alignment/>
    </xf>
    <xf numFmtId="0" fontId="5" fillId="0" borderId="0" xfId="0" applyFont="1" applyBorder="1" applyAlignment="1">
      <alignment horizontal="right"/>
    </xf>
    <xf numFmtId="175" fontId="5" fillId="0" borderId="0" xfId="0" applyNumberFormat="1" applyFont="1" applyAlignment="1">
      <alignment horizontal="right"/>
    </xf>
    <xf numFmtId="1" fontId="79" fillId="0" borderId="0" xfId="0" applyNumberFormat="1" applyFont="1" applyAlignment="1">
      <alignment/>
    </xf>
    <xf numFmtId="213" fontId="5" fillId="0" borderId="0" xfId="0" applyNumberFormat="1" applyFont="1" applyAlignment="1">
      <alignment/>
    </xf>
    <xf numFmtId="0" fontId="4" fillId="0" borderId="0" xfId="0" applyFont="1" applyBorder="1" applyAlignment="1">
      <alignment horizontal="centerContinuous"/>
    </xf>
    <xf numFmtId="0" fontId="5" fillId="0" borderId="0" xfId="0" applyFont="1" applyAlignment="1">
      <alignment horizontal="centerContinuous" vertical="center"/>
    </xf>
    <xf numFmtId="0" fontId="24" fillId="0" borderId="0" xfId="66" applyFont="1" applyAlignment="1">
      <alignment horizontal="center" vertical="center"/>
      <protection/>
    </xf>
    <xf numFmtId="0" fontId="5" fillId="0" borderId="0" xfId="66" applyFont="1">
      <alignment/>
      <protection/>
    </xf>
    <xf numFmtId="0" fontId="5" fillId="0" borderId="0" xfId="66" applyFont="1" applyAlignment="1">
      <alignment/>
      <protection/>
    </xf>
    <xf numFmtId="0" fontId="4" fillId="0" borderId="0" xfId="66" applyFont="1" applyAlignment="1">
      <alignment horizontal="left" vertical="center"/>
      <protection/>
    </xf>
    <xf numFmtId="0" fontId="68" fillId="0" borderId="0" xfId="55" applyFont="1" applyBorder="1" applyAlignment="1" applyProtection="1">
      <alignment horizontal="left" vertical="center" wrapText="1"/>
      <protection/>
    </xf>
    <xf numFmtId="0" fontId="5" fillId="0" borderId="0" xfId="70" applyFont="1" applyBorder="1">
      <alignment/>
      <protection/>
    </xf>
    <xf numFmtId="0" fontId="9" fillId="0" borderId="0" xfId="54" applyAlignment="1" applyProtection="1">
      <alignment/>
      <protection/>
    </xf>
    <xf numFmtId="0" fontId="22" fillId="0" borderId="0" xfId="54" applyFont="1" applyAlignment="1" applyProtection="1">
      <alignment vertical="center"/>
      <protection/>
    </xf>
    <xf numFmtId="0" fontId="5" fillId="0" borderId="0" xfId="0" applyFont="1" applyAlignment="1">
      <alignment wrapText="1"/>
    </xf>
    <xf numFmtId="0" fontId="22" fillId="0" borderId="0" xfId="54" applyFont="1" applyAlignment="1" applyProtection="1">
      <alignment horizontal="center" vertical="center" wrapText="1"/>
      <protection/>
    </xf>
    <xf numFmtId="0" fontId="22" fillId="0" borderId="0" xfId="54" applyFont="1" applyAlignment="1" applyProtection="1">
      <alignment vertical="center" wrapText="1"/>
      <protection/>
    </xf>
    <xf numFmtId="0" fontId="22" fillId="0" borderId="0" xfId="54" applyFont="1" applyAlignment="1" applyProtection="1">
      <alignment horizontal="left" vertical="center" wrapText="1"/>
      <protection/>
    </xf>
    <xf numFmtId="0" fontId="22" fillId="0" borderId="0" xfId="54" applyFont="1" applyAlignment="1" applyProtection="1">
      <alignment/>
      <protection/>
    </xf>
    <xf numFmtId="0" fontId="19" fillId="0" borderId="39" xfId="73" applyFont="1" applyBorder="1" applyAlignment="1">
      <alignment horizontal="center" vertical="center" wrapText="1"/>
      <protection/>
    </xf>
    <xf numFmtId="0" fontId="32" fillId="0" borderId="0" xfId="0" applyFont="1" applyAlignment="1">
      <alignment horizontal="centerContinuous" vertical="center"/>
    </xf>
    <xf numFmtId="0" fontId="5" fillId="0" borderId="11" xfId="0" applyFont="1" applyBorder="1" applyAlignment="1">
      <alignment horizontal="center" vertical="center" wrapText="1" shrinkToFit="1"/>
    </xf>
    <xf numFmtId="0" fontId="5" fillId="0" borderId="19" xfId="0" applyFont="1" applyBorder="1" applyAlignment="1">
      <alignment vertical="center" wrapText="1"/>
    </xf>
    <xf numFmtId="0" fontId="5" fillId="0" borderId="17" xfId="0" applyFont="1" applyBorder="1" applyAlignment="1">
      <alignment vertical="center" wrapText="1"/>
    </xf>
    <xf numFmtId="179" fontId="4" fillId="0" borderId="22" xfId="85" applyNumberFormat="1" applyFont="1" applyBorder="1" applyAlignment="1">
      <alignment vertical="center"/>
      <protection/>
    </xf>
    <xf numFmtId="179" fontId="4" fillId="0" borderId="19" xfId="85" applyNumberFormat="1" applyFont="1" applyBorder="1" applyAlignment="1">
      <alignment vertical="center"/>
      <protection/>
    </xf>
    <xf numFmtId="0" fontId="17" fillId="0" borderId="0" xfId="66" applyFont="1" applyAlignment="1">
      <alignment horizontal="left" vertical="center" wrapText="1"/>
      <protection/>
    </xf>
    <xf numFmtId="0" fontId="5" fillId="0" borderId="0" xfId="66" applyFont="1" applyBorder="1" applyAlignment="1">
      <alignment horizontal="left" wrapText="1"/>
      <protection/>
    </xf>
    <xf numFmtId="0" fontId="24" fillId="0" borderId="0" xfId="66" applyFont="1" applyAlignment="1">
      <alignment horizontal="center" vertical="center"/>
      <protection/>
    </xf>
    <xf numFmtId="0" fontId="17" fillId="0" borderId="0" xfId="66" applyFont="1" applyAlignment="1">
      <alignment horizontal="left" vertical="top" wrapText="1"/>
      <protection/>
    </xf>
    <xf numFmtId="0" fontId="5" fillId="0" borderId="0" xfId="66" applyFont="1" applyAlignment="1">
      <alignment horizontal="left" vertical="top" wrapText="1"/>
      <protection/>
    </xf>
    <xf numFmtId="0" fontId="17" fillId="0" borderId="0" xfId="66" applyFont="1" applyAlignment="1">
      <alignment horizontal="left" wrapText="1"/>
      <protection/>
    </xf>
    <xf numFmtId="0" fontId="20" fillId="0" borderId="0" xfId="73" applyFont="1" applyAlignment="1">
      <alignment horizontal="center" vertical="center"/>
      <protection/>
    </xf>
    <xf numFmtId="0" fontId="18" fillId="0" borderId="0" xfId="73" applyFont="1" applyBorder="1" applyAlignment="1">
      <alignment horizontal="center"/>
      <protection/>
    </xf>
    <xf numFmtId="0" fontId="81" fillId="0" borderId="0" xfId="0" applyFont="1" applyAlignment="1">
      <alignment horizontal="center" vertical="center"/>
    </xf>
    <xf numFmtId="0" fontId="81" fillId="0" borderId="0" xfId="0" applyFont="1" applyAlignment="1">
      <alignment horizontal="center"/>
    </xf>
    <xf numFmtId="0" fontId="82" fillId="0" borderId="0" xfId="0" applyFont="1" applyAlignment="1">
      <alignment horizontal="left" wrapText="1"/>
    </xf>
    <xf numFmtId="0" fontId="82" fillId="0" borderId="0" xfId="0" applyFont="1" applyAlignment="1">
      <alignment vertical="top" wrapText="1"/>
    </xf>
    <xf numFmtId="0" fontId="82" fillId="0" borderId="0" xfId="0" applyFont="1" applyAlignment="1">
      <alignment horizontal="left" vertical="top" wrapText="1"/>
    </xf>
    <xf numFmtId="0" fontId="0" fillId="0" borderId="0" xfId="0" applyAlignment="1">
      <alignment vertical="top" wrapText="1"/>
    </xf>
    <xf numFmtId="0" fontId="82" fillId="0" borderId="0" xfId="0" applyFont="1" applyAlignment="1">
      <alignment horizontal="left" vertical="center" wrapText="1"/>
    </xf>
    <xf numFmtId="0" fontId="88" fillId="0" borderId="0" xfId="0" applyFont="1" applyAlignment="1">
      <alignment horizontal="left" vertical="center" wrapText="1"/>
    </xf>
    <xf numFmtId="0" fontId="88" fillId="0" borderId="0" xfId="0" applyFont="1" applyAlignment="1">
      <alignment vertical="center" wrapText="1"/>
    </xf>
    <xf numFmtId="0" fontId="4" fillId="0" borderId="0" xfId="90" applyFont="1" applyAlignment="1">
      <alignment horizontal="center" vertical="center"/>
      <protection/>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83" applyFont="1" applyBorder="1" applyAlignment="1">
      <alignment horizontal="center"/>
      <protection/>
    </xf>
    <xf numFmtId="0" fontId="4" fillId="0" borderId="18" xfId="83" applyFont="1" applyBorder="1" applyAlignment="1">
      <alignment horizontal="center"/>
      <protection/>
    </xf>
    <xf numFmtId="0" fontId="4" fillId="0" borderId="16" xfId="83" applyFont="1" applyBorder="1" applyAlignment="1">
      <alignment horizontal="center"/>
      <protection/>
    </xf>
    <xf numFmtId="0" fontId="5" fillId="0" borderId="0" xfId="0" applyFont="1" applyAlignment="1">
      <alignment horizontal="left"/>
    </xf>
    <xf numFmtId="0" fontId="4" fillId="0" borderId="0" xfId="89" applyFont="1" applyAlignment="1">
      <alignment horizontal="left"/>
      <protection/>
    </xf>
    <xf numFmtId="0" fontId="5" fillId="0" borderId="12" xfId="0" applyFont="1" applyBorder="1" applyAlignment="1">
      <alignment horizontal="right"/>
    </xf>
    <xf numFmtId="0" fontId="5" fillId="0" borderId="14" xfId="0" applyFont="1" applyBorder="1" applyAlignment="1">
      <alignment horizontal="center" vertical="center" wrapText="1"/>
    </xf>
    <xf numFmtId="0" fontId="4" fillId="0" borderId="17" xfId="0" applyFont="1" applyBorder="1" applyAlignment="1">
      <alignment horizontal="center" vertical="center"/>
    </xf>
    <xf numFmtId="0" fontId="4" fillId="0" borderId="21" xfId="0" applyFont="1" applyBorder="1" applyAlignment="1">
      <alignment horizontal="center" vertical="center" wrapText="1"/>
    </xf>
    <xf numFmtId="0" fontId="4" fillId="0" borderId="10" xfId="0" applyFont="1" applyBorder="1" applyAlignment="1">
      <alignment horizontal="center" vertical="center"/>
    </xf>
    <xf numFmtId="0" fontId="4" fillId="0" borderId="23"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19" xfId="86" applyFont="1" applyBorder="1" applyAlignment="1">
      <alignment horizontal="center" vertical="center" wrapText="1"/>
      <protection/>
    </xf>
    <xf numFmtId="0" fontId="4" fillId="0" borderId="19" xfId="87" applyFont="1" applyBorder="1" applyAlignment="1">
      <alignment horizontal="center" vertical="center" wrapText="1"/>
      <protection/>
    </xf>
    <xf numFmtId="3" fontId="4" fillId="0" borderId="15" xfId="87" applyNumberFormat="1" applyFont="1" applyBorder="1" applyAlignment="1">
      <alignment horizontal="center" vertical="center"/>
      <protection/>
    </xf>
    <xf numFmtId="0" fontId="5" fillId="0" borderId="18" xfId="0" applyFont="1" applyBorder="1" applyAlignment="1">
      <alignment/>
    </xf>
    <xf numFmtId="0" fontId="5" fillId="0" borderId="16" xfId="0" applyFont="1" applyBorder="1" applyAlignment="1">
      <alignment/>
    </xf>
    <xf numFmtId="0" fontId="4" fillId="0" borderId="21" xfId="93" applyFont="1" applyBorder="1" applyAlignment="1">
      <alignment horizontal="center" vertical="center"/>
      <protection/>
    </xf>
    <xf numFmtId="0" fontId="4" fillId="0" borderId="24" xfId="93" applyFont="1" applyBorder="1" applyAlignment="1">
      <alignment horizontal="center" vertical="center"/>
      <protection/>
    </xf>
    <xf numFmtId="0" fontId="4" fillId="0" borderId="10" xfId="93" applyFont="1" applyBorder="1" applyAlignment="1">
      <alignment horizontal="center" vertical="center"/>
      <protection/>
    </xf>
    <xf numFmtId="0" fontId="4" fillId="0" borderId="19" xfId="0" applyFont="1" applyBorder="1" applyAlignment="1">
      <alignment horizontal="left" vertical="center"/>
    </xf>
    <xf numFmtId="0" fontId="4" fillId="0" borderId="17" xfId="0" applyFont="1" applyBorder="1" applyAlignment="1">
      <alignment horizontal="left" vertical="center"/>
    </xf>
    <xf numFmtId="0" fontId="4" fillId="0" borderId="14" xfId="0" applyFont="1" applyBorder="1" applyAlignment="1">
      <alignment horizontal="left" vertical="center"/>
    </xf>
    <xf numFmtId="0" fontId="5" fillId="0" borderId="1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left" vertical="center" indent="7"/>
    </xf>
    <xf numFmtId="0" fontId="5" fillId="0" borderId="16" xfId="0" applyFont="1" applyBorder="1" applyAlignment="1">
      <alignment horizontal="left" vertical="center" indent="7"/>
    </xf>
    <xf numFmtId="0" fontId="5" fillId="0" borderId="15" xfId="0" applyFont="1" applyBorder="1" applyAlignment="1">
      <alignment horizontal="left" vertical="center" indent="8"/>
    </xf>
    <xf numFmtId="0" fontId="5" fillId="0" borderId="18" xfId="0" applyFont="1" applyBorder="1" applyAlignment="1">
      <alignment horizontal="left" vertical="center" indent="8"/>
    </xf>
    <xf numFmtId="0" fontId="5" fillId="0" borderId="16" xfId="0" applyFont="1" applyBorder="1" applyAlignment="1">
      <alignment horizontal="left" vertical="center" indent="8"/>
    </xf>
    <xf numFmtId="0" fontId="5" fillId="0" borderId="15" xfId="0" applyFont="1" applyBorder="1" applyAlignment="1">
      <alignment horizontal="center" vertical="center" wrapText="1"/>
    </xf>
    <xf numFmtId="0" fontId="7" fillId="0" borderId="19" xfId="0" applyFont="1" applyBorder="1" applyAlignment="1">
      <alignment horizontal="center" vertical="center"/>
    </xf>
    <xf numFmtId="0" fontId="7" fillId="0" borderId="14" xfId="0" applyFont="1" applyBorder="1" applyAlignment="1">
      <alignment horizontal="center" vertical="center"/>
    </xf>
    <xf numFmtId="0" fontId="5" fillId="0" borderId="11" xfId="0" applyFont="1" applyBorder="1" applyAlignment="1">
      <alignment horizontal="center" vertical="center"/>
    </xf>
    <xf numFmtId="0" fontId="4" fillId="0" borderId="0" xfId="85" applyFont="1" applyAlignment="1">
      <alignment horizontal="left"/>
      <protection/>
    </xf>
    <xf numFmtId="0" fontId="5" fillId="0" borderId="19" xfId="0" applyFont="1" applyBorder="1" applyAlignment="1" quotePrefix="1">
      <alignment horizontal="center" vertical="center" wrapText="1"/>
    </xf>
    <xf numFmtId="0" fontId="5" fillId="0" borderId="17" xfId="0" applyFont="1" applyBorder="1" applyAlignment="1" quotePrefix="1">
      <alignment horizontal="center" vertical="center" wrapText="1"/>
    </xf>
    <xf numFmtId="0" fontId="5" fillId="0" borderId="14" xfId="0" applyFont="1" applyBorder="1" applyAlignment="1" quotePrefix="1">
      <alignment horizontal="center" vertical="center" wrapText="1"/>
    </xf>
    <xf numFmtId="0" fontId="17" fillId="0" borderId="19" xfId="67" applyFont="1" applyBorder="1" applyAlignment="1">
      <alignment horizontal="center" vertical="center" wrapText="1"/>
      <protection/>
    </xf>
    <xf numFmtId="0" fontId="17" fillId="0" borderId="17" xfId="67" applyFont="1" applyBorder="1" applyAlignment="1">
      <alignment horizontal="center" vertical="center"/>
      <protection/>
    </xf>
    <xf numFmtId="0" fontId="17" fillId="0" borderId="14" xfId="67" applyFont="1" applyBorder="1" applyAlignment="1">
      <alignment horizontal="center" vertical="center"/>
      <protection/>
    </xf>
    <xf numFmtId="0" fontId="17" fillId="0" borderId="15" xfId="67" applyFont="1" applyBorder="1" applyAlignment="1">
      <alignment horizontal="center" vertical="center"/>
      <protection/>
    </xf>
    <xf numFmtId="0" fontId="17" fillId="0" borderId="18" xfId="67" applyFont="1" applyBorder="1" applyAlignment="1">
      <alignment horizontal="center" vertical="center"/>
      <protection/>
    </xf>
    <xf numFmtId="0" fontId="17" fillId="0" borderId="16" xfId="67" applyFont="1" applyBorder="1" applyAlignment="1">
      <alignment horizontal="center" vertical="center"/>
      <protection/>
    </xf>
    <xf numFmtId="0" fontId="4" fillId="34" borderId="19"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4" xfId="0" applyFont="1" applyFill="1" applyBorder="1" applyAlignment="1">
      <alignment horizontal="center" vertical="center"/>
    </xf>
    <xf numFmtId="179" fontId="5" fillId="34" borderId="19" xfId="0" applyNumberFormat="1" applyFont="1" applyFill="1" applyBorder="1" applyAlignment="1">
      <alignment horizontal="center" vertical="center"/>
    </xf>
    <xf numFmtId="179" fontId="5" fillId="34" borderId="17" xfId="0" applyNumberFormat="1" applyFont="1" applyFill="1" applyBorder="1" applyAlignment="1">
      <alignment horizontal="center" vertical="center"/>
    </xf>
    <xf numFmtId="179" fontId="5" fillId="34" borderId="14" xfId="0" applyNumberFormat="1" applyFont="1" applyFill="1" applyBorder="1" applyAlignment="1">
      <alignment horizontal="center" vertical="center"/>
    </xf>
    <xf numFmtId="0" fontId="4" fillId="34" borderId="21"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23" xfId="0" applyFont="1" applyFill="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0" xfId="0" applyFont="1" applyBorder="1" applyAlignment="1">
      <alignment horizontal="center" vertical="center"/>
    </xf>
    <xf numFmtId="0" fontId="4" fillId="0" borderId="17" xfId="0" applyFont="1" applyBorder="1" applyAlignment="1">
      <alignment horizontal="center" vertical="center" wrapText="1"/>
    </xf>
    <xf numFmtId="0" fontId="5" fillId="0" borderId="0" xfId="66" applyFont="1" applyAlignment="1">
      <alignment horizontal="left" vertical="center" wrapText="1"/>
      <protection/>
    </xf>
  </cellXfs>
  <cellStyles count="8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Hyperlink 3" xfId="56"/>
    <cellStyle name="Hyperlink 4" xfId="57"/>
    <cellStyle name="Input" xfId="58"/>
    <cellStyle name="Linked Cell" xfId="59"/>
    <cellStyle name="Neutral" xfId="60"/>
    <cellStyle name="Normal 10" xfId="61"/>
    <cellStyle name="Normal 10 2" xfId="62"/>
    <cellStyle name="Normal 10 3" xfId="63"/>
    <cellStyle name="Normal 11" xfId="64"/>
    <cellStyle name="Normal 12" xfId="65"/>
    <cellStyle name="Normal 13" xfId="66"/>
    <cellStyle name="Normal 14" xfId="67"/>
    <cellStyle name="Normal 2" xfId="68"/>
    <cellStyle name="Normal 2 2" xfId="69"/>
    <cellStyle name="Normal 2 3" xfId="70"/>
    <cellStyle name="Normal 3" xfId="71"/>
    <cellStyle name="Normal 3 2" xfId="72"/>
    <cellStyle name="Normal 3 2 2" xfId="73"/>
    <cellStyle name="Normal 4" xfId="74"/>
    <cellStyle name="Normal 5" xfId="75"/>
    <cellStyle name="Normal 6" xfId="76"/>
    <cellStyle name="Normal 6 2" xfId="77"/>
    <cellStyle name="Normal 7" xfId="78"/>
    <cellStyle name="Normal 8" xfId="79"/>
    <cellStyle name="Normal 8 2" xfId="80"/>
    <cellStyle name="Normal 9" xfId="81"/>
    <cellStyle name="Normal 9 2" xfId="82"/>
    <cellStyle name="Normal_Dtab1-4 2" xfId="83"/>
    <cellStyle name="Normal_DTAB1-7&amp;fg1.3" xfId="84"/>
    <cellStyle name="Normal_DTAB2-17" xfId="85"/>
    <cellStyle name="Normal_DTAB2-6" xfId="86"/>
    <cellStyle name="Normal_DTAB2-7&amp;2-8" xfId="87"/>
    <cellStyle name="Normal_ind 1-2 march2008" xfId="88"/>
    <cellStyle name="Normal_ind 1-3 march2008" xfId="89"/>
    <cellStyle name="Normal_NOTES" xfId="90"/>
    <cellStyle name="Normal_TAB-1.2" xfId="91"/>
    <cellStyle name="Normal_TMUTAB2.2" xfId="92"/>
    <cellStyle name="Normal_TMUTAB2.4" xfId="93"/>
    <cellStyle name="Note" xfId="94"/>
    <cellStyle name="Output" xfId="95"/>
    <cellStyle name="Percent" xfId="96"/>
    <cellStyle name="Title" xfId="97"/>
    <cellStyle name="Total" xfId="98"/>
    <cellStyle name="Warning Text"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externalLink" Target="externalLinks/externalLink2.xml" /><Relationship Id="rId5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0</xdr:rowOff>
    </xdr:from>
    <xdr:to>
      <xdr:col>5</xdr:col>
      <xdr:colOff>171450</xdr:colOff>
      <xdr:row>1</xdr:row>
      <xdr:rowOff>0</xdr:rowOff>
    </xdr:to>
    <xdr:sp>
      <xdr:nvSpPr>
        <xdr:cNvPr id="1" name="Text 1"/>
        <xdr:cNvSpPr txBox="1">
          <a:spLocks noChangeArrowheads="1"/>
        </xdr:cNvSpPr>
      </xdr:nvSpPr>
      <xdr:spPr>
        <a:xfrm>
          <a:off x="66675" y="200025"/>
          <a:ext cx="5162550"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- 4 -</a:t>
          </a:r>
        </a:p>
      </xdr:txBody>
    </xdr:sp>
    <xdr:clientData/>
  </xdr:twoCellAnchor>
  <xdr:twoCellAnchor>
    <xdr:from>
      <xdr:col>0</xdr:col>
      <xdr:colOff>66675</xdr:colOff>
      <xdr:row>1</xdr:row>
      <xdr:rowOff>0</xdr:rowOff>
    </xdr:from>
    <xdr:to>
      <xdr:col>5</xdr:col>
      <xdr:colOff>171450</xdr:colOff>
      <xdr:row>1</xdr:row>
      <xdr:rowOff>0</xdr:rowOff>
    </xdr:to>
    <xdr:sp>
      <xdr:nvSpPr>
        <xdr:cNvPr id="2" name="Text 1"/>
        <xdr:cNvSpPr txBox="1">
          <a:spLocks noChangeArrowheads="1"/>
        </xdr:cNvSpPr>
      </xdr:nvSpPr>
      <xdr:spPr>
        <a:xfrm>
          <a:off x="66675" y="200025"/>
          <a:ext cx="5162550"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- 4 -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200025</xdr:rowOff>
    </xdr:from>
    <xdr:to>
      <xdr:col>1</xdr:col>
      <xdr:colOff>19050</xdr:colOff>
      <xdr:row>5</xdr:row>
      <xdr:rowOff>19050</xdr:rowOff>
    </xdr:to>
    <xdr:sp>
      <xdr:nvSpPr>
        <xdr:cNvPr id="1" name="Line 3"/>
        <xdr:cNvSpPr>
          <a:spLocks/>
        </xdr:cNvSpPr>
      </xdr:nvSpPr>
      <xdr:spPr>
        <a:xfrm>
          <a:off x="0" y="952500"/>
          <a:ext cx="1638300" cy="1362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0</xdr:rowOff>
    </xdr:from>
    <xdr:to>
      <xdr:col>5</xdr:col>
      <xdr:colOff>800100</xdr:colOff>
      <xdr:row>1</xdr:row>
      <xdr:rowOff>0</xdr:rowOff>
    </xdr:to>
    <xdr:sp>
      <xdr:nvSpPr>
        <xdr:cNvPr id="1" name="Text 1"/>
        <xdr:cNvSpPr txBox="1">
          <a:spLocks noChangeArrowheads="1"/>
        </xdr:cNvSpPr>
      </xdr:nvSpPr>
      <xdr:spPr>
        <a:xfrm>
          <a:off x="38100" y="200025"/>
          <a:ext cx="5667375"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- 44 -</a:t>
          </a:r>
        </a:p>
      </xdr:txBody>
    </xdr:sp>
    <xdr:clientData/>
  </xdr:twoCellAnchor>
  <xdr:twoCellAnchor>
    <xdr:from>
      <xdr:col>0</xdr:col>
      <xdr:colOff>38100</xdr:colOff>
      <xdr:row>1</xdr:row>
      <xdr:rowOff>0</xdr:rowOff>
    </xdr:from>
    <xdr:to>
      <xdr:col>5</xdr:col>
      <xdr:colOff>800100</xdr:colOff>
      <xdr:row>1</xdr:row>
      <xdr:rowOff>0</xdr:rowOff>
    </xdr:to>
    <xdr:sp>
      <xdr:nvSpPr>
        <xdr:cNvPr id="2" name="Text 1"/>
        <xdr:cNvSpPr txBox="1">
          <a:spLocks noChangeArrowheads="1"/>
        </xdr:cNvSpPr>
      </xdr:nvSpPr>
      <xdr:spPr>
        <a:xfrm>
          <a:off x="38100" y="200025"/>
          <a:ext cx="5667375"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- 44 -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0</xdr:rowOff>
    </xdr:from>
    <xdr:to>
      <xdr:col>4</xdr:col>
      <xdr:colOff>0</xdr:colOff>
      <xdr:row>1</xdr:row>
      <xdr:rowOff>0</xdr:rowOff>
    </xdr:to>
    <xdr:sp>
      <xdr:nvSpPr>
        <xdr:cNvPr id="1" name="Text 1"/>
        <xdr:cNvSpPr txBox="1">
          <a:spLocks noChangeArrowheads="1"/>
        </xdr:cNvSpPr>
      </xdr:nvSpPr>
      <xdr:spPr>
        <a:xfrm>
          <a:off x="76200" y="200025"/>
          <a:ext cx="3162300"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- 5 -</a:t>
          </a:r>
        </a:p>
      </xdr:txBody>
    </xdr:sp>
    <xdr:clientData/>
  </xdr:twoCellAnchor>
  <xdr:twoCellAnchor>
    <xdr:from>
      <xdr:col>0</xdr:col>
      <xdr:colOff>76200</xdr:colOff>
      <xdr:row>1</xdr:row>
      <xdr:rowOff>0</xdr:rowOff>
    </xdr:from>
    <xdr:to>
      <xdr:col>4</xdr:col>
      <xdr:colOff>0</xdr:colOff>
      <xdr:row>1</xdr:row>
      <xdr:rowOff>0</xdr:rowOff>
    </xdr:to>
    <xdr:sp>
      <xdr:nvSpPr>
        <xdr:cNvPr id="2" name="Text 1"/>
        <xdr:cNvSpPr txBox="1">
          <a:spLocks noChangeArrowheads="1"/>
        </xdr:cNvSpPr>
      </xdr:nvSpPr>
      <xdr:spPr>
        <a:xfrm>
          <a:off x="76200" y="200025"/>
          <a:ext cx="3162300"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- 5 -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0</xdr:rowOff>
    </xdr:from>
    <xdr:to>
      <xdr:col>5</xdr:col>
      <xdr:colOff>628650</xdr:colOff>
      <xdr:row>1</xdr:row>
      <xdr:rowOff>0</xdr:rowOff>
    </xdr:to>
    <xdr:sp>
      <xdr:nvSpPr>
        <xdr:cNvPr id="1" name="Text 1"/>
        <xdr:cNvSpPr txBox="1">
          <a:spLocks noChangeArrowheads="1"/>
        </xdr:cNvSpPr>
      </xdr:nvSpPr>
      <xdr:spPr>
        <a:xfrm>
          <a:off x="76200" y="200025"/>
          <a:ext cx="5791200"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- 6 -</a:t>
          </a:r>
        </a:p>
      </xdr:txBody>
    </xdr:sp>
    <xdr:clientData/>
  </xdr:twoCellAnchor>
  <xdr:twoCellAnchor>
    <xdr:from>
      <xdr:col>0</xdr:col>
      <xdr:colOff>76200</xdr:colOff>
      <xdr:row>1</xdr:row>
      <xdr:rowOff>0</xdr:rowOff>
    </xdr:from>
    <xdr:to>
      <xdr:col>5</xdr:col>
      <xdr:colOff>628650</xdr:colOff>
      <xdr:row>1</xdr:row>
      <xdr:rowOff>0</xdr:rowOff>
    </xdr:to>
    <xdr:sp>
      <xdr:nvSpPr>
        <xdr:cNvPr id="2" name="Text 1"/>
        <xdr:cNvSpPr txBox="1">
          <a:spLocks noChangeArrowheads="1"/>
        </xdr:cNvSpPr>
      </xdr:nvSpPr>
      <xdr:spPr>
        <a:xfrm>
          <a:off x="76200" y="200025"/>
          <a:ext cx="5791200"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- 6 -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0</xdr:rowOff>
    </xdr:from>
    <xdr:to>
      <xdr:col>5</xdr:col>
      <xdr:colOff>0</xdr:colOff>
      <xdr:row>1</xdr:row>
      <xdr:rowOff>0</xdr:rowOff>
    </xdr:to>
    <xdr:sp>
      <xdr:nvSpPr>
        <xdr:cNvPr id="1" name="Text 2"/>
        <xdr:cNvSpPr txBox="1">
          <a:spLocks noChangeArrowheads="1"/>
        </xdr:cNvSpPr>
      </xdr:nvSpPr>
      <xdr:spPr>
        <a:xfrm>
          <a:off x="123825" y="200025"/>
          <a:ext cx="8115300"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- 7 -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19050</xdr:rowOff>
    </xdr:from>
    <xdr:to>
      <xdr:col>1</xdr:col>
      <xdr:colOff>0</xdr:colOff>
      <xdr:row>5</xdr:row>
      <xdr:rowOff>190500</xdr:rowOff>
    </xdr:to>
    <xdr:sp>
      <xdr:nvSpPr>
        <xdr:cNvPr id="1" name="Line 1"/>
        <xdr:cNvSpPr>
          <a:spLocks/>
        </xdr:cNvSpPr>
      </xdr:nvSpPr>
      <xdr:spPr>
        <a:xfrm>
          <a:off x="19050" y="742950"/>
          <a:ext cx="169545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57150</xdr:colOff>
      <xdr:row>1</xdr:row>
      <xdr:rowOff>0</xdr:rowOff>
    </xdr:from>
    <xdr:to>
      <xdr:col>3</xdr:col>
      <xdr:colOff>552450</xdr:colOff>
      <xdr:row>1</xdr:row>
      <xdr:rowOff>0</xdr:rowOff>
    </xdr:to>
    <xdr:sp>
      <xdr:nvSpPr>
        <xdr:cNvPr id="2" name="Text 2"/>
        <xdr:cNvSpPr txBox="1">
          <a:spLocks noChangeArrowheads="1"/>
        </xdr:cNvSpPr>
      </xdr:nvSpPr>
      <xdr:spPr>
        <a:xfrm>
          <a:off x="57150" y="200025"/>
          <a:ext cx="3886200"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- 10 -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6</xdr:row>
      <xdr:rowOff>0</xdr:rowOff>
    </xdr:to>
    <xdr:sp>
      <xdr:nvSpPr>
        <xdr:cNvPr id="1" name="Line 1"/>
        <xdr:cNvSpPr>
          <a:spLocks/>
        </xdr:cNvSpPr>
      </xdr:nvSpPr>
      <xdr:spPr>
        <a:xfrm flipH="1" flipV="1">
          <a:off x="0" y="666750"/>
          <a:ext cx="1962150" cy="952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3</xdr:row>
      <xdr:rowOff>0</xdr:rowOff>
    </xdr:from>
    <xdr:to>
      <xdr:col>1</xdr:col>
      <xdr:colOff>0</xdr:colOff>
      <xdr:row>6</xdr:row>
      <xdr:rowOff>0</xdr:rowOff>
    </xdr:to>
    <xdr:sp>
      <xdr:nvSpPr>
        <xdr:cNvPr id="2" name="Line 3"/>
        <xdr:cNvSpPr>
          <a:spLocks/>
        </xdr:cNvSpPr>
      </xdr:nvSpPr>
      <xdr:spPr>
        <a:xfrm flipH="1" flipV="1">
          <a:off x="0" y="666750"/>
          <a:ext cx="1962150" cy="952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6</xdr:col>
      <xdr:colOff>1047750</xdr:colOff>
      <xdr:row>1</xdr:row>
      <xdr:rowOff>0</xdr:rowOff>
    </xdr:to>
    <xdr:sp>
      <xdr:nvSpPr>
        <xdr:cNvPr id="1" name="Text 1"/>
        <xdr:cNvSpPr>
          <a:spLocks/>
        </xdr:cNvSpPr>
      </xdr:nvSpPr>
      <xdr:spPr>
        <a:xfrm>
          <a:off x="0" y="200025"/>
          <a:ext cx="7210425" cy="0"/>
        </a:xfrm>
        <a:prstGeom prst="round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- 24 -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9525</xdr:rowOff>
    </xdr:from>
    <xdr:to>
      <xdr:col>1</xdr:col>
      <xdr:colOff>0</xdr:colOff>
      <xdr:row>5</xdr:row>
      <xdr:rowOff>0</xdr:rowOff>
    </xdr:to>
    <xdr:sp>
      <xdr:nvSpPr>
        <xdr:cNvPr id="1" name="Line 1"/>
        <xdr:cNvSpPr>
          <a:spLocks/>
        </xdr:cNvSpPr>
      </xdr:nvSpPr>
      <xdr:spPr>
        <a:xfrm>
          <a:off x="28575" y="571500"/>
          <a:ext cx="135255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0</xdr:rowOff>
    </xdr:from>
    <xdr:to>
      <xdr:col>4</xdr:col>
      <xdr:colOff>0</xdr:colOff>
      <xdr:row>1</xdr:row>
      <xdr:rowOff>0</xdr:rowOff>
    </xdr:to>
    <xdr:sp>
      <xdr:nvSpPr>
        <xdr:cNvPr id="1" name="Text 1"/>
        <xdr:cNvSpPr txBox="1">
          <a:spLocks noChangeArrowheads="1"/>
        </xdr:cNvSpPr>
      </xdr:nvSpPr>
      <xdr:spPr>
        <a:xfrm>
          <a:off x="57150" y="200025"/>
          <a:ext cx="5600700"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rPr>
            <a:t>- 29 -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igestN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n.joomun\Downloads\From%20D%20Pothegadoo\Digest_Energy_Yr2019-01%20Dec%202020(1st%20Draf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 1"/>
      <sheetName val="CONTENT 2"/>
      <sheetName val="Illustra"/>
      <sheetName val="Symb&amp;Abb"/>
      <sheetName val="Summary"/>
      <sheetName val="Tab1.1"/>
      <sheetName val="FIG1-1"/>
      <sheetName val="Tab1.2"/>
      <sheetName val="Tab1.3"/>
      <sheetName val="Tab 1.4"/>
      <sheetName val="Tab 1.5"/>
      <sheetName val="TAB1-6"/>
      <sheetName val="Tab1.7"/>
      <sheetName val="Tab 1.8"/>
      <sheetName val="Tab 1.9"/>
      <sheetName val="tab1.10"/>
      <sheetName val="Tab 1.11"/>
      <sheetName val="Tab 1.12a"/>
      <sheetName val="Tab 1.12b"/>
      <sheetName val="Tab 1.12c"/>
      <sheetName val="Tab 1.12d"/>
      <sheetName val="Tab 1.12e"/>
      <sheetName val="Tab 1.12f"/>
      <sheetName val="Tab 1.12g"/>
      <sheetName val="Tab 1.12h"/>
      <sheetName val="Tab 1.12i"/>
      <sheetName val="Table2.1"/>
      <sheetName val="Fig 2.1"/>
      <sheetName val="Sheet1"/>
      <sheetName val="Tab2.2&amp;2.3"/>
      <sheetName val="Tab2.4"/>
      <sheetName val="Tab 2.5"/>
      <sheetName val="Tab 2.6"/>
      <sheetName val="Fig 2.2&amp;2.3"/>
      <sheetName val="Tab2.7&amp;2.8"/>
      <sheetName val="Tab2.9"/>
      <sheetName val="Tab 2.10"/>
      <sheetName val="Tab 2.11"/>
      <sheetName val="Tab2.12"/>
      <sheetName val="Tab2.13"/>
      <sheetName val="Tab 2.14"/>
      <sheetName val="Tab2.15&amp;fig2.4"/>
      <sheetName val="Tab 2.16"/>
      <sheetName val="Tab 2.17"/>
      <sheetName val="Tab 2.18"/>
      <sheetName val="Tab2.19&amp;fig2.5"/>
      <sheetName val="Tab 2.20"/>
      <sheetName val="Tab 2.21"/>
      <sheetName val="Tab 2.22"/>
      <sheetName val="Tab 3.1"/>
      <sheetName val="Tab 3.2"/>
      <sheetName val="Tab3.3"/>
      <sheetName val="Ques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Correspondence with Prev.Tables"/>
      <sheetName val="Energy Conversion Factors"/>
      <sheetName val="Contents"/>
      <sheetName val="Symbols and Abbreviations"/>
      <sheetName val="Concepts and Definitions"/>
      <sheetName val="Table 1"/>
      <sheetName val="Table 2"/>
      <sheetName val="Table 3"/>
      <sheetName val="Table 4"/>
      <sheetName val="Table 5"/>
      <sheetName val="Table 6"/>
      <sheetName val="Table 7-8"/>
      <sheetName val="Table 9 "/>
      <sheetName val="Table 10 "/>
      <sheetName val="Table 11"/>
      <sheetName val="Table 12-13 "/>
      <sheetName val="Table14"/>
      <sheetName val="Table 15"/>
      <sheetName val="Table 16"/>
      <sheetName val="Table 17-18"/>
      <sheetName val="Table 19"/>
      <sheetName val="Table 20"/>
      <sheetName val="Table 21"/>
      <sheetName val="Table 22-23"/>
      <sheetName val="Table 24"/>
      <sheetName val="Table 25"/>
      <sheetName val="Table 26"/>
      <sheetName val="Table 27"/>
      <sheetName val="Table 28"/>
      <sheetName val="Table 29"/>
      <sheetName val="Table 30"/>
      <sheetName val="Table 31-32"/>
      <sheetName val="Table 33-34"/>
      <sheetName val="Table 35-36"/>
      <sheetName val="Table 37"/>
      <sheetName val="Table 38"/>
      <sheetName val="Table 39"/>
      <sheetName val="Table 40"/>
      <sheetName val="Table 41"/>
      <sheetName val="Table 42"/>
      <sheetName val="Table 43"/>
      <sheetName val="Table 44"/>
      <sheetName val="Table 45"/>
      <sheetName val="Table 46-47"/>
      <sheetName val="Table 48"/>
      <sheetName val="Table 49"/>
      <sheetName val="Table 50"/>
      <sheetName val="Table 51"/>
      <sheetName val="Table 52-54"/>
      <sheetName val="Table 55"/>
      <sheetName val="Table 56-58"/>
      <sheetName val="Table 59-62"/>
      <sheetName val="Table 63-64"/>
      <sheetName val="Table 65-68"/>
      <sheetName val="Table 69-70"/>
      <sheetName val="Fg4.9, 4.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7"/>
  <sheetViews>
    <sheetView showGridLines="0" zoomScalePageLayoutView="0" workbookViewId="0" topLeftCell="A1">
      <selection activeCell="E24" sqref="E24"/>
    </sheetView>
  </sheetViews>
  <sheetFormatPr defaultColWidth="9.140625" defaultRowHeight="12.75"/>
  <cols>
    <col min="1" max="8" width="9.140625" style="559" customWidth="1"/>
    <col min="9" max="9" width="7.421875" style="559" customWidth="1"/>
    <col min="10" max="16384" width="9.140625" style="559" customWidth="1"/>
  </cols>
  <sheetData>
    <row r="1" ht="15.75">
      <c r="A1" s="570" t="s">
        <v>808</v>
      </c>
    </row>
    <row r="2" spans="1:9" ht="24" customHeight="1">
      <c r="A2" s="580" t="s">
        <v>443</v>
      </c>
      <c r="B2" s="580"/>
      <c r="C2" s="580"/>
      <c r="D2" s="580"/>
      <c r="E2" s="580"/>
      <c r="F2" s="580"/>
      <c r="G2" s="580"/>
      <c r="H2" s="580"/>
      <c r="I2" s="580"/>
    </row>
    <row r="3" spans="1:9" ht="12.75" customHeight="1">
      <c r="A3" s="558"/>
      <c r="B3" s="558"/>
      <c r="C3" s="558"/>
      <c r="D3" s="558"/>
      <c r="E3" s="558"/>
      <c r="F3" s="558"/>
      <c r="G3" s="558"/>
      <c r="H3" s="558"/>
      <c r="I3" s="558"/>
    </row>
    <row r="4" spans="1:9" ht="52.5" customHeight="1">
      <c r="A4" s="581" t="s">
        <v>809</v>
      </c>
      <c r="B4" s="581"/>
      <c r="C4" s="581"/>
      <c r="D4" s="581"/>
      <c r="E4" s="581"/>
      <c r="F4" s="581"/>
      <c r="G4" s="581"/>
      <c r="H4" s="581"/>
      <c r="I4" s="581"/>
    </row>
    <row r="5" ht="9" customHeight="1">
      <c r="A5" s="202"/>
    </row>
    <row r="6" spans="1:9" ht="122.25" customHeight="1">
      <c r="A6" s="582" t="s">
        <v>835</v>
      </c>
      <c r="B6" s="582"/>
      <c r="C6" s="582"/>
      <c r="D6" s="582"/>
      <c r="E6" s="582"/>
      <c r="F6" s="582"/>
      <c r="G6" s="582"/>
      <c r="H6" s="582"/>
      <c r="I6" s="582"/>
    </row>
    <row r="7" spans="1:9" ht="39" customHeight="1">
      <c r="A7" s="581" t="s">
        <v>446</v>
      </c>
      <c r="B7" s="581"/>
      <c r="C7" s="581"/>
      <c r="D7" s="581"/>
      <c r="E7" s="581"/>
      <c r="F7" s="581"/>
      <c r="G7" s="581"/>
      <c r="H7" s="581"/>
      <c r="I7" s="581"/>
    </row>
    <row r="8" spans="1:9" ht="20.25" customHeight="1">
      <c r="A8" s="203" t="s">
        <v>444</v>
      </c>
      <c r="B8" s="560"/>
      <c r="C8" s="560"/>
      <c r="D8" s="560"/>
      <c r="E8" s="560"/>
      <c r="F8" s="560"/>
      <c r="G8" s="560"/>
      <c r="H8" s="560"/>
      <c r="I8" s="560"/>
    </row>
    <row r="9" spans="1:9" ht="20.25" customHeight="1">
      <c r="A9" s="204" t="s">
        <v>447</v>
      </c>
      <c r="B9" s="204"/>
      <c r="C9" s="204"/>
      <c r="D9" s="204"/>
      <c r="E9" s="560"/>
      <c r="F9" s="560"/>
      <c r="G9" s="560"/>
      <c r="H9" s="560"/>
      <c r="I9" s="560"/>
    </row>
    <row r="10" spans="1:9" ht="20.25" customHeight="1">
      <c r="A10" s="204" t="s">
        <v>448</v>
      </c>
      <c r="B10" s="204"/>
      <c r="C10" s="204"/>
      <c r="D10" s="204"/>
      <c r="E10" s="560"/>
      <c r="F10" s="560" t="s">
        <v>23</v>
      </c>
      <c r="G10" s="560"/>
      <c r="H10" s="560"/>
      <c r="I10" s="560"/>
    </row>
    <row r="11" spans="1:9" ht="20.25" customHeight="1">
      <c r="A11" s="204" t="s">
        <v>449</v>
      </c>
      <c r="B11" s="204"/>
      <c r="C11" s="204"/>
      <c r="D11" s="204"/>
      <c r="E11" s="560"/>
      <c r="F11" s="560"/>
      <c r="G11" s="560"/>
      <c r="H11" s="560"/>
      <c r="I11" s="560"/>
    </row>
    <row r="12" spans="1:9" ht="20.25" customHeight="1">
      <c r="A12" s="204" t="s">
        <v>450</v>
      </c>
      <c r="B12" s="204"/>
      <c r="C12" s="204"/>
      <c r="D12" s="204"/>
      <c r="E12" s="560"/>
      <c r="F12" s="560"/>
      <c r="G12" s="560"/>
      <c r="H12" s="560"/>
      <c r="I12" s="560"/>
    </row>
    <row r="13" spans="1:9" ht="20.25" customHeight="1">
      <c r="A13" s="204" t="s">
        <v>451</v>
      </c>
      <c r="B13" s="204"/>
      <c r="C13" s="204"/>
      <c r="D13" s="204"/>
      <c r="E13" s="560"/>
      <c r="F13" s="560"/>
      <c r="G13" s="560"/>
      <c r="H13" s="560"/>
      <c r="I13" s="560"/>
    </row>
    <row r="14" spans="1:9" ht="20.25" customHeight="1">
      <c r="A14" s="204" t="s">
        <v>452</v>
      </c>
      <c r="B14" s="204"/>
      <c r="C14" s="204"/>
      <c r="D14" s="204"/>
      <c r="E14" s="560"/>
      <c r="F14" s="560"/>
      <c r="G14" s="560"/>
      <c r="H14" s="560"/>
      <c r="I14" s="560"/>
    </row>
    <row r="15" ht="20.25" customHeight="1">
      <c r="A15" s="205"/>
    </row>
    <row r="16" spans="1:9" ht="20.25" customHeight="1">
      <c r="A16" s="583" t="s">
        <v>453</v>
      </c>
      <c r="B16" s="583"/>
      <c r="C16" s="583"/>
      <c r="D16" s="583"/>
      <c r="E16" s="583"/>
      <c r="F16" s="583"/>
      <c r="G16" s="583"/>
      <c r="H16" s="583"/>
      <c r="I16" s="583"/>
    </row>
    <row r="17" ht="18.75" customHeight="1">
      <c r="A17" s="561"/>
    </row>
    <row r="18" spans="1:9" ht="15.75">
      <c r="A18" s="578" t="s">
        <v>445</v>
      </c>
      <c r="B18" s="578"/>
      <c r="C18" s="578"/>
      <c r="D18" s="578"/>
      <c r="E18" s="578"/>
      <c r="F18" s="578"/>
      <c r="G18" s="578"/>
      <c r="H18" s="578"/>
      <c r="I18" s="578"/>
    </row>
    <row r="19" spans="1:9" ht="15.75">
      <c r="A19" s="283"/>
      <c r="B19" s="283"/>
      <c r="C19" s="283"/>
      <c r="D19" s="283"/>
      <c r="E19" s="283"/>
      <c r="F19" s="283"/>
      <c r="G19" s="283"/>
      <c r="H19" s="283"/>
      <c r="I19" s="283"/>
    </row>
    <row r="20" spans="1:9" ht="15.75">
      <c r="A20" s="672" t="s">
        <v>834</v>
      </c>
      <c r="B20" s="672"/>
      <c r="C20" s="672"/>
      <c r="D20" s="672"/>
      <c r="E20" s="672"/>
      <c r="F20" s="672"/>
      <c r="G20" s="672"/>
      <c r="H20" s="672"/>
      <c r="I20" s="672"/>
    </row>
    <row r="21" ht="12" customHeight="1"/>
    <row r="22" spans="1:9" ht="35.25" customHeight="1">
      <c r="A22" s="579" t="s">
        <v>454</v>
      </c>
      <c r="B22" s="579"/>
      <c r="C22" s="579"/>
      <c r="D22" s="579"/>
      <c r="E22" s="579"/>
      <c r="F22" s="579"/>
      <c r="G22" s="579"/>
      <c r="H22" s="579"/>
      <c r="I22" s="579"/>
    </row>
    <row r="23" spans="1:4" ht="15.75">
      <c r="A23" s="562"/>
      <c r="B23" s="562"/>
      <c r="C23" s="562"/>
      <c r="D23" s="562"/>
    </row>
    <row r="24" spans="1:9" ht="15.75">
      <c r="A24" s="207" t="s">
        <v>810</v>
      </c>
      <c r="B24" s="563"/>
      <c r="C24" s="563"/>
      <c r="D24" s="563"/>
      <c r="E24" s="563"/>
      <c r="F24" s="563"/>
      <c r="G24" s="563"/>
      <c r="H24" s="563"/>
      <c r="I24" s="563"/>
    </row>
    <row r="27" ht="15.75">
      <c r="H27" s="559" t="s">
        <v>23</v>
      </c>
    </row>
  </sheetData>
  <sheetProtection/>
  <mergeCells count="8">
    <mergeCell ref="A20:I20"/>
    <mergeCell ref="A18:I18"/>
    <mergeCell ref="A22:I22"/>
    <mergeCell ref="A2:I2"/>
    <mergeCell ref="A4:I4"/>
    <mergeCell ref="A6:I6"/>
    <mergeCell ref="A7:I7"/>
    <mergeCell ref="A16:I16"/>
  </mergeCells>
  <hyperlinks>
    <hyperlink ref="A1" location="CONTENT!A1" display="Back to table of content"/>
  </hyperlinks>
  <printOptions/>
  <pageMargins left="0.7086614173228347" right="0.5118110236220472" top="0.7086614173228347" bottom="0.5118110236220472"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27"/>
  <sheetViews>
    <sheetView zoomScalePageLayoutView="0" workbookViewId="0" topLeftCell="A1">
      <selection activeCell="K7" sqref="K7"/>
    </sheetView>
  </sheetViews>
  <sheetFormatPr defaultColWidth="9.140625" defaultRowHeight="12.75"/>
  <cols>
    <col min="1" max="1" width="35.7109375" style="11" customWidth="1"/>
    <col min="2" max="6" width="10.7109375" style="11" customWidth="1"/>
    <col min="7" max="16384" width="9.140625" style="11" customWidth="1"/>
  </cols>
  <sheetData>
    <row r="1" ht="15.75">
      <c r="A1" s="564" t="s">
        <v>808</v>
      </c>
    </row>
    <row r="2" spans="1:6" ht="25.5" customHeight="1">
      <c r="A2" s="115" t="s">
        <v>572</v>
      </c>
      <c r="B2" s="546"/>
      <c r="C2" s="546"/>
      <c r="D2" s="546"/>
      <c r="E2" s="546"/>
      <c r="F2" s="546"/>
    </row>
    <row r="3" ht="15.75" customHeight="1">
      <c r="F3" s="506" t="s">
        <v>9</v>
      </c>
    </row>
    <row r="4" spans="1:6" ht="26.25" customHeight="1">
      <c r="A4" s="23" t="s">
        <v>31</v>
      </c>
      <c r="B4" s="23">
        <v>2015</v>
      </c>
      <c r="C4" s="23">
        <v>2016</v>
      </c>
      <c r="D4" s="23">
        <v>2017</v>
      </c>
      <c r="E4" s="23">
        <v>2018</v>
      </c>
      <c r="F4" s="23">
        <v>2019</v>
      </c>
    </row>
    <row r="5" spans="1:6" ht="15.75">
      <c r="A5" s="25"/>
      <c r="B5" s="26"/>
      <c r="C5" s="26"/>
      <c r="D5" s="26"/>
      <c r="E5" s="26"/>
      <c r="F5" s="26"/>
    </row>
    <row r="6" spans="1:6" ht="40.5" customHeight="1">
      <c r="A6" s="58" t="s">
        <v>32</v>
      </c>
      <c r="B6" s="241">
        <v>1162</v>
      </c>
      <c r="C6" s="241">
        <v>1232</v>
      </c>
      <c r="D6" s="241">
        <v>1239</v>
      </c>
      <c r="E6" s="241">
        <v>1282</v>
      </c>
      <c r="F6" s="241">
        <v>1642</v>
      </c>
    </row>
    <row r="7" spans="1:6" ht="40.5" customHeight="1">
      <c r="A7" s="65" t="s">
        <v>33</v>
      </c>
      <c r="B7" s="241">
        <v>232</v>
      </c>
      <c r="C7" s="241">
        <v>365</v>
      </c>
      <c r="D7" s="241">
        <v>374</v>
      </c>
      <c r="E7" s="241">
        <v>415</v>
      </c>
      <c r="F7" s="241">
        <v>251</v>
      </c>
    </row>
    <row r="8" spans="1:6" ht="40.5" customHeight="1">
      <c r="A8" s="65" t="s">
        <v>371</v>
      </c>
      <c r="B8" s="241">
        <v>409</v>
      </c>
      <c r="C8" s="241">
        <v>308</v>
      </c>
      <c r="D8" s="241">
        <v>352</v>
      </c>
      <c r="E8" s="241">
        <v>335</v>
      </c>
      <c r="F8" s="241">
        <v>357</v>
      </c>
    </row>
    <row r="9" spans="1:6" ht="40.5" customHeight="1">
      <c r="A9" s="65" t="s">
        <v>34</v>
      </c>
      <c r="B9" s="241">
        <v>27</v>
      </c>
      <c r="C9" s="241">
        <v>26</v>
      </c>
      <c r="D9" s="241">
        <v>30</v>
      </c>
      <c r="E9" s="241">
        <v>33</v>
      </c>
      <c r="F9" s="241">
        <v>33</v>
      </c>
    </row>
    <row r="10" spans="1:6" ht="40.5" customHeight="1">
      <c r="A10" s="65" t="s">
        <v>35</v>
      </c>
      <c r="B10" s="241">
        <v>757</v>
      </c>
      <c r="C10" s="241">
        <v>816</v>
      </c>
      <c r="D10" s="241">
        <v>884</v>
      </c>
      <c r="E10" s="241">
        <v>994</v>
      </c>
      <c r="F10" s="241">
        <v>1232</v>
      </c>
    </row>
    <row r="11" spans="1:6" ht="40.5" customHeight="1">
      <c r="A11" s="65" t="s">
        <v>36</v>
      </c>
      <c r="B11" s="241">
        <v>1363</v>
      </c>
      <c r="C11" s="241">
        <v>1361</v>
      </c>
      <c r="D11" s="241">
        <v>1356</v>
      </c>
      <c r="E11" s="241">
        <v>1367</v>
      </c>
      <c r="F11" s="241">
        <v>1342</v>
      </c>
    </row>
    <row r="12" spans="1:6" ht="40.5" customHeight="1">
      <c r="A12" s="65" t="s">
        <v>37</v>
      </c>
      <c r="B12" s="241">
        <v>213</v>
      </c>
      <c r="C12" s="241">
        <v>234</v>
      </c>
      <c r="D12" s="241">
        <v>230</v>
      </c>
      <c r="E12" s="241">
        <v>225</v>
      </c>
      <c r="F12" s="241">
        <v>218</v>
      </c>
    </row>
    <row r="13" spans="1:6" ht="40.5" customHeight="1">
      <c r="A13" s="65" t="s">
        <v>38</v>
      </c>
      <c r="B13" s="241">
        <v>544</v>
      </c>
      <c r="C13" s="241">
        <v>560</v>
      </c>
      <c r="D13" s="241">
        <v>584</v>
      </c>
      <c r="E13" s="241">
        <v>617</v>
      </c>
      <c r="F13" s="241">
        <v>479</v>
      </c>
    </row>
    <row r="14" spans="1:6" ht="40.5" customHeight="1">
      <c r="A14" s="65" t="s">
        <v>39</v>
      </c>
      <c r="B14" s="241">
        <v>83</v>
      </c>
      <c r="C14" s="241">
        <v>93</v>
      </c>
      <c r="D14" s="241">
        <v>85</v>
      </c>
      <c r="E14" s="241">
        <v>72</v>
      </c>
      <c r="F14" s="241">
        <v>50</v>
      </c>
    </row>
    <row r="15" spans="1:6" ht="40.5" customHeight="1">
      <c r="A15" s="65" t="s">
        <v>40</v>
      </c>
      <c r="B15" s="241">
        <v>38</v>
      </c>
      <c r="C15" s="241">
        <v>36</v>
      </c>
      <c r="D15" s="241">
        <v>34</v>
      </c>
      <c r="E15" s="241">
        <v>38</v>
      </c>
      <c r="F15" s="241">
        <v>30</v>
      </c>
    </row>
    <row r="16" spans="1:6" ht="40.5" customHeight="1">
      <c r="A16" s="65" t="s">
        <v>41</v>
      </c>
      <c r="B16" s="241">
        <v>19</v>
      </c>
      <c r="C16" s="241">
        <v>20</v>
      </c>
      <c r="D16" s="241">
        <v>22</v>
      </c>
      <c r="E16" s="241">
        <v>27</v>
      </c>
      <c r="F16" s="241">
        <v>31</v>
      </c>
    </row>
    <row r="17" spans="1:6" ht="40.5" customHeight="1">
      <c r="A17" s="65" t="s">
        <v>42</v>
      </c>
      <c r="B17" s="241">
        <v>66</v>
      </c>
      <c r="C17" s="241">
        <v>66</v>
      </c>
      <c r="D17" s="241">
        <v>66</v>
      </c>
      <c r="E17" s="241">
        <v>65</v>
      </c>
      <c r="F17" s="241">
        <v>42</v>
      </c>
    </row>
    <row r="18" spans="1:6" ht="40.5" customHeight="1">
      <c r="A18" s="65" t="s">
        <v>43</v>
      </c>
      <c r="B18" s="241">
        <v>0</v>
      </c>
      <c r="C18" s="241">
        <v>0</v>
      </c>
      <c r="D18" s="241">
        <v>0</v>
      </c>
      <c r="E18" s="241">
        <v>0</v>
      </c>
      <c r="F18" s="241">
        <v>0</v>
      </c>
    </row>
    <row r="19" spans="1:6" ht="40.5" customHeight="1">
      <c r="A19" s="65" t="s">
        <v>372</v>
      </c>
      <c r="B19" s="241">
        <v>8</v>
      </c>
      <c r="C19" s="241">
        <v>9</v>
      </c>
      <c r="D19" s="241">
        <v>9</v>
      </c>
      <c r="E19" s="241">
        <v>8</v>
      </c>
      <c r="F19" s="241">
        <v>10</v>
      </c>
    </row>
    <row r="20" spans="1:6" ht="30.75" customHeight="1">
      <c r="A20" s="7" t="s">
        <v>22</v>
      </c>
      <c r="B20" s="242">
        <f>SUM(B6:B19)</f>
        <v>4921</v>
      </c>
      <c r="C20" s="242">
        <f>SUM(C6:C19)</f>
        <v>5126</v>
      </c>
      <c r="D20" s="242">
        <f>SUM(D6:D19)</f>
        <v>5265</v>
      </c>
      <c r="E20" s="242">
        <f>SUM(E6:E19)</f>
        <v>5478</v>
      </c>
      <c r="F20" s="242">
        <f>SUM(F6:F19)</f>
        <v>5717</v>
      </c>
    </row>
    <row r="21" ht="7.5" customHeight="1"/>
    <row r="22" spans="1:6" ht="15" customHeight="1">
      <c r="A22" s="606" t="s">
        <v>796</v>
      </c>
      <c r="B22" s="606"/>
      <c r="C22" s="606"/>
      <c r="D22" s="606"/>
      <c r="E22" s="606"/>
      <c r="F22" s="606"/>
    </row>
    <row r="23" spans="1:6" ht="15" customHeight="1">
      <c r="A23" s="606" t="s">
        <v>368</v>
      </c>
      <c r="B23" s="606"/>
      <c r="C23" s="606"/>
      <c r="D23" s="606"/>
      <c r="E23" s="606"/>
      <c r="F23" s="606"/>
    </row>
    <row r="24" spans="1:6" ht="15" customHeight="1">
      <c r="A24" s="606" t="s">
        <v>294</v>
      </c>
      <c r="B24" s="606"/>
      <c r="C24" s="606"/>
      <c r="D24" s="606"/>
      <c r="E24" s="606"/>
      <c r="F24" s="606"/>
    </row>
    <row r="25" spans="1:6" ht="15" customHeight="1">
      <c r="A25" s="505" t="s">
        <v>797</v>
      </c>
      <c r="B25" s="505"/>
      <c r="C25" s="505"/>
      <c r="D25" s="505"/>
      <c r="E25" s="505"/>
      <c r="F25" s="505"/>
    </row>
    <row r="26" ht="15" customHeight="1">
      <c r="A26" s="11" t="s">
        <v>369</v>
      </c>
    </row>
    <row r="27" ht="18.75">
      <c r="A27" s="11" t="s">
        <v>798</v>
      </c>
    </row>
  </sheetData>
  <sheetProtection/>
  <mergeCells count="3">
    <mergeCell ref="A22:F22"/>
    <mergeCell ref="A23:F23"/>
    <mergeCell ref="A24:F24"/>
  </mergeCells>
  <hyperlinks>
    <hyperlink ref="A1" location="CONTENT!A1" display="Back to table of content"/>
  </hyperlinks>
  <printOptions verticalCentered="1"/>
  <pageMargins left="0.7480314960629921" right="0.5118110236220472" top="0.5511811023622047" bottom="0.35433070866141736"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E13"/>
  <sheetViews>
    <sheetView zoomScalePageLayoutView="0" workbookViewId="0" topLeftCell="A1">
      <selection activeCell="G8" sqref="G8"/>
    </sheetView>
  </sheetViews>
  <sheetFormatPr defaultColWidth="9.140625" defaultRowHeight="12.75"/>
  <cols>
    <col min="1" max="1" width="40.7109375" style="11" customWidth="1"/>
    <col min="2" max="5" width="20.7109375" style="11" customWidth="1"/>
    <col min="6" max="16384" width="9.140625" style="11" customWidth="1"/>
  </cols>
  <sheetData>
    <row r="1" ht="15.75">
      <c r="A1" s="564" t="s">
        <v>808</v>
      </c>
    </row>
    <row r="2" spans="1:5" ht="27.75" customHeight="1">
      <c r="A2" s="607" t="s">
        <v>752</v>
      </c>
      <c r="B2" s="607"/>
      <c r="C2" s="607"/>
      <c r="D2" s="607"/>
      <c r="E2" s="607"/>
    </row>
    <row r="3" spans="4:5" ht="21.75" customHeight="1">
      <c r="D3" s="608" t="s">
        <v>0</v>
      </c>
      <c r="E3" s="608"/>
    </row>
    <row r="4" spans="1:5" ht="33" customHeight="1">
      <c r="A4" s="29" t="s">
        <v>47</v>
      </c>
      <c r="B4" s="31">
        <v>2018</v>
      </c>
      <c r="C4" s="32"/>
      <c r="D4" s="31">
        <v>2019</v>
      </c>
      <c r="E4" s="32"/>
    </row>
    <row r="5" spans="1:5" ht="33" customHeight="1">
      <c r="A5" s="34" t="s">
        <v>48</v>
      </c>
      <c r="B5" s="31" t="s">
        <v>9</v>
      </c>
      <c r="C5" s="129" t="s">
        <v>49</v>
      </c>
      <c r="D5" s="31" t="s">
        <v>9</v>
      </c>
      <c r="E5" s="129" t="s">
        <v>49</v>
      </c>
    </row>
    <row r="6" spans="1:5" ht="51" customHeight="1">
      <c r="A6" s="29" t="s">
        <v>799</v>
      </c>
      <c r="B6" s="195">
        <v>119750</v>
      </c>
      <c r="C6" s="149">
        <v>41.3</v>
      </c>
      <c r="D6" s="195">
        <v>125938</v>
      </c>
      <c r="E6" s="149">
        <v>41</v>
      </c>
    </row>
    <row r="7" spans="1:5" ht="51" customHeight="1">
      <c r="A7" s="33" t="s">
        <v>800</v>
      </c>
      <c r="B7" s="195">
        <v>86934</v>
      </c>
      <c r="C7" s="150">
        <v>30</v>
      </c>
      <c r="D7" s="195">
        <v>93631</v>
      </c>
      <c r="E7" s="150">
        <v>30.5</v>
      </c>
    </row>
    <row r="8" spans="1:5" ht="51" customHeight="1">
      <c r="A8" s="33" t="s">
        <v>801</v>
      </c>
      <c r="B8" s="195">
        <v>33001</v>
      </c>
      <c r="C8" s="150">
        <v>11.4</v>
      </c>
      <c r="D8" s="195">
        <v>39075</v>
      </c>
      <c r="E8" s="150">
        <v>12.7</v>
      </c>
    </row>
    <row r="9" spans="1:5" ht="51" customHeight="1">
      <c r="A9" s="33" t="s">
        <v>802</v>
      </c>
      <c r="B9" s="195">
        <v>49991</v>
      </c>
      <c r="C9" s="151">
        <v>17.3</v>
      </c>
      <c r="D9" s="195">
        <v>48437</v>
      </c>
      <c r="E9" s="151">
        <v>15.8</v>
      </c>
    </row>
    <row r="10" spans="1:5" ht="51" customHeight="1">
      <c r="A10" s="2" t="s">
        <v>50</v>
      </c>
      <c r="B10" s="196">
        <f>SUM(B6:B9)</f>
        <v>289676</v>
      </c>
      <c r="C10" s="477">
        <f>SUM(C6:C9)</f>
        <v>100</v>
      </c>
      <c r="D10" s="196">
        <f>SUM(D6:D9)</f>
        <v>307081</v>
      </c>
      <c r="E10" s="477">
        <f>SUM(E6:E9)</f>
        <v>100</v>
      </c>
    </row>
    <row r="11" ht="30" customHeight="1"/>
    <row r="12" ht="18.75">
      <c r="A12" s="505" t="s">
        <v>803</v>
      </c>
    </row>
    <row r="13" ht="15.75">
      <c r="A13" s="11" t="s">
        <v>364</v>
      </c>
    </row>
  </sheetData>
  <sheetProtection/>
  <mergeCells count="2">
    <mergeCell ref="A2:E2"/>
    <mergeCell ref="D3:E3"/>
  </mergeCells>
  <hyperlinks>
    <hyperlink ref="A1" location="CONTENT!A1" display="Back to table of content"/>
  </hyperlinks>
  <printOptions/>
  <pageMargins left="1" right="0.748031496062992" top="0.748031496062992" bottom="0.748031496062992" header="0.31496062992126" footer="0.31496062992126"/>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1:E15"/>
  <sheetViews>
    <sheetView zoomScalePageLayoutView="0" workbookViewId="0" topLeftCell="A1">
      <selection activeCell="C19" sqref="C19"/>
    </sheetView>
  </sheetViews>
  <sheetFormatPr defaultColWidth="9.140625" defaultRowHeight="12.75"/>
  <cols>
    <col min="1" max="1" width="40.7109375" style="547" customWidth="1"/>
    <col min="2" max="4" width="20.7109375" style="547" customWidth="1"/>
    <col min="5" max="5" width="20.7109375" style="548" customWidth="1"/>
    <col min="6" max="16384" width="9.140625" style="547" customWidth="1"/>
  </cols>
  <sheetData>
    <row r="1" ht="15.75">
      <c r="A1" s="564" t="s">
        <v>808</v>
      </c>
    </row>
    <row r="2" spans="1:5" ht="34.5" customHeight="1">
      <c r="A2" s="304" t="s">
        <v>573</v>
      </c>
      <c r="B2" s="105"/>
      <c r="C2" s="105"/>
      <c r="D2" s="105"/>
      <c r="E2" s="304"/>
    </row>
    <row r="3" spans="1:5" ht="21" customHeight="1">
      <c r="A3" s="11"/>
      <c r="B3" s="11"/>
      <c r="C3" s="11"/>
      <c r="D3" s="608" t="s">
        <v>1</v>
      </c>
      <c r="E3" s="608"/>
    </row>
    <row r="4" spans="1:5" ht="35.25" customHeight="1">
      <c r="A4" s="601" t="s">
        <v>335</v>
      </c>
      <c r="B4" s="598">
        <v>2018</v>
      </c>
      <c r="C4" s="600"/>
      <c r="D4" s="598">
        <v>2019</v>
      </c>
      <c r="E4" s="600"/>
    </row>
    <row r="5" spans="1:5" ht="35.25" customHeight="1">
      <c r="A5" s="602"/>
      <c r="B5" s="31" t="s">
        <v>9</v>
      </c>
      <c r="C5" s="129" t="s">
        <v>49</v>
      </c>
      <c r="D5" s="31" t="s">
        <v>9</v>
      </c>
      <c r="E5" s="129" t="s">
        <v>49</v>
      </c>
    </row>
    <row r="6" spans="1:5" ht="54" customHeight="1">
      <c r="A6" s="33" t="s">
        <v>799</v>
      </c>
      <c r="B6" s="143">
        <v>537</v>
      </c>
      <c r="C6" s="130">
        <v>26.4</v>
      </c>
      <c r="D6" s="143">
        <v>436</v>
      </c>
      <c r="E6" s="130">
        <v>21.5</v>
      </c>
    </row>
    <row r="7" spans="1:5" ht="54" customHeight="1">
      <c r="A7" s="33" t="s">
        <v>800</v>
      </c>
      <c r="B7" s="143">
        <v>631</v>
      </c>
      <c r="C7" s="130">
        <v>31</v>
      </c>
      <c r="D7" s="143">
        <v>656</v>
      </c>
      <c r="E7" s="130">
        <v>32.3</v>
      </c>
    </row>
    <row r="8" spans="1:5" ht="54" customHeight="1">
      <c r="A8" s="33" t="s">
        <v>801</v>
      </c>
      <c r="B8" s="143">
        <v>634</v>
      </c>
      <c r="C8" s="130">
        <v>31.1</v>
      </c>
      <c r="D8" s="143">
        <v>679</v>
      </c>
      <c r="E8" s="130">
        <v>33.5</v>
      </c>
    </row>
    <row r="9" spans="1:5" ht="54" customHeight="1">
      <c r="A9" s="34" t="s">
        <v>804</v>
      </c>
      <c r="B9" s="144">
        <v>233</v>
      </c>
      <c r="C9" s="130">
        <v>11.5</v>
      </c>
      <c r="D9" s="144">
        <v>258</v>
      </c>
      <c r="E9" s="130">
        <v>12.7</v>
      </c>
    </row>
    <row r="10" spans="1:5" ht="54" customHeight="1">
      <c r="A10" s="2" t="s">
        <v>50</v>
      </c>
      <c r="B10" s="142">
        <f>SUM(B6:B9)</f>
        <v>2035</v>
      </c>
      <c r="C10" s="131">
        <f>SUM(C6:C9)</f>
        <v>100</v>
      </c>
      <c r="D10" s="142">
        <f>SUM(D6:D9)</f>
        <v>2029</v>
      </c>
      <c r="E10" s="131">
        <f>SUM(E6:E9)</f>
        <v>100</v>
      </c>
    </row>
    <row r="11" spans="1:5" ht="26.25" customHeight="1">
      <c r="A11" s="11"/>
      <c r="B11" s="11"/>
      <c r="C11" s="11"/>
      <c r="D11" s="11"/>
      <c r="E11" s="140"/>
    </row>
    <row r="12" spans="1:5" ht="15.75">
      <c r="A12" s="11" t="s">
        <v>753</v>
      </c>
      <c r="B12" s="11"/>
      <c r="C12" s="11"/>
      <c r="D12" s="11"/>
      <c r="E12" s="140"/>
    </row>
    <row r="13" spans="1:5" ht="15.75">
      <c r="A13" s="11"/>
      <c r="B13" s="11"/>
      <c r="C13" s="11"/>
      <c r="D13" s="11"/>
      <c r="E13" s="140"/>
    </row>
    <row r="14" spans="1:5" ht="15.75">
      <c r="A14" s="11"/>
      <c r="B14" s="11"/>
      <c r="C14" s="11"/>
      <c r="D14" s="11"/>
      <c r="E14" s="140"/>
    </row>
    <row r="15" ht="15.75">
      <c r="E15" s="547"/>
    </row>
  </sheetData>
  <sheetProtection/>
  <mergeCells count="4">
    <mergeCell ref="D3:E3"/>
    <mergeCell ref="A4:A5"/>
    <mergeCell ref="B4:C4"/>
    <mergeCell ref="D4:E4"/>
  </mergeCells>
  <hyperlinks>
    <hyperlink ref="A1" location="CONTENT!A1" display="Back to table of content"/>
  </hyperlinks>
  <printOptions/>
  <pageMargins left="1" right="0.748031496062992" top="1" bottom="0.551181102362205" header="0.31496062992126" footer="0.31496062992126"/>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G18"/>
  <sheetViews>
    <sheetView zoomScalePageLayoutView="0" workbookViewId="0" topLeftCell="A1">
      <selection activeCell="K8" sqref="K8"/>
    </sheetView>
  </sheetViews>
  <sheetFormatPr defaultColWidth="9.140625" defaultRowHeight="12.75"/>
  <cols>
    <col min="1" max="1" width="55.7109375" style="11" customWidth="1"/>
    <col min="2" max="2" width="12.7109375" style="12" customWidth="1"/>
    <col min="3" max="7" width="12.7109375" style="140" customWidth="1"/>
    <col min="8" max="16384" width="9.140625" style="11" customWidth="1"/>
  </cols>
  <sheetData>
    <row r="1" ht="15.75">
      <c r="A1" s="564" t="s">
        <v>808</v>
      </c>
    </row>
    <row r="2" spans="1:7" ht="22.5" customHeight="1">
      <c r="A2" s="115" t="s">
        <v>574</v>
      </c>
      <c r="B2" s="549"/>
      <c r="C2" s="243"/>
      <c r="D2" s="243"/>
      <c r="E2" s="243"/>
      <c r="F2" s="243"/>
      <c r="G2" s="243"/>
    </row>
    <row r="3" ht="9" customHeight="1"/>
    <row r="4" spans="1:7" ht="40.5" customHeight="1">
      <c r="A4" s="35"/>
      <c r="B4" s="7" t="s">
        <v>51</v>
      </c>
      <c r="C4" s="7">
        <v>2015</v>
      </c>
      <c r="D4" s="7">
        <v>2016</v>
      </c>
      <c r="E4" s="7">
        <v>2017</v>
      </c>
      <c r="F4" s="7">
        <v>2018</v>
      </c>
      <c r="G4" s="7" t="s">
        <v>559</v>
      </c>
    </row>
    <row r="5" spans="1:7" ht="48" customHeight="1">
      <c r="A5" s="36" t="s">
        <v>305</v>
      </c>
      <c r="B5" s="19" t="s">
        <v>9</v>
      </c>
      <c r="C5" s="137">
        <v>1943</v>
      </c>
      <c r="D5" s="137">
        <v>2008</v>
      </c>
      <c r="E5" s="137">
        <v>2031</v>
      </c>
      <c r="F5" s="137">
        <v>2035</v>
      </c>
      <c r="G5" s="137">
        <v>2029</v>
      </c>
    </row>
    <row r="6" spans="1:7" ht="48" customHeight="1">
      <c r="A6" s="36" t="s">
        <v>306</v>
      </c>
      <c r="B6" s="19" t="s">
        <v>52</v>
      </c>
      <c r="C6" s="138">
        <v>4820</v>
      </c>
      <c r="D6" s="138">
        <v>4834</v>
      </c>
      <c r="E6" s="138">
        <v>4829</v>
      </c>
      <c r="F6" s="138">
        <v>4623</v>
      </c>
      <c r="G6" s="138">
        <v>4563</v>
      </c>
    </row>
    <row r="7" spans="1:7" ht="48" customHeight="1">
      <c r="A7" s="36" t="s">
        <v>307</v>
      </c>
      <c r="B7" s="19" t="s">
        <v>53</v>
      </c>
      <c r="C7" s="38">
        <v>8.3</v>
      </c>
      <c r="D7" s="38">
        <v>8</v>
      </c>
      <c r="E7" s="38">
        <v>8</v>
      </c>
      <c r="F7" s="38">
        <v>7.7</v>
      </c>
      <c r="G7" s="38">
        <v>7.6</v>
      </c>
    </row>
    <row r="8" spans="1:7" ht="48" customHeight="1">
      <c r="A8" s="36" t="s">
        <v>308</v>
      </c>
      <c r="B8" s="19" t="s">
        <v>53</v>
      </c>
      <c r="C8" s="51">
        <v>98020</v>
      </c>
      <c r="D8" s="51">
        <v>97941</v>
      </c>
      <c r="E8" s="51">
        <v>97519</v>
      </c>
      <c r="F8" s="51">
        <v>93807</v>
      </c>
      <c r="G8" s="51">
        <v>92959</v>
      </c>
    </row>
    <row r="9" spans="1:7" ht="48" customHeight="1">
      <c r="A9" s="36" t="s">
        <v>309</v>
      </c>
      <c r="B9" s="19" t="s">
        <v>53</v>
      </c>
      <c r="C9" s="139">
        <v>168</v>
      </c>
      <c r="D9" s="139">
        <v>163</v>
      </c>
      <c r="E9" s="139">
        <v>160</v>
      </c>
      <c r="F9" s="139">
        <v>154</v>
      </c>
      <c r="G9" s="139">
        <v>154</v>
      </c>
    </row>
    <row r="10" spans="1:7" ht="48" customHeight="1">
      <c r="A10" s="36" t="s">
        <v>54</v>
      </c>
      <c r="B10" s="19" t="s">
        <v>55</v>
      </c>
      <c r="C10" s="51">
        <v>2452</v>
      </c>
      <c r="D10" s="51">
        <v>2477</v>
      </c>
      <c r="E10" s="51">
        <v>2538</v>
      </c>
      <c r="F10" s="51">
        <v>2573</v>
      </c>
      <c r="G10" s="51">
        <v>2580</v>
      </c>
    </row>
    <row r="11" spans="1:7" ht="48" customHeight="1">
      <c r="A11" s="39" t="s">
        <v>56</v>
      </c>
      <c r="B11" s="20" t="s">
        <v>57</v>
      </c>
      <c r="C11" s="53">
        <v>7545</v>
      </c>
      <c r="D11" s="53">
        <v>7622</v>
      </c>
      <c r="E11" s="53">
        <v>7809</v>
      </c>
      <c r="F11" s="53">
        <v>7917</v>
      </c>
      <c r="G11" s="53">
        <v>7938</v>
      </c>
    </row>
    <row r="13" ht="15.75">
      <c r="A13" s="11" t="s">
        <v>295</v>
      </c>
    </row>
    <row r="14" ht="15.75">
      <c r="A14" s="11" t="s">
        <v>296</v>
      </c>
    </row>
    <row r="15" ht="18.75">
      <c r="A15" s="11" t="s">
        <v>805</v>
      </c>
    </row>
    <row r="16" spans="3:7" ht="15.75">
      <c r="C16" s="440"/>
      <c r="D16" s="440"/>
      <c r="E16" s="440"/>
      <c r="F16" s="440"/>
      <c r="G16" s="440"/>
    </row>
    <row r="18" spans="4:7" ht="15.75">
      <c r="D18" s="440"/>
      <c r="E18" s="440"/>
      <c r="F18" s="440"/>
      <c r="G18" s="440"/>
    </row>
  </sheetData>
  <sheetProtection/>
  <hyperlinks>
    <hyperlink ref="A1" location="CONTENT!A1" display="Back to table of content"/>
  </hyperlinks>
  <printOptions/>
  <pageMargins left="0.7480314960629921" right="0.3937007874015748" top="0.7480314960629921" bottom="0.7480314960629921" header="0.31496062992125984"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F51"/>
  <sheetViews>
    <sheetView zoomScalePageLayoutView="0" workbookViewId="0" topLeftCell="A1">
      <selection activeCell="A1" sqref="A1"/>
    </sheetView>
  </sheetViews>
  <sheetFormatPr defaultColWidth="9.140625" defaultRowHeight="12.75"/>
  <cols>
    <col min="1" max="1" width="25.7109375" style="11" customWidth="1"/>
    <col min="2" max="6" width="12.57421875" style="11" customWidth="1"/>
    <col min="7" max="16384" width="9.140625" style="11" customWidth="1"/>
  </cols>
  <sheetData>
    <row r="1" ht="15.75">
      <c r="A1" s="564" t="s">
        <v>808</v>
      </c>
    </row>
    <row r="2" spans="1:4" s="243" customFormat="1" ht="24.75" customHeight="1">
      <c r="A2" s="115" t="s">
        <v>575</v>
      </c>
      <c r="B2" s="57"/>
      <c r="C2" s="57"/>
      <c r="D2" s="57"/>
    </row>
    <row r="3" spans="1:6" s="243" customFormat="1" ht="16.5" customHeight="1">
      <c r="A3" s="67"/>
      <c r="F3" s="75" t="s">
        <v>58</v>
      </c>
    </row>
    <row r="4" spans="1:6" s="243" customFormat="1" ht="15" customHeight="1">
      <c r="A4" s="17" t="s">
        <v>59</v>
      </c>
      <c r="B4" s="40"/>
      <c r="C4" s="40"/>
      <c r="D4" s="40"/>
      <c r="E4" s="40"/>
      <c r="F4" s="40"/>
    </row>
    <row r="5" spans="1:6" ht="15" customHeight="1">
      <c r="A5" s="41"/>
      <c r="B5" s="42" t="s">
        <v>60</v>
      </c>
      <c r="C5" s="42" t="s">
        <v>61</v>
      </c>
      <c r="D5" s="42" t="s">
        <v>343</v>
      </c>
      <c r="E5" s="42" t="s">
        <v>349</v>
      </c>
      <c r="F5" s="42" t="s">
        <v>354</v>
      </c>
    </row>
    <row r="6" spans="1:6" ht="15" customHeight="1">
      <c r="A6" s="10" t="s">
        <v>62</v>
      </c>
      <c r="B6" s="18"/>
      <c r="C6" s="18"/>
      <c r="D6" s="18"/>
      <c r="E6" s="18"/>
      <c r="F6" s="18"/>
    </row>
    <row r="7" spans="1:6" ht="21" customHeight="1">
      <c r="A7" s="43">
        <v>1</v>
      </c>
      <c r="B7" s="44">
        <v>5</v>
      </c>
      <c r="C7" s="44">
        <v>6</v>
      </c>
      <c r="D7" s="44">
        <v>8</v>
      </c>
      <c r="E7" s="44">
        <v>10</v>
      </c>
      <c r="F7" s="44">
        <v>12</v>
      </c>
    </row>
    <row r="8" spans="1:6" ht="21" customHeight="1">
      <c r="A8" s="45">
        <v>2</v>
      </c>
      <c r="B8" s="44">
        <v>9</v>
      </c>
      <c r="C8" s="44">
        <v>10</v>
      </c>
      <c r="D8" s="44">
        <v>14</v>
      </c>
      <c r="E8" s="44">
        <v>16</v>
      </c>
      <c r="F8" s="44">
        <v>18</v>
      </c>
    </row>
    <row r="9" spans="1:6" ht="21" customHeight="1">
      <c r="A9" s="45">
        <v>3</v>
      </c>
      <c r="B9" s="44">
        <v>12</v>
      </c>
      <c r="C9" s="44">
        <v>14</v>
      </c>
      <c r="D9" s="44">
        <v>18</v>
      </c>
      <c r="E9" s="44">
        <v>22</v>
      </c>
      <c r="F9" s="44">
        <v>24</v>
      </c>
    </row>
    <row r="10" spans="1:6" ht="21" customHeight="1">
      <c r="A10" s="45">
        <v>4</v>
      </c>
      <c r="B10" s="44">
        <v>12</v>
      </c>
      <c r="C10" s="44">
        <v>14</v>
      </c>
      <c r="D10" s="44">
        <v>18</v>
      </c>
      <c r="E10" s="44">
        <v>22</v>
      </c>
      <c r="F10" s="44">
        <v>24</v>
      </c>
    </row>
    <row r="11" spans="1:6" ht="21" customHeight="1">
      <c r="A11" s="45">
        <v>5</v>
      </c>
      <c r="B11" s="44">
        <v>14</v>
      </c>
      <c r="C11" s="44">
        <v>16</v>
      </c>
      <c r="D11" s="44">
        <v>20</v>
      </c>
      <c r="E11" s="44">
        <v>25</v>
      </c>
      <c r="F11" s="44">
        <v>27</v>
      </c>
    </row>
    <row r="12" spans="1:6" ht="21" customHeight="1">
      <c r="A12" s="45">
        <v>6</v>
      </c>
      <c r="B12" s="44">
        <v>14</v>
      </c>
      <c r="C12" s="44">
        <v>16</v>
      </c>
      <c r="D12" s="44">
        <v>20</v>
      </c>
      <c r="E12" s="44">
        <v>25</v>
      </c>
      <c r="F12" s="44">
        <v>27</v>
      </c>
    </row>
    <row r="13" spans="1:6" ht="21" customHeight="1">
      <c r="A13" s="45">
        <v>7</v>
      </c>
      <c r="B13" s="44">
        <v>16</v>
      </c>
      <c r="C13" s="44">
        <v>18</v>
      </c>
      <c r="D13" s="44">
        <v>23</v>
      </c>
      <c r="E13" s="44">
        <v>28</v>
      </c>
      <c r="F13" s="44">
        <v>30</v>
      </c>
    </row>
    <row r="14" spans="1:6" ht="21" customHeight="1">
      <c r="A14" s="45">
        <v>8</v>
      </c>
      <c r="B14" s="44">
        <v>16</v>
      </c>
      <c r="C14" s="44">
        <v>18</v>
      </c>
      <c r="D14" s="44">
        <v>23</v>
      </c>
      <c r="E14" s="44">
        <v>28</v>
      </c>
      <c r="F14" s="44">
        <v>30</v>
      </c>
    </row>
    <row r="15" spans="1:6" ht="21" customHeight="1">
      <c r="A15" s="45">
        <v>9</v>
      </c>
      <c r="B15" s="44">
        <v>17</v>
      </c>
      <c r="C15" s="44">
        <v>19</v>
      </c>
      <c r="D15" s="44">
        <v>24</v>
      </c>
      <c r="E15" s="44">
        <v>29</v>
      </c>
      <c r="F15" s="44">
        <v>31</v>
      </c>
    </row>
    <row r="16" spans="1:6" ht="21" customHeight="1">
      <c r="A16" s="45">
        <v>10</v>
      </c>
      <c r="B16" s="44">
        <v>17</v>
      </c>
      <c r="C16" s="44">
        <v>19</v>
      </c>
      <c r="D16" s="44">
        <v>24</v>
      </c>
      <c r="E16" s="44">
        <v>29</v>
      </c>
      <c r="F16" s="44">
        <v>31</v>
      </c>
    </row>
    <row r="17" spans="1:6" ht="21" customHeight="1">
      <c r="A17" s="45">
        <v>11</v>
      </c>
      <c r="B17" s="44">
        <v>17</v>
      </c>
      <c r="C17" s="44">
        <v>19</v>
      </c>
      <c r="D17" s="44">
        <v>24</v>
      </c>
      <c r="E17" s="44">
        <v>29</v>
      </c>
      <c r="F17" s="44">
        <v>31</v>
      </c>
    </row>
    <row r="18" spans="1:6" ht="21" customHeight="1">
      <c r="A18" s="45">
        <v>12</v>
      </c>
      <c r="B18" s="44">
        <v>17</v>
      </c>
      <c r="C18" s="44">
        <v>19</v>
      </c>
      <c r="D18" s="44">
        <v>24</v>
      </c>
      <c r="E18" s="44">
        <v>29</v>
      </c>
      <c r="F18" s="44">
        <v>31</v>
      </c>
    </row>
    <row r="19" spans="1:6" ht="21" customHeight="1">
      <c r="A19" s="45">
        <v>13</v>
      </c>
      <c r="B19" s="44">
        <v>19</v>
      </c>
      <c r="C19" s="44">
        <v>21</v>
      </c>
      <c r="D19" s="44">
        <v>26</v>
      </c>
      <c r="E19" s="44">
        <v>32</v>
      </c>
      <c r="F19" s="44">
        <v>34</v>
      </c>
    </row>
    <row r="20" spans="1:6" ht="21" customHeight="1">
      <c r="A20" s="45">
        <v>14</v>
      </c>
      <c r="B20" s="44">
        <v>19</v>
      </c>
      <c r="C20" s="44">
        <v>21</v>
      </c>
      <c r="D20" s="44">
        <v>26</v>
      </c>
      <c r="E20" s="44">
        <v>32</v>
      </c>
      <c r="F20" s="44">
        <v>34</v>
      </c>
    </row>
    <row r="21" spans="1:6" ht="21" customHeight="1">
      <c r="A21" s="45">
        <v>15</v>
      </c>
      <c r="B21" s="44">
        <v>19</v>
      </c>
      <c r="C21" s="44">
        <v>21</v>
      </c>
      <c r="D21" s="44">
        <v>26</v>
      </c>
      <c r="E21" s="44">
        <v>32</v>
      </c>
      <c r="F21" s="44">
        <v>34</v>
      </c>
    </row>
    <row r="22" spans="1:6" ht="21" customHeight="1">
      <c r="A22" s="45">
        <v>16</v>
      </c>
      <c r="B22" s="44">
        <v>19</v>
      </c>
      <c r="C22" s="44">
        <v>21</v>
      </c>
      <c r="D22" s="44">
        <v>26</v>
      </c>
      <c r="E22" s="44">
        <v>32</v>
      </c>
      <c r="F22" s="44">
        <v>34</v>
      </c>
    </row>
    <row r="23" spans="1:6" ht="21" customHeight="1">
      <c r="A23" s="45">
        <v>17</v>
      </c>
      <c r="B23" s="44">
        <v>19</v>
      </c>
      <c r="C23" s="44">
        <v>21</v>
      </c>
      <c r="D23" s="44">
        <v>26</v>
      </c>
      <c r="E23" s="44">
        <v>32</v>
      </c>
      <c r="F23" s="44">
        <v>34</v>
      </c>
    </row>
    <row r="24" spans="1:6" ht="21" customHeight="1">
      <c r="A24" s="45">
        <v>18</v>
      </c>
      <c r="B24" s="44">
        <v>19</v>
      </c>
      <c r="C24" s="44">
        <v>21</v>
      </c>
      <c r="D24" s="44">
        <v>26</v>
      </c>
      <c r="E24" s="44">
        <v>32</v>
      </c>
      <c r="F24" s="44">
        <v>34</v>
      </c>
    </row>
    <row r="25" spans="1:6" ht="21" customHeight="1">
      <c r="A25" s="45">
        <v>19</v>
      </c>
      <c r="B25" s="44">
        <v>19</v>
      </c>
      <c r="C25" s="44">
        <v>21</v>
      </c>
      <c r="D25" s="44">
        <v>26</v>
      </c>
      <c r="E25" s="44">
        <v>32</v>
      </c>
      <c r="F25" s="44">
        <v>34</v>
      </c>
    </row>
    <row r="26" spans="1:6" ht="21" customHeight="1">
      <c r="A26" s="45">
        <v>20</v>
      </c>
      <c r="B26" s="44">
        <v>19</v>
      </c>
      <c r="C26" s="44">
        <v>21</v>
      </c>
      <c r="D26" s="44">
        <v>26</v>
      </c>
      <c r="E26" s="44">
        <v>32</v>
      </c>
      <c r="F26" s="44">
        <v>34</v>
      </c>
    </row>
    <row r="27" spans="1:6" ht="21" customHeight="1">
      <c r="A27" s="45">
        <v>21</v>
      </c>
      <c r="B27" s="44">
        <v>20</v>
      </c>
      <c r="C27" s="44">
        <v>22</v>
      </c>
      <c r="D27" s="44">
        <v>27</v>
      </c>
      <c r="E27" s="44">
        <v>32</v>
      </c>
      <c r="F27" s="44">
        <v>34</v>
      </c>
    </row>
    <row r="28" spans="1:6" ht="21" customHeight="1">
      <c r="A28" s="45">
        <v>22</v>
      </c>
      <c r="B28" s="44">
        <v>20</v>
      </c>
      <c r="C28" s="44">
        <v>22</v>
      </c>
      <c r="D28" s="44">
        <v>27</v>
      </c>
      <c r="E28" s="44">
        <v>32</v>
      </c>
      <c r="F28" s="44">
        <v>34</v>
      </c>
    </row>
    <row r="29" spans="1:6" ht="21" customHeight="1">
      <c r="A29" s="45">
        <v>23</v>
      </c>
      <c r="B29" s="44">
        <v>20</v>
      </c>
      <c r="C29" s="44">
        <v>22</v>
      </c>
      <c r="D29" s="44">
        <v>27</v>
      </c>
      <c r="E29" s="44">
        <v>32</v>
      </c>
      <c r="F29" s="44">
        <v>34</v>
      </c>
    </row>
    <row r="30" spans="1:6" ht="21" customHeight="1">
      <c r="A30" s="45">
        <v>24</v>
      </c>
      <c r="B30" s="44">
        <v>20</v>
      </c>
      <c r="C30" s="44">
        <v>22</v>
      </c>
      <c r="D30" s="44">
        <v>27</v>
      </c>
      <c r="E30" s="44">
        <v>32</v>
      </c>
      <c r="F30" s="44">
        <v>34</v>
      </c>
    </row>
    <row r="31" spans="1:6" ht="21" customHeight="1">
      <c r="A31" s="45">
        <v>25</v>
      </c>
      <c r="B31" s="44">
        <v>20</v>
      </c>
      <c r="C31" s="44">
        <v>22</v>
      </c>
      <c r="D31" s="44">
        <v>27</v>
      </c>
      <c r="E31" s="44">
        <v>32</v>
      </c>
      <c r="F31" s="44">
        <v>34</v>
      </c>
    </row>
    <row r="32" spans="1:6" ht="18" customHeight="1">
      <c r="A32" s="45">
        <v>26</v>
      </c>
      <c r="B32" s="44">
        <v>20</v>
      </c>
      <c r="C32" s="44">
        <v>22</v>
      </c>
      <c r="D32" s="44">
        <v>27</v>
      </c>
      <c r="E32" s="44">
        <v>32</v>
      </c>
      <c r="F32" s="44">
        <v>34</v>
      </c>
    </row>
    <row r="33" spans="1:6" ht="21" customHeight="1">
      <c r="A33" s="45">
        <v>27</v>
      </c>
      <c r="B33" s="44">
        <v>20</v>
      </c>
      <c r="C33" s="44">
        <v>22</v>
      </c>
      <c r="D33" s="44">
        <v>27</v>
      </c>
      <c r="E33" s="44">
        <v>32</v>
      </c>
      <c r="F33" s="44">
        <v>34</v>
      </c>
    </row>
    <row r="34" spans="1:6" ht="21" customHeight="1">
      <c r="A34" s="45">
        <v>28</v>
      </c>
      <c r="B34" s="44">
        <v>20</v>
      </c>
      <c r="C34" s="44">
        <v>22</v>
      </c>
      <c r="D34" s="44">
        <v>27</v>
      </c>
      <c r="E34" s="44">
        <v>32</v>
      </c>
      <c r="F34" s="44">
        <v>34</v>
      </c>
    </row>
    <row r="35" spans="1:6" ht="21" customHeight="1">
      <c r="A35" s="45">
        <v>29</v>
      </c>
      <c r="B35" s="44">
        <v>20</v>
      </c>
      <c r="C35" s="44">
        <v>22</v>
      </c>
      <c r="D35" s="44">
        <v>27</v>
      </c>
      <c r="E35" s="44">
        <v>32</v>
      </c>
      <c r="F35" s="44">
        <v>34</v>
      </c>
    </row>
    <row r="36" spans="1:6" ht="18.75" customHeight="1">
      <c r="A36" s="45">
        <v>30</v>
      </c>
      <c r="B36" s="44">
        <v>20</v>
      </c>
      <c r="C36" s="44">
        <v>22</v>
      </c>
      <c r="D36" s="44">
        <v>27</v>
      </c>
      <c r="E36" s="44">
        <v>32</v>
      </c>
      <c r="F36" s="44">
        <v>34</v>
      </c>
    </row>
    <row r="37" spans="1:6" ht="18" customHeight="1">
      <c r="A37" s="46" t="s">
        <v>300</v>
      </c>
      <c r="B37" s="47">
        <v>21</v>
      </c>
      <c r="C37" s="47">
        <v>23</v>
      </c>
      <c r="D37" s="47">
        <v>28</v>
      </c>
      <c r="E37" s="47">
        <v>35</v>
      </c>
      <c r="F37" s="47">
        <v>37</v>
      </c>
    </row>
    <row r="38" ht="16.5" customHeight="1">
      <c r="A38" s="550"/>
    </row>
    <row r="39" ht="16.5" customHeight="1">
      <c r="A39" s="14"/>
    </row>
    <row r="40" ht="16.5" customHeight="1">
      <c r="A40" s="140"/>
    </row>
    <row r="41" ht="16.5" customHeight="1">
      <c r="A41" s="140"/>
    </row>
    <row r="42" ht="15.75">
      <c r="A42" s="140"/>
    </row>
    <row r="43" ht="15.75">
      <c r="A43" s="140"/>
    </row>
    <row r="44" ht="15.75">
      <c r="A44" s="140"/>
    </row>
    <row r="45" ht="15.75">
      <c r="A45" s="140"/>
    </row>
    <row r="46" ht="15.75">
      <c r="A46" s="140"/>
    </row>
    <row r="47" ht="15.75">
      <c r="A47" s="140"/>
    </row>
    <row r="48" ht="15.75">
      <c r="A48" s="140"/>
    </row>
    <row r="49" ht="15.75">
      <c r="A49" s="140"/>
    </row>
    <row r="50" ht="15.75">
      <c r="A50" s="140"/>
    </row>
    <row r="51" ht="15.75">
      <c r="A51" s="140"/>
    </row>
  </sheetData>
  <sheetProtection/>
  <hyperlinks>
    <hyperlink ref="A1" location="CONTENT!A1" display="Back to table of content"/>
  </hyperlinks>
  <printOptions/>
  <pageMargins left="0.75" right="0.708661417322835" top="0.75" bottom="0.748031496062992" header="0.31496062992126" footer="0.511811023622047"/>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G16"/>
  <sheetViews>
    <sheetView zoomScalePageLayoutView="0" workbookViewId="0" topLeftCell="A1">
      <selection activeCell="A1" sqref="A1"/>
    </sheetView>
  </sheetViews>
  <sheetFormatPr defaultColWidth="9.140625" defaultRowHeight="12.75"/>
  <cols>
    <col min="1" max="1" width="3.7109375" style="11" customWidth="1"/>
    <col min="2" max="2" width="59.00390625" style="11" customWidth="1"/>
    <col min="3" max="7" width="13.7109375" style="11" customWidth="1"/>
    <col min="8" max="16384" width="9.140625" style="11" customWidth="1"/>
  </cols>
  <sheetData>
    <row r="1" ht="15.75">
      <c r="A1" s="564" t="s">
        <v>808</v>
      </c>
    </row>
    <row r="2" spans="1:7" ht="20.25" customHeight="1">
      <c r="A2" s="115" t="s">
        <v>579</v>
      </c>
      <c r="B2" s="115"/>
      <c r="C2" s="302"/>
      <c r="D2" s="302"/>
      <c r="E2" s="302"/>
      <c r="F2" s="13"/>
      <c r="G2" s="13"/>
    </row>
    <row r="3" spans="2:7" ht="18.75" customHeight="1">
      <c r="B3" s="11" t="s">
        <v>23</v>
      </c>
      <c r="G3" s="499" t="s">
        <v>342</v>
      </c>
    </row>
    <row r="4" spans="1:7" ht="32.25" customHeight="1">
      <c r="A4" s="500"/>
      <c r="B4" s="1" t="s">
        <v>63</v>
      </c>
      <c r="C4" s="48" t="s">
        <v>64</v>
      </c>
      <c r="D4" s="48"/>
      <c r="E4" s="48"/>
      <c r="F4" s="48"/>
      <c r="G4" s="1"/>
    </row>
    <row r="5" spans="1:7" ht="30" customHeight="1">
      <c r="A5" s="501"/>
      <c r="B5" s="502"/>
      <c r="C5" s="2">
        <v>2015</v>
      </c>
      <c r="D5" s="2">
        <v>2016</v>
      </c>
      <c r="E5" s="2">
        <v>2017</v>
      </c>
      <c r="F5" s="2">
        <v>2018</v>
      </c>
      <c r="G5" s="2" t="s">
        <v>769</v>
      </c>
    </row>
    <row r="6" spans="1:7" ht="45" customHeight="1">
      <c r="A6" s="71"/>
      <c r="B6" s="49" t="s">
        <v>65</v>
      </c>
      <c r="C6" s="50">
        <v>1403395</v>
      </c>
      <c r="D6" s="50">
        <v>1428340</v>
      </c>
      <c r="E6" s="50">
        <v>1384855</v>
      </c>
      <c r="F6" s="50">
        <v>1564406</v>
      </c>
      <c r="G6" s="50">
        <v>1629959</v>
      </c>
    </row>
    <row r="7" spans="1:7" ht="45" customHeight="1">
      <c r="A7" s="71"/>
      <c r="B7" s="49" t="s">
        <v>401</v>
      </c>
      <c r="C7" s="51">
        <v>78902</v>
      </c>
      <c r="D7" s="51">
        <v>60971</v>
      </c>
      <c r="E7" s="199" t="s">
        <v>405</v>
      </c>
      <c r="F7" s="199" t="s">
        <v>405</v>
      </c>
      <c r="G7" s="199" t="s">
        <v>405</v>
      </c>
    </row>
    <row r="8" spans="1:7" ht="45" customHeight="1">
      <c r="A8" s="71"/>
      <c r="B8" s="52" t="s">
        <v>66</v>
      </c>
      <c r="C8" s="51">
        <v>40412</v>
      </c>
      <c r="D8" s="51">
        <v>39198</v>
      </c>
      <c r="E8" s="51">
        <v>52872</v>
      </c>
      <c r="F8" s="51">
        <v>48832</v>
      </c>
      <c r="G8" s="51">
        <v>45481</v>
      </c>
    </row>
    <row r="9" spans="1:7" ht="45" customHeight="1">
      <c r="A9" s="71"/>
      <c r="B9" s="49" t="s">
        <v>67</v>
      </c>
      <c r="C9" s="51">
        <v>109951</v>
      </c>
      <c r="D9" s="51">
        <v>125015</v>
      </c>
      <c r="E9" s="51">
        <v>144732</v>
      </c>
      <c r="F9" s="51">
        <v>153394</v>
      </c>
      <c r="G9" s="51">
        <v>131169</v>
      </c>
    </row>
    <row r="10" spans="1:7" ht="45" customHeight="1">
      <c r="A10" s="71"/>
      <c r="B10" s="49" t="s">
        <v>68</v>
      </c>
      <c r="C10" s="51">
        <v>435</v>
      </c>
      <c r="D10" s="51">
        <v>445</v>
      </c>
      <c r="E10" s="51">
        <v>366</v>
      </c>
      <c r="F10" s="51">
        <v>1288</v>
      </c>
      <c r="G10" s="51">
        <v>1061</v>
      </c>
    </row>
    <row r="11" spans="1:7" ht="45" customHeight="1">
      <c r="A11" s="71"/>
      <c r="B11" s="52" t="s">
        <v>69</v>
      </c>
      <c r="C11" s="53">
        <v>3153</v>
      </c>
      <c r="D11" s="53">
        <v>2867</v>
      </c>
      <c r="E11" s="53">
        <v>3401</v>
      </c>
      <c r="F11" s="53">
        <v>4130</v>
      </c>
      <c r="G11" s="53">
        <v>3599</v>
      </c>
    </row>
    <row r="12" spans="1:7" ht="45" customHeight="1">
      <c r="A12" s="503"/>
      <c r="B12" s="16" t="s">
        <v>22</v>
      </c>
      <c r="C12" s="54">
        <f>SUM(C6:C11)</f>
        <v>1636248</v>
      </c>
      <c r="D12" s="54">
        <f>SUM(D6:D11)</f>
        <v>1656836</v>
      </c>
      <c r="E12" s="54">
        <f>SUM(E6:E11)</f>
        <v>1586226</v>
      </c>
      <c r="F12" s="54">
        <f>SUM(F6:F11)</f>
        <v>1772050</v>
      </c>
      <c r="G12" s="54">
        <f>SUM(G6:G11)</f>
        <v>1811269</v>
      </c>
    </row>
    <row r="13" ht="9" customHeight="1"/>
    <row r="14" ht="15.75">
      <c r="A14" s="11" t="s">
        <v>297</v>
      </c>
    </row>
    <row r="15" spans="2:6" ht="15.75">
      <c r="B15" s="11" t="s">
        <v>400</v>
      </c>
      <c r="D15" s="504"/>
      <c r="E15" s="504"/>
      <c r="F15" s="504"/>
    </row>
    <row r="16" ht="15.75">
      <c r="B16" s="505" t="s">
        <v>770</v>
      </c>
    </row>
  </sheetData>
  <sheetProtection/>
  <hyperlinks>
    <hyperlink ref="A1" location="CONTENT!A1" display="Back to table of content"/>
  </hyperlinks>
  <printOptions/>
  <pageMargins left="0.7480314960629921" right="0.4330708661417323" top="0.7480314960629921" bottom="0.7480314960629921" header="0.31496062992125984" footer="0.2755905511811024"/>
  <pageSetup horizontalDpi="600" verticalDpi="600" orientation="landscape" paperSize="9" r:id="rId1"/>
  <ignoredErrors>
    <ignoredError sqref="C12:D12" formulaRange="1"/>
  </ignoredErrors>
</worksheet>
</file>

<file path=xl/worksheets/sheet16.xml><?xml version="1.0" encoding="utf-8"?>
<worksheet xmlns="http://schemas.openxmlformats.org/spreadsheetml/2006/main" xmlns:r="http://schemas.openxmlformats.org/officeDocument/2006/relationships">
  <dimension ref="A1:L25"/>
  <sheetViews>
    <sheetView zoomScalePageLayoutView="0" workbookViewId="0" topLeftCell="A1">
      <selection activeCell="A1" sqref="A1"/>
    </sheetView>
  </sheetViews>
  <sheetFormatPr defaultColWidth="9.140625" defaultRowHeight="12.75"/>
  <cols>
    <col min="1" max="1" width="29.421875" style="11" customWidth="1"/>
    <col min="2" max="10" width="11.28125" style="11" customWidth="1"/>
    <col min="11" max="11" width="7.421875" style="11" customWidth="1"/>
    <col min="12" max="16384" width="9.140625" style="11" customWidth="1"/>
  </cols>
  <sheetData>
    <row r="1" ht="15.75">
      <c r="A1" s="564" t="s">
        <v>808</v>
      </c>
    </row>
    <row r="2" spans="1:10" ht="21" customHeight="1">
      <c r="A2" s="243" t="s">
        <v>576</v>
      </c>
      <c r="B2" s="13"/>
      <c r="C2" s="13"/>
      <c r="D2" s="13"/>
      <c r="E2" s="13"/>
      <c r="F2" s="13"/>
      <c r="G2" s="13"/>
      <c r="H2" s="13"/>
      <c r="I2" s="13"/>
      <c r="J2" s="13"/>
    </row>
    <row r="3" spans="2:10" ht="15.75">
      <c r="B3" s="67"/>
      <c r="C3" s="67"/>
      <c r="D3" s="67"/>
      <c r="E3" s="67"/>
      <c r="F3" s="67"/>
      <c r="G3" s="67"/>
      <c r="J3" s="506" t="s">
        <v>9</v>
      </c>
    </row>
    <row r="4" spans="1:10" ht="20.25" customHeight="1">
      <c r="A4" s="17" t="s">
        <v>10</v>
      </c>
      <c r="B4" s="3" t="s">
        <v>11</v>
      </c>
      <c r="C4" s="3"/>
      <c r="D4" s="2"/>
      <c r="E4" s="30" t="s">
        <v>12</v>
      </c>
      <c r="F4" s="31"/>
      <c r="G4" s="32"/>
      <c r="H4" s="48" t="s">
        <v>13</v>
      </c>
      <c r="I4" s="48"/>
      <c r="J4" s="103"/>
    </row>
    <row r="5" spans="1:10" ht="21.75" customHeight="1">
      <c r="A5" s="91" t="s">
        <v>310</v>
      </c>
      <c r="B5" s="2" t="s">
        <v>14</v>
      </c>
      <c r="C5" s="3"/>
      <c r="D5" s="34"/>
      <c r="E5" s="82" t="s">
        <v>14</v>
      </c>
      <c r="F5" s="3"/>
      <c r="G5" s="4"/>
      <c r="H5" s="3" t="s">
        <v>15</v>
      </c>
      <c r="I5" s="3"/>
      <c r="J5" s="4"/>
    </row>
    <row r="6" spans="1:10" ht="33" customHeight="1">
      <c r="A6" s="5" t="s">
        <v>311</v>
      </c>
      <c r="B6" s="6" t="s">
        <v>16</v>
      </c>
      <c r="C6" s="6" t="s">
        <v>17</v>
      </c>
      <c r="D6" s="96" t="s">
        <v>18</v>
      </c>
      <c r="E6" s="6" t="s">
        <v>16</v>
      </c>
      <c r="F6" s="7" t="s">
        <v>17</v>
      </c>
      <c r="G6" s="8" t="s">
        <v>18</v>
      </c>
      <c r="H6" s="15" t="s">
        <v>16</v>
      </c>
      <c r="I6" s="7" t="s">
        <v>17</v>
      </c>
      <c r="J6" s="8" t="s">
        <v>18</v>
      </c>
    </row>
    <row r="7" spans="1:10" ht="34.5" customHeight="1">
      <c r="A7" s="9">
        <v>2010</v>
      </c>
      <c r="B7" s="244">
        <v>9587</v>
      </c>
      <c r="C7" s="245">
        <v>6036</v>
      </c>
      <c r="D7" s="246">
        <f aca="true" t="shared" si="0" ref="D7:D14">SUM(B7:C7)</f>
        <v>15623</v>
      </c>
      <c r="E7" s="245">
        <v>7762</v>
      </c>
      <c r="F7" s="247">
        <v>3816</v>
      </c>
      <c r="G7" s="246">
        <f aca="true" t="shared" si="1" ref="G7:G14">SUM(E7:F7)</f>
        <v>11578</v>
      </c>
      <c r="H7" s="244">
        <v>4073</v>
      </c>
      <c r="I7" s="247">
        <v>1078</v>
      </c>
      <c r="J7" s="246">
        <f aca="true" t="shared" si="2" ref="J7:J14">SUM(H7:I7)</f>
        <v>5151</v>
      </c>
    </row>
    <row r="8" spans="1:10" ht="34.5" customHeight="1">
      <c r="A8" s="9">
        <v>2011</v>
      </c>
      <c r="B8" s="244">
        <v>12209</v>
      </c>
      <c r="C8" s="245">
        <v>10568</v>
      </c>
      <c r="D8" s="246">
        <f t="shared" si="0"/>
        <v>22777</v>
      </c>
      <c r="E8" s="245">
        <v>8490</v>
      </c>
      <c r="F8" s="247">
        <v>4328</v>
      </c>
      <c r="G8" s="246">
        <f t="shared" si="1"/>
        <v>12818</v>
      </c>
      <c r="H8" s="244">
        <v>4073</v>
      </c>
      <c r="I8" s="247">
        <v>733</v>
      </c>
      <c r="J8" s="246">
        <f t="shared" si="2"/>
        <v>4806</v>
      </c>
    </row>
    <row r="9" spans="1:10" ht="34.5" customHeight="1">
      <c r="A9" s="9">
        <v>2012</v>
      </c>
      <c r="B9" s="244">
        <v>11980</v>
      </c>
      <c r="C9" s="245">
        <v>9509</v>
      </c>
      <c r="D9" s="246">
        <f t="shared" si="0"/>
        <v>21489</v>
      </c>
      <c r="E9" s="245">
        <v>7477</v>
      </c>
      <c r="F9" s="247">
        <v>4697</v>
      </c>
      <c r="G9" s="246">
        <f t="shared" si="1"/>
        <v>12174</v>
      </c>
      <c r="H9" s="244">
        <v>2905</v>
      </c>
      <c r="I9" s="247">
        <v>1453</v>
      </c>
      <c r="J9" s="246">
        <f t="shared" si="2"/>
        <v>4358</v>
      </c>
    </row>
    <row r="10" spans="1:10" ht="34.5" customHeight="1">
      <c r="A10" s="9">
        <v>2013</v>
      </c>
      <c r="B10" s="244">
        <v>9919</v>
      </c>
      <c r="C10" s="245">
        <v>7173</v>
      </c>
      <c r="D10" s="246">
        <f t="shared" si="0"/>
        <v>17092</v>
      </c>
      <c r="E10" s="245">
        <v>8152</v>
      </c>
      <c r="F10" s="247">
        <v>4647</v>
      </c>
      <c r="G10" s="246">
        <f t="shared" si="1"/>
        <v>12799</v>
      </c>
      <c r="H10" s="244">
        <v>3235</v>
      </c>
      <c r="I10" s="247">
        <v>1330</v>
      </c>
      <c r="J10" s="246">
        <f t="shared" si="2"/>
        <v>4565</v>
      </c>
    </row>
    <row r="11" spans="1:10" ht="34.5" customHeight="1">
      <c r="A11" s="9">
        <v>2014</v>
      </c>
      <c r="B11" s="244">
        <v>9035</v>
      </c>
      <c r="C11" s="245">
        <v>7890</v>
      </c>
      <c r="D11" s="246">
        <f t="shared" si="0"/>
        <v>16925</v>
      </c>
      <c r="E11" s="245">
        <v>7782</v>
      </c>
      <c r="F11" s="247">
        <v>4706</v>
      </c>
      <c r="G11" s="246">
        <f t="shared" si="1"/>
        <v>12488</v>
      </c>
      <c r="H11" s="244">
        <v>3688</v>
      </c>
      <c r="I11" s="247">
        <v>1214</v>
      </c>
      <c r="J11" s="246">
        <f t="shared" si="2"/>
        <v>4902</v>
      </c>
    </row>
    <row r="12" spans="1:10" ht="34.5" customHeight="1">
      <c r="A12" s="9">
        <v>2015</v>
      </c>
      <c r="B12" s="244">
        <v>9701</v>
      </c>
      <c r="C12" s="245">
        <v>9229</v>
      </c>
      <c r="D12" s="246">
        <f t="shared" si="0"/>
        <v>18930</v>
      </c>
      <c r="E12" s="245">
        <v>7846</v>
      </c>
      <c r="F12" s="247">
        <v>4790</v>
      </c>
      <c r="G12" s="246">
        <f t="shared" si="1"/>
        <v>12636</v>
      </c>
      <c r="H12" s="244">
        <v>4695</v>
      </c>
      <c r="I12" s="247">
        <v>671</v>
      </c>
      <c r="J12" s="246">
        <f t="shared" si="2"/>
        <v>5366</v>
      </c>
    </row>
    <row r="13" spans="1:10" ht="34.5" customHeight="1">
      <c r="A13" s="9">
        <v>2016</v>
      </c>
      <c r="B13" s="244">
        <v>9986</v>
      </c>
      <c r="C13" s="245">
        <v>10004</v>
      </c>
      <c r="D13" s="246">
        <f t="shared" si="0"/>
        <v>19990</v>
      </c>
      <c r="E13" s="245">
        <v>11644</v>
      </c>
      <c r="F13" s="247">
        <v>4612</v>
      </c>
      <c r="G13" s="246">
        <f t="shared" si="1"/>
        <v>16256</v>
      </c>
      <c r="H13" s="244">
        <v>4284</v>
      </c>
      <c r="I13" s="247">
        <v>1208</v>
      </c>
      <c r="J13" s="246">
        <f t="shared" si="2"/>
        <v>5492</v>
      </c>
    </row>
    <row r="14" spans="1:10" ht="34.5" customHeight="1">
      <c r="A14" s="9">
        <v>2017</v>
      </c>
      <c r="B14" s="244">
        <v>8325</v>
      </c>
      <c r="C14" s="245">
        <v>8414</v>
      </c>
      <c r="D14" s="246">
        <f t="shared" si="0"/>
        <v>16739</v>
      </c>
      <c r="E14" s="245">
        <v>8151</v>
      </c>
      <c r="F14" s="247">
        <v>6014</v>
      </c>
      <c r="G14" s="246">
        <f t="shared" si="1"/>
        <v>14165</v>
      </c>
      <c r="H14" s="244">
        <v>4549</v>
      </c>
      <c r="I14" s="247">
        <v>1298</v>
      </c>
      <c r="J14" s="246">
        <f t="shared" si="2"/>
        <v>5847</v>
      </c>
    </row>
    <row r="15" spans="1:10" ht="34.5" customHeight="1">
      <c r="A15" s="9">
        <v>2018</v>
      </c>
      <c r="B15" s="244">
        <v>8516</v>
      </c>
      <c r="C15" s="245">
        <v>8642</v>
      </c>
      <c r="D15" s="246">
        <f>SUM(B15:C15)</f>
        <v>17158</v>
      </c>
      <c r="E15" s="245">
        <v>13171</v>
      </c>
      <c r="F15" s="247">
        <v>6722</v>
      </c>
      <c r="G15" s="246">
        <f>SUM(E15:F15)</f>
        <v>19893</v>
      </c>
      <c r="H15" s="244">
        <v>4743</v>
      </c>
      <c r="I15" s="247">
        <v>1253</v>
      </c>
      <c r="J15" s="246">
        <f>SUM(H15:I15)</f>
        <v>5996</v>
      </c>
    </row>
    <row r="16" spans="1:10" ht="34.5" customHeight="1">
      <c r="A16" s="10" t="s">
        <v>560</v>
      </c>
      <c r="B16" s="248">
        <v>9510</v>
      </c>
      <c r="C16" s="249">
        <v>10277</v>
      </c>
      <c r="D16" s="250">
        <f>SUM(B16:C16)</f>
        <v>19787</v>
      </c>
      <c r="E16" s="249">
        <v>12974</v>
      </c>
      <c r="F16" s="251">
        <v>8227</v>
      </c>
      <c r="G16" s="250">
        <f>SUM(E16:F16)</f>
        <v>21201</v>
      </c>
      <c r="H16" s="248">
        <v>5243</v>
      </c>
      <c r="I16" s="251">
        <v>1581</v>
      </c>
      <c r="J16" s="250">
        <f>SUM(H16:I16)</f>
        <v>6824</v>
      </c>
    </row>
    <row r="17" spans="1:9" ht="21.75" customHeight="1">
      <c r="A17" s="12" t="s">
        <v>282</v>
      </c>
      <c r="I17" s="11" t="s">
        <v>383</v>
      </c>
    </row>
    <row r="25" spans="7:12" ht="15.75">
      <c r="G25" s="540"/>
      <c r="H25" s="540"/>
      <c r="I25" s="540"/>
      <c r="J25" s="540"/>
      <c r="L25" s="540"/>
    </row>
  </sheetData>
  <sheetProtection/>
  <hyperlinks>
    <hyperlink ref="A1" location="CONTENT!A1" display="Back to table of content"/>
  </hyperlinks>
  <printOptions/>
  <pageMargins left="0.75" right="0.236220472440945" top="0.75" bottom="0.748031496062992" header="0.078740157480315" footer="1.25984251968504"/>
  <pageSetup horizontalDpi="600" verticalDpi="600" orientation="landscape" paperSize="9" r:id="rId2"/>
  <ignoredErrors>
    <ignoredError sqref="D7:D16" formulaRange="1"/>
  </ignoredErrors>
  <drawing r:id="rId1"/>
</worksheet>
</file>

<file path=xl/worksheets/sheet17.xml><?xml version="1.0" encoding="utf-8"?>
<worksheet xmlns="http://schemas.openxmlformats.org/spreadsheetml/2006/main" xmlns:r="http://schemas.openxmlformats.org/officeDocument/2006/relationships">
  <dimension ref="A1:M211"/>
  <sheetViews>
    <sheetView zoomScalePageLayoutView="0" workbookViewId="0" topLeftCell="A1">
      <selection activeCell="A1" sqref="A1"/>
    </sheetView>
  </sheetViews>
  <sheetFormatPr defaultColWidth="9.140625" defaultRowHeight="12.75"/>
  <cols>
    <col min="1" max="1" width="47.140625" style="11" customWidth="1"/>
    <col min="2" max="2" width="21.7109375" style="11" customWidth="1"/>
    <col min="3" max="3" width="9.7109375" style="11" customWidth="1"/>
    <col min="4" max="7" width="13.7109375" style="11" customWidth="1"/>
    <col min="8" max="8" width="11.28125" style="11" customWidth="1"/>
    <col min="9" max="9" width="4.00390625" style="11" customWidth="1"/>
    <col min="10" max="16384" width="9.140625" style="11" customWidth="1"/>
  </cols>
  <sheetData>
    <row r="1" ht="15.75">
      <c r="A1" s="564" t="s">
        <v>808</v>
      </c>
    </row>
    <row r="2" spans="1:7" ht="15.75">
      <c r="A2" s="115" t="s">
        <v>591</v>
      </c>
      <c r="B2" s="13"/>
      <c r="C2" s="13"/>
      <c r="D2" s="13"/>
      <c r="E2" s="13"/>
      <c r="F2" s="13"/>
      <c r="G2" s="13"/>
    </row>
    <row r="3" spans="1:7" ht="12.75" customHeight="1">
      <c r="A3" s="57"/>
      <c r="B3" s="13"/>
      <c r="C3" s="13"/>
      <c r="D3" s="13"/>
      <c r="E3" s="13"/>
      <c r="G3" s="75" t="s">
        <v>312</v>
      </c>
    </row>
    <row r="4" spans="1:7" ht="19.5" customHeight="1">
      <c r="A4" s="596" t="s">
        <v>71</v>
      </c>
      <c r="B4" s="596" t="s">
        <v>72</v>
      </c>
      <c r="C4" s="596" t="s">
        <v>51</v>
      </c>
      <c r="D4" s="31" t="s">
        <v>561</v>
      </c>
      <c r="E4" s="31"/>
      <c r="F4" s="30" t="s">
        <v>562</v>
      </c>
      <c r="G4" s="32"/>
    </row>
    <row r="5" spans="1:7" ht="21" customHeight="1">
      <c r="A5" s="597"/>
      <c r="B5" s="597"/>
      <c r="C5" s="597"/>
      <c r="D5" s="34" t="s">
        <v>73</v>
      </c>
      <c r="E5" s="34" t="s">
        <v>74</v>
      </c>
      <c r="F5" s="34" t="s">
        <v>73</v>
      </c>
      <c r="G5" s="34" t="s">
        <v>74</v>
      </c>
    </row>
    <row r="6" spans="1:7" ht="15" customHeight="1">
      <c r="A6" s="58" t="s">
        <v>75</v>
      </c>
      <c r="B6" s="59" t="s">
        <v>350</v>
      </c>
      <c r="C6" s="37" t="s">
        <v>76</v>
      </c>
      <c r="D6" s="252">
        <v>26</v>
      </c>
      <c r="E6" s="252">
        <v>8203</v>
      </c>
      <c r="F6" s="252">
        <v>0</v>
      </c>
      <c r="G6" s="252">
        <v>0</v>
      </c>
    </row>
    <row r="7" spans="1:7" ht="15" customHeight="1">
      <c r="A7" s="60" t="s">
        <v>77</v>
      </c>
      <c r="B7" s="59" t="s">
        <v>95</v>
      </c>
      <c r="C7" s="37" t="s">
        <v>53</v>
      </c>
      <c r="D7" s="252">
        <v>294</v>
      </c>
      <c r="E7" s="252">
        <v>17724</v>
      </c>
      <c r="F7" s="252">
        <v>57</v>
      </c>
      <c r="G7" s="252">
        <v>21367</v>
      </c>
    </row>
    <row r="8" spans="1:7" ht="15" customHeight="1">
      <c r="A8" s="60" t="s">
        <v>3</v>
      </c>
      <c r="B8" s="59" t="s">
        <v>78</v>
      </c>
      <c r="C8" s="37" t="s">
        <v>53</v>
      </c>
      <c r="D8" s="252">
        <v>51</v>
      </c>
      <c r="E8" s="252">
        <v>19663</v>
      </c>
      <c r="F8" s="252">
        <v>28</v>
      </c>
      <c r="G8" s="252">
        <v>10771</v>
      </c>
    </row>
    <row r="9" spans="1:7" ht="15" customHeight="1">
      <c r="A9" s="60"/>
      <c r="B9" s="59" t="s">
        <v>79</v>
      </c>
      <c r="C9" s="37" t="s">
        <v>53</v>
      </c>
      <c r="D9" s="252">
        <v>129</v>
      </c>
      <c r="E9" s="252">
        <v>49128</v>
      </c>
      <c r="F9" s="252">
        <v>151</v>
      </c>
      <c r="G9" s="252">
        <v>51707</v>
      </c>
    </row>
    <row r="10" spans="1:7" ht="15" customHeight="1">
      <c r="A10" s="60"/>
      <c r="B10" s="11" t="s">
        <v>386</v>
      </c>
      <c r="C10" s="37" t="s">
        <v>53</v>
      </c>
      <c r="D10" s="252">
        <v>40</v>
      </c>
      <c r="E10" s="252">
        <v>13192</v>
      </c>
      <c r="F10" s="252">
        <v>20</v>
      </c>
      <c r="G10" s="252">
        <v>6340</v>
      </c>
    </row>
    <row r="11" spans="1:7" ht="15" customHeight="1">
      <c r="A11" s="60"/>
      <c r="B11" s="59" t="s">
        <v>80</v>
      </c>
      <c r="C11" s="37" t="s">
        <v>53</v>
      </c>
      <c r="D11" s="252">
        <v>619</v>
      </c>
      <c r="E11" s="252">
        <v>151570</v>
      </c>
      <c r="F11" s="252">
        <v>651</v>
      </c>
      <c r="G11" s="252">
        <v>178374</v>
      </c>
    </row>
    <row r="12" spans="1:7" ht="15" customHeight="1">
      <c r="A12" s="60"/>
      <c r="B12" s="59" t="s">
        <v>2</v>
      </c>
      <c r="C12" s="37" t="s">
        <v>53</v>
      </c>
      <c r="D12" s="252">
        <v>0</v>
      </c>
      <c r="E12" s="252">
        <v>0</v>
      </c>
      <c r="F12" s="252">
        <v>71</v>
      </c>
      <c r="G12" s="252">
        <v>21392</v>
      </c>
    </row>
    <row r="13" spans="1:7" ht="15" customHeight="1">
      <c r="A13" s="56"/>
      <c r="B13" s="59" t="s">
        <v>82</v>
      </c>
      <c r="C13" s="37" t="s">
        <v>53</v>
      </c>
      <c r="D13" s="252">
        <v>289</v>
      </c>
      <c r="E13" s="252">
        <v>58779</v>
      </c>
      <c r="F13" s="252">
        <v>551</v>
      </c>
      <c r="G13" s="252">
        <v>121711</v>
      </c>
    </row>
    <row r="14" spans="1:7" ht="15" customHeight="1">
      <c r="A14" s="56"/>
      <c r="B14" s="59" t="s">
        <v>83</v>
      </c>
      <c r="C14" s="37" t="s">
        <v>53</v>
      </c>
      <c r="D14" s="252">
        <v>403</v>
      </c>
      <c r="E14" s="252">
        <v>112386</v>
      </c>
      <c r="F14" s="252">
        <v>286</v>
      </c>
      <c r="G14" s="252">
        <v>82722</v>
      </c>
    </row>
    <row r="15" spans="1:7" ht="15" customHeight="1">
      <c r="A15" s="60"/>
      <c r="B15" s="59" t="s">
        <v>84</v>
      </c>
      <c r="C15" s="37" t="s">
        <v>53</v>
      </c>
      <c r="D15" s="252">
        <v>141</v>
      </c>
      <c r="E15" s="252">
        <v>36803</v>
      </c>
      <c r="F15" s="252">
        <v>100</v>
      </c>
      <c r="G15" s="252">
        <v>27241</v>
      </c>
    </row>
    <row r="16" spans="1:7" ht="15" customHeight="1">
      <c r="A16" s="60"/>
      <c r="B16" s="59" t="s">
        <v>441</v>
      </c>
      <c r="C16" s="37" t="s">
        <v>53</v>
      </c>
      <c r="D16" s="252">
        <v>13</v>
      </c>
      <c r="E16" s="252">
        <v>4451</v>
      </c>
      <c r="F16" s="252">
        <v>20</v>
      </c>
      <c r="G16" s="252">
        <v>7005</v>
      </c>
    </row>
    <row r="17" spans="1:7" ht="15" customHeight="1">
      <c r="A17" s="60"/>
      <c r="B17" s="59" t="s">
        <v>86</v>
      </c>
      <c r="C17" s="37" t="s">
        <v>53</v>
      </c>
      <c r="D17" s="252">
        <v>5</v>
      </c>
      <c r="E17" s="252">
        <v>2009</v>
      </c>
      <c r="F17" s="252">
        <v>23</v>
      </c>
      <c r="G17" s="252">
        <v>9942</v>
      </c>
    </row>
    <row r="18" spans="1:7" ht="15" customHeight="1">
      <c r="A18" s="60"/>
      <c r="B18" s="59" t="s">
        <v>89</v>
      </c>
      <c r="C18" s="37" t="s">
        <v>53</v>
      </c>
      <c r="D18" s="252">
        <v>14</v>
      </c>
      <c r="E18" s="252">
        <v>3858</v>
      </c>
      <c r="F18" s="252">
        <v>3</v>
      </c>
      <c r="G18" s="252">
        <v>876</v>
      </c>
    </row>
    <row r="19" spans="1:11" ht="15" customHeight="1">
      <c r="A19" s="60"/>
      <c r="B19" s="59" t="s">
        <v>87</v>
      </c>
      <c r="C19" s="37" t="s">
        <v>53</v>
      </c>
      <c r="D19" s="252">
        <v>13</v>
      </c>
      <c r="E19" s="252">
        <v>4172</v>
      </c>
      <c r="F19" s="252">
        <v>34</v>
      </c>
      <c r="G19" s="252">
        <v>10827</v>
      </c>
      <c r="K19" s="160"/>
    </row>
    <row r="20" spans="1:7" ht="15" customHeight="1">
      <c r="A20" s="60"/>
      <c r="B20" s="59"/>
      <c r="C20" s="60"/>
      <c r="D20" s="242">
        <f>SUM(D6:D19)</f>
        <v>2037</v>
      </c>
      <c r="E20" s="242">
        <f>SUM(E6:E19)</f>
        <v>481938</v>
      </c>
      <c r="F20" s="242">
        <f>SUM(F6:F19)</f>
        <v>1995</v>
      </c>
      <c r="G20" s="242">
        <f>SUM(G6:G19)</f>
        <v>550275</v>
      </c>
    </row>
    <row r="21" spans="1:11" ht="15" customHeight="1">
      <c r="A21" s="60" t="s">
        <v>88</v>
      </c>
      <c r="B21" s="59" t="s">
        <v>95</v>
      </c>
      <c r="C21" s="37" t="s">
        <v>76</v>
      </c>
      <c r="D21" s="252">
        <v>15</v>
      </c>
      <c r="E21" s="252">
        <v>5747</v>
      </c>
      <c r="F21" s="252">
        <v>43</v>
      </c>
      <c r="G21" s="252">
        <v>17391</v>
      </c>
      <c r="K21" s="160"/>
    </row>
    <row r="22" spans="1:7" ht="15" customHeight="1">
      <c r="A22" s="60" t="s">
        <v>4</v>
      </c>
      <c r="B22" s="59" t="s">
        <v>79</v>
      </c>
      <c r="C22" s="37" t="s">
        <v>53</v>
      </c>
      <c r="D22" s="252">
        <v>824</v>
      </c>
      <c r="E22" s="252">
        <v>864150</v>
      </c>
      <c r="F22" s="252">
        <v>702</v>
      </c>
      <c r="G22" s="252">
        <v>629478</v>
      </c>
    </row>
    <row r="23" spans="1:7" ht="15" customHeight="1">
      <c r="A23" s="60" t="s">
        <v>5</v>
      </c>
      <c r="B23" s="59" t="s">
        <v>80</v>
      </c>
      <c r="C23" s="37" t="s">
        <v>53</v>
      </c>
      <c r="D23" s="252">
        <v>527</v>
      </c>
      <c r="E23" s="252">
        <v>196132</v>
      </c>
      <c r="F23" s="252">
        <v>554</v>
      </c>
      <c r="G23" s="252">
        <v>198666</v>
      </c>
    </row>
    <row r="24" spans="1:7" ht="15" customHeight="1">
      <c r="A24" s="60"/>
      <c r="B24" s="59" t="s">
        <v>2</v>
      </c>
      <c r="C24" s="37" t="s">
        <v>53</v>
      </c>
      <c r="D24" s="252">
        <v>184</v>
      </c>
      <c r="E24" s="252">
        <v>80527</v>
      </c>
      <c r="F24" s="252">
        <v>552</v>
      </c>
      <c r="G24" s="252">
        <v>253306</v>
      </c>
    </row>
    <row r="25" spans="1:7" ht="15" customHeight="1">
      <c r="A25" s="60"/>
      <c r="B25" s="59" t="s">
        <v>82</v>
      </c>
      <c r="C25" s="37" t="s">
        <v>53</v>
      </c>
      <c r="D25" s="252">
        <v>6027</v>
      </c>
      <c r="E25" s="252">
        <v>2008728</v>
      </c>
      <c r="F25" s="252">
        <v>6323</v>
      </c>
      <c r="G25" s="252">
        <v>2329929</v>
      </c>
    </row>
    <row r="26" spans="1:7" ht="15" customHeight="1">
      <c r="A26" s="60"/>
      <c r="B26" s="59" t="s">
        <v>83</v>
      </c>
      <c r="C26" s="37" t="s">
        <v>53</v>
      </c>
      <c r="D26" s="252">
        <v>189</v>
      </c>
      <c r="E26" s="252">
        <v>86878</v>
      </c>
      <c r="F26" s="252">
        <v>259</v>
      </c>
      <c r="G26" s="252">
        <v>126273</v>
      </c>
    </row>
    <row r="27" spans="1:7" ht="15" customHeight="1">
      <c r="A27" s="60"/>
      <c r="B27" s="59" t="s">
        <v>84</v>
      </c>
      <c r="C27" s="37" t="s">
        <v>53</v>
      </c>
      <c r="D27" s="252">
        <v>27</v>
      </c>
      <c r="E27" s="252">
        <v>8403</v>
      </c>
      <c r="F27" s="252">
        <v>55</v>
      </c>
      <c r="G27" s="252">
        <v>17272</v>
      </c>
    </row>
    <row r="28" spans="1:7" ht="15" customHeight="1">
      <c r="A28" s="60"/>
      <c r="B28" s="59" t="s">
        <v>441</v>
      </c>
      <c r="C28" s="37" t="s">
        <v>53</v>
      </c>
      <c r="D28" s="252">
        <v>19</v>
      </c>
      <c r="E28" s="252">
        <v>9609</v>
      </c>
      <c r="F28" s="252">
        <v>89</v>
      </c>
      <c r="G28" s="252">
        <v>43630</v>
      </c>
    </row>
    <row r="29" spans="1:7" ht="15" customHeight="1">
      <c r="A29" s="60"/>
      <c r="B29" s="59" t="s">
        <v>90</v>
      </c>
      <c r="C29" s="37" t="s">
        <v>53</v>
      </c>
      <c r="D29" s="252">
        <v>53</v>
      </c>
      <c r="E29" s="252">
        <v>25067</v>
      </c>
      <c r="F29" s="252">
        <v>2</v>
      </c>
      <c r="G29" s="252">
        <v>598</v>
      </c>
    </row>
    <row r="30" spans="1:7" ht="15" customHeight="1">
      <c r="A30" s="60"/>
      <c r="B30" s="59" t="s">
        <v>86</v>
      </c>
      <c r="C30" s="37" t="s">
        <v>53</v>
      </c>
      <c r="D30" s="252">
        <v>131</v>
      </c>
      <c r="E30" s="252">
        <v>109302</v>
      </c>
      <c r="F30" s="252">
        <v>11</v>
      </c>
      <c r="G30" s="252">
        <v>7987</v>
      </c>
    </row>
    <row r="31" spans="1:7" ht="15" customHeight="1">
      <c r="A31" s="60"/>
      <c r="B31" s="59" t="s">
        <v>91</v>
      </c>
      <c r="C31" s="37" t="s">
        <v>53</v>
      </c>
      <c r="D31" s="252">
        <v>527</v>
      </c>
      <c r="E31" s="252">
        <v>276359</v>
      </c>
      <c r="F31" s="252">
        <v>514</v>
      </c>
      <c r="G31" s="252">
        <v>282215</v>
      </c>
    </row>
    <row r="32" spans="1:7" ht="15" customHeight="1">
      <c r="A32" s="60"/>
      <c r="B32" s="59" t="s">
        <v>89</v>
      </c>
      <c r="C32" s="37" t="s">
        <v>53</v>
      </c>
      <c r="D32" s="252">
        <v>49</v>
      </c>
      <c r="E32" s="252">
        <v>28339</v>
      </c>
      <c r="F32" s="252">
        <v>106</v>
      </c>
      <c r="G32" s="252">
        <v>111308</v>
      </c>
    </row>
    <row r="33" spans="1:7" ht="15" customHeight="1">
      <c r="A33" s="60"/>
      <c r="B33" s="59" t="s">
        <v>87</v>
      </c>
      <c r="C33" s="37" t="s">
        <v>53</v>
      </c>
      <c r="D33" s="252">
        <v>78</v>
      </c>
      <c r="E33" s="252">
        <v>49743</v>
      </c>
      <c r="F33" s="252">
        <v>142</v>
      </c>
      <c r="G33" s="252">
        <v>136782</v>
      </c>
    </row>
    <row r="34" spans="1:7" ht="15" customHeight="1">
      <c r="A34" s="61"/>
      <c r="B34" s="62"/>
      <c r="C34" s="63"/>
      <c r="D34" s="242">
        <f>SUM(D21:D33)</f>
        <v>8650</v>
      </c>
      <c r="E34" s="242">
        <f>SUM(E21:E33)</f>
        <v>3748984</v>
      </c>
      <c r="F34" s="242">
        <f>SUM(F21:F33)</f>
        <v>9352</v>
      </c>
      <c r="G34" s="242">
        <f>SUM(G21:G33)</f>
        <v>4154835</v>
      </c>
    </row>
    <row r="35" spans="1:7" ht="21.75" customHeight="1">
      <c r="A35" s="60" t="s">
        <v>88</v>
      </c>
      <c r="B35" s="59" t="s">
        <v>78</v>
      </c>
      <c r="C35" s="37" t="s">
        <v>76</v>
      </c>
      <c r="D35" s="252">
        <v>51</v>
      </c>
      <c r="E35" s="252">
        <v>32678</v>
      </c>
      <c r="F35" s="252">
        <v>35</v>
      </c>
      <c r="G35" s="252">
        <v>27426</v>
      </c>
    </row>
    <row r="36" spans="1:7" ht="21.75" customHeight="1">
      <c r="A36" s="60" t="s">
        <v>6</v>
      </c>
      <c r="B36" s="59" t="s">
        <v>79</v>
      </c>
      <c r="C36" s="37" t="s">
        <v>53</v>
      </c>
      <c r="D36" s="252">
        <v>654</v>
      </c>
      <c r="E36" s="252">
        <v>723821</v>
      </c>
      <c r="F36" s="252">
        <v>665</v>
      </c>
      <c r="G36" s="252">
        <v>661744</v>
      </c>
    </row>
    <row r="37" spans="1:7" ht="21.75" customHeight="1">
      <c r="A37" s="60" t="s">
        <v>7</v>
      </c>
      <c r="B37" s="59" t="s">
        <v>386</v>
      </c>
      <c r="C37" s="37" t="s">
        <v>53</v>
      </c>
      <c r="D37" s="252">
        <v>164</v>
      </c>
      <c r="E37" s="252">
        <v>129278</v>
      </c>
      <c r="F37" s="252">
        <v>32</v>
      </c>
      <c r="G37" s="252">
        <v>16033</v>
      </c>
    </row>
    <row r="38" spans="1:7" ht="21.75" customHeight="1">
      <c r="A38" s="60"/>
      <c r="B38" s="59" t="s">
        <v>80</v>
      </c>
      <c r="C38" s="37" t="s">
        <v>53</v>
      </c>
      <c r="D38" s="252">
        <v>99</v>
      </c>
      <c r="E38" s="252">
        <v>47393</v>
      </c>
      <c r="F38" s="252">
        <v>168</v>
      </c>
      <c r="G38" s="252">
        <v>82000</v>
      </c>
    </row>
    <row r="39" spans="1:7" ht="21.75" customHeight="1">
      <c r="A39" s="60"/>
      <c r="B39" s="59" t="s">
        <v>82</v>
      </c>
      <c r="C39" s="37" t="s">
        <v>53</v>
      </c>
      <c r="D39" s="252">
        <v>1095</v>
      </c>
      <c r="E39" s="252">
        <v>532873</v>
      </c>
      <c r="F39" s="252">
        <v>1047</v>
      </c>
      <c r="G39" s="252">
        <v>486462</v>
      </c>
    </row>
    <row r="40" spans="1:7" ht="21.75" customHeight="1">
      <c r="A40" s="60"/>
      <c r="B40" s="59" t="s">
        <v>93</v>
      </c>
      <c r="C40" s="37" t="s">
        <v>53</v>
      </c>
      <c r="D40" s="252">
        <v>433</v>
      </c>
      <c r="E40" s="252">
        <v>200241</v>
      </c>
      <c r="F40" s="252">
        <v>541</v>
      </c>
      <c r="G40" s="252">
        <v>269481</v>
      </c>
    </row>
    <row r="41" spans="1:7" ht="21.75" customHeight="1">
      <c r="A41" s="60"/>
      <c r="B41" s="59" t="s">
        <v>441</v>
      </c>
      <c r="C41" s="37" t="s">
        <v>53</v>
      </c>
      <c r="D41" s="252">
        <v>114</v>
      </c>
      <c r="E41" s="252">
        <v>44106</v>
      </c>
      <c r="F41" s="252">
        <v>18</v>
      </c>
      <c r="G41" s="252">
        <v>7297</v>
      </c>
    </row>
    <row r="42" spans="1:7" ht="21.75" customHeight="1">
      <c r="A42" s="60"/>
      <c r="B42" s="59" t="s">
        <v>397</v>
      </c>
      <c r="C42" s="37" t="s">
        <v>53</v>
      </c>
      <c r="D42" s="252">
        <v>376</v>
      </c>
      <c r="E42" s="252">
        <v>223862</v>
      </c>
      <c r="F42" s="252">
        <v>306</v>
      </c>
      <c r="G42" s="252">
        <v>191438</v>
      </c>
    </row>
    <row r="43" spans="1:7" ht="21.75" customHeight="1">
      <c r="A43" s="60"/>
      <c r="B43" s="59" t="s">
        <v>90</v>
      </c>
      <c r="C43" s="37" t="s">
        <v>53</v>
      </c>
      <c r="D43" s="252">
        <v>353</v>
      </c>
      <c r="E43" s="252">
        <v>245756</v>
      </c>
      <c r="F43" s="252">
        <v>144</v>
      </c>
      <c r="G43" s="252">
        <v>80166</v>
      </c>
    </row>
    <row r="44" spans="1:7" ht="21.75" customHeight="1">
      <c r="A44" s="60"/>
      <c r="B44" s="59" t="s">
        <v>86</v>
      </c>
      <c r="C44" s="37" t="s">
        <v>53</v>
      </c>
      <c r="D44" s="252">
        <v>43</v>
      </c>
      <c r="E44" s="252">
        <v>22016</v>
      </c>
      <c r="F44" s="252">
        <v>19</v>
      </c>
      <c r="G44" s="252">
        <v>10086</v>
      </c>
    </row>
    <row r="45" spans="1:7" ht="21.75" customHeight="1">
      <c r="A45" s="60"/>
      <c r="B45" s="59" t="s">
        <v>91</v>
      </c>
      <c r="C45" s="37" t="s">
        <v>53</v>
      </c>
      <c r="D45" s="252">
        <v>233</v>
      </c>
      <c r="E45" s="252">
        <v>110752</v>
      </c>
      <c r="F45" s="252">
        <v>333</v>
      </c>
      <c r="G45" s="252">
        <v>132992</v>
      </c>
    </row>
    <row r="46" spans="1:7" ht="21.75" customHeight="1">
      <c r="A46" s="60"/>
      <c r="B46" s="59" t="s">
        <v>89</v>
      </c>
      <c r="C46" s="37" t="s">
        <v>53</v>
      </c>
      <c r="D46" s="252">
        <v>103</v>
      </c>
      <c r="E46" s="252">
        <v>147085</v>
      </c>
      <c r="F46" s="252">
        <v>161</v>
      </c>
      <c r="G46" s="252">
        <v>293210</v>
      </c>
    </row>
    <row r="47" spans="1:7" ht="21.75" customHeight="1">
      <c r="A47" s="60"/>
      <c r="B47" s="59" t="s">
        <v>87</v>
      </c>
      <c r="C47" s="37" t="s">
        <v>53</v>
      </c>
      <c r="D47" s="252">
        <v>132</v>
      </c>
      <c r="E47" s="252">
        <v>134191</v>
      </c>
      <c r="F47" s="252">
        <v>103</v>
      </c>
      <c r="G47" s="252">
        <v>98320</v>
      </c>
    </row>
    <row r="48" spans="1:7" ht="21.75" customHeight="1">
      <c r="A48" s="60"/>
      <c r="B48" s="59"/>
      <c r="C48" s="60"/>
      <c r="D48" s="242">
        <f>SUM(D35:D47)</f>
        <v>3850</v>
      </c>
      <c r="E48" s="242">
        <f>SUM(E35:E47)</f>
        <v>2594052</v>
      </c>
      <c r="F48" s="242">
        <f>SUM(F35:F47)</f>
        <v>3572</v>
      </c>
      <c r="G48" s="242">
        <f>SUM(G35:G47)</f>
        <v>2356655</v>
      </c>
    </row>
    <row r="49" spans="1:7" ht="21.75" customHeight="1">
      <c r="A49" s="60" t="s">
        <v>88</v>
      </c>
      <c r="B49" s="59" t="s">
        <v>92</v>
      </c>
      <c r="C49" s="37" t="s">
        <v>76</v>
      </c>
      <c r="D49" s="252">
        <v>79</v>
      </c>
      <c r="E49" s="252">
        <v>174241</v>
      </c>
      <c r="F49" s="252">
        <v>111</v>
      </c>
      <c r="G49" s="252">
        <v>270066</v>
      </c>
    </row>
    <row r="50" spans="1:7" ht="21.75" customHeight="1">
      <c r="A50" s="60" t="s">
        <v>8</v>
      </c>
      <c r="B50" s="59" t="s">
        <v>82</v>
      </c>
      <c r="C50" s="37" t="s">
        <v>53</v>
      </c>
      <c r="D50" s="252">
        <v>52</v>
      </c>
      <c r="E50" s="252">
        <v>42259</v>
      </c>
      <c r="F50" s="252">
        <v>45</v>
      </c>
      <c r="G50" s="252">
        <v>51377</v>
      </c>
    </row>
    <row r="51" spans="1:7" ht="21.75" customHeight="1">
      <c r="A51" s="60"/>
      <c r="B51" s="59" t="s">
        <v>93</v>
      </c>
      <c r="C51" s="37" t="s">
        <v>53</v>
      </c>
      <c r="D51" s="252">
        <v>26</v>
      </c>
      <c r="E51" s="252">
        <v>23532</v>
      </c>
      <c r="F51" s="252">
        <v>16</v>
      </c>
      <c r="G51" s="252">
        <v>14437</v>
      </c>
    </row>
    <row r="52" spans="1:7" ht="21.75" customHeight="1">
      <c r="A52" s="60"/>
      <c r="B52" s="59" t="s">
        <v>89</v>
      </c>
      <c r="C52" s="37" t="s">
        <v>53</v>
      </c>
      <c r="D52" s="252">
        <v>36</v>
      </c>
      <c r="E52" s="252">
        <v>63578</v>
      </c>
      <c r="F52" s="252">
        <v>23</v>
      </c>
      <c r="G52" s="252">
        <v>46504</v>
      </c>
    </row>
    <row r="53" spans="1:7" ht="21.75" customHeight="1">
      <c r="A53" s="60"/>
      <c r="B53" s="59" t="s">
        <v>352</v>
      </c>
      <c r="C53" s="37" t="s">
        <v>53</v>
      </c>
      <c r="D53" s="252">
        <v>34</v>
      </c>
      <c r="E53" s="252">
        <v>38010</v>
      </c>
      <c r="F53" s="252">
        <v>28</v>
      </c>
      <c r="G53" s="252">
        <v>35768</v>
      </c>
    </row>
    <row r="54" spans="1:7" ht="21.75" customHeight="1">
      <c r="A54" s="60"/>
      <c r="B54" s="59" t="s">
        <v>87</v>
      </c>
      <c r="C54" s="37" t="s">
        <v>53</v>
      </c>
      <c r="D54" s="252">
        <v>14</v>
      </c>
      <c r="E54" s="252">
        <v>20298</v>
      </c>
      <c r="F54" s="252">
        <v>23</v>
      </c>
      <c r="G54" s="252">
        <v>37858</v>
      </c>
    </row>
    <row r="55" spans="1:7" ht="21.75" customHeight="1">
      <c r="A55" s="63"/>
      <c r="B55" s="62"/>
      <c r="C55" s="63"/>
      <c r="D55" s="242">
        <f>SUM(D49:D54)</f>
        <v>241</v>
      </c>
      <c r="E55" s="242">
        <f>SUM(E49:E54)</f>
        <v>361918</v>
      </c>
      <c r="F55" s="242">
        <f>SUM(F49:F54)</f>
        <v>246</v>
      </c>
      <c r="G55" s="242">
        <f>SUM(G49:G54)</f>
        <v>456010</v>
      </c>
    </row>
    <row r="56" spans="1:7" ht="21.75" customHeight="1">
      <c r="A56" s="231"/>
      <c r="B56" s="231"/>
      <c r="C56" s="231"/>
      <c r="D56" s="253"/>
      <c r="E56" s="253"/>
      <c r="F56" s="253"/>
      <c r="G56" s="253"/>
    </row>
    <row r="57" spans="1:7" ht="19.5" customHeight="1">
      <c r="A57" s="64" t="s">
        <v>94</v>
      </c>
      <c r="B57" s="59" t="s">
        <v>78</v>
      </c>
      <c r="C57" s="37" t="s">
        <v>76</v>
      </c>
      <c r="D57" s="180">
        <v>290</v>
      </c>
      <c r="E57" s="180">
        <v>188705</v>
      </c>
      <c r="F57" s="180">
        <v>165</v>
      </c>
      <c r="G57" s="180">
        <v>105860</v>
      </c>
    </row>
    <row r="58" spans="1:7" ht="19.5" customHeight="1">
      <c r="A58" s="60"/>
      <c r="B58" s="59" t="s">
        <v>80</v>
      </c>
      <c r="C58" s="37" t="s">
        <v>53</v>
      </c>
      <c r="D58" s="180">
        <v>976</v>
      </c>
      <c r="E58" s="180">
        <v>259997</v>
      </c>
      <c r="F58" s="180">
        <v>1096</v>
      </c>
      <c r="G58" s="180">
        <v>312021</v>
      </c>
    </row>
    <row r="59" spans="1:7" ht="19.5" customHeight="1">
      <c r="A59" s="60"/>
      <c r="B59" s="59" t="s">
        <v>82</v>
      </c>
      <c r="C59" s="37" t="s">
        <v>53</v>
      </c>
      <c r="D59" s="180">
        <v>885</v>
      </c>
      <c r="E59" s="180">
        <v>203743</v>
      </c>
      <c r="F59" s="180">
        <v>956</v>
      </c>
      <c r="G59" s="180">
        <v>229760</v>
      </c>
    </row>
    <row r="60" spans="1:7" ht="19.5" customHeight="1">
      <c r="A60" s="60"/>
      <c r="B60" s="59" t="s">
        <v>93</v>
      </c>
      <c r="C60" s="37" t="s">
        <v>53</v>
      </c>
      <c r="D60" s="180">
        <v>130</v>
      </c>
      <c r="E60" s="180">
        <v>43191</v>
      </c>
      <c r="F60" s="180">
        <v>74</v>
      </c>
      <c r="G60" s="180">
        <v>26399</v>
      </c>
    </row>
    <row r="61" spans="1:7" ht="19.5" customHeight="1">
      <c r="A61" s="60"/>
      <c r="B61" s="59" t="s">
        <v>128</v>
      </c>
      <c r="C61" s="37" t="s">
        <v>53</v>
      </c>
      <c r="D61" s="180">
        <v>33</v>
      </c>
      <c r="E61" s="180">
        <v>8137</v>
      </c>
      <c r="F61" s="180">
        <v>11</v>
      </c>
      <c r="G61" s="180">
        <v>2738</v>
      </c>
    </row>
    <row r="62" spans="1:7" ht="19.5" customHeight="1">
      <c r="A62" s="60"/>
      <c r="B62" s="59" t="s">
        <v>86</v>
      </c>
      <c r="C62" s="37" t="s">
        <v>53</v>
      </c>
      <c r="D62" s="180">
        <v>135</v>
      </c>
      <c r="E62" s="180">
        <v>82335</v>
      </c>
      <c r="F62" s="180">
        <v>56</v>
      </c>
      <c r="G62" s="180">
        <v>32586</v>
      </c>
    </row>
    <row r="63" spans="1:7" ht="19.5" customHeight="1">
      <c r="A63" s="60"/>
      <c r="B63" s="59" t="s">
        <v>91</v>
      </c>
      <c r="C63" s="37" t="s">
        <v>53</v>
      </c>
      <c r="D63" s="180">
        <v>231</v>
      </c>
      <c r="E63" s="180">
        <v>60638</v>
      </c>
      <c r="F63" s="180">
        <v>218</v>
      </c>
      <c r="G63" s="180">
        <v>58556</v>
      </c>
    </row>
    <row r="64" spans="1:7" ht="19.5" customHeight="1">
      <c r="A64" s="60"/>
      <c r="B64" s="59" t="s">
        <v>119</v>
      </c>
      <c r="C64" s="37" t="s">
        <v>53</v>
      </c>
      <c r="D64" s="180">
        <v>254</v>
      </c>
      <c r="E64" s="180">
        <v>161378</v>
      </c>
      <c r="F64" s="180">
        <v>90</v>
      </c>
      <c r="G64" s="180">
        <v>40837</v>
      </c>
    </row>
    <row r="65" spans="1:7" ht="19.5" customHeight="1">
      <c r="A65" s="60"/>
      <c r="B65" s="59" t="s">
        <v>89</v>
      </c>
      <c r="C65" s="37" t="s">
        <v>53</v>
      </c>
      <c r="D65" s="180">
        <v>273</v>
      </c>
      <c r="E65" s="180">
        <v>160205</v>
      </c>
      <c r="F65" s="180">
        <v>197</v>
      </c>
      <c r="G65" s="180">
        <v>107731</v>
      </c>
    </row>
    <row r="66" spans="1:7" ht="19.5" customHeight="1">
      <c r="A66" s="60"/>
      <c r="B66" s="59" t="s">
        <v>87</v>
      </c>
      <c r="C66" s="37" t="s">
        <v>53</v>
      </c>
      <c r="D66" s="180">
        <v>31</v>
      </c>
      <c r="E66" s="180">
        <v>17084</v>
      </c>
      <c r="F66" s="180">
        <v>22</v>
      </c>
      <c r="G66" s="180">
        <v>7415</v>
      </c>
    </row>
    <row r="67" spans="1:7" ht="19.5" customHeight="1">
      <c r="A67" s="65"/>
      <c r="B67" s="59"/>
      <c r="C67" s="60"/>
      <c r="D67" s="88">
        <f>SUM(D57:D66)</f>
        <v>3238</v>
      </c>
      <c r="E67" s="88">
        <f>SUM(E57:E66)</f>
        <v>1185413</v>
      </c>
      <c r="F67" s="88">
        <f>SUM(F57:F66)</f>
        <v>2885</v>
      </c>
      <c r="G67" s="88">
        <f>SUM(G57:G66)</f>
        <v>923903</v>
      </c>
    </row>
    <row r="68" spans="1:7" ht="19.5" customHeight="1">
      <c r="A68" s="65" t="s">
        <v>96</v>
      </c>
      <c r="B68" s="59" t="s">
        <v>563</v>
      </c>
      <c r="C68" s="37" t="s">
        <v>76</v>
      </c>
      <c r="D68" s="180">
        <v>19</v>
      </c>
      <c r="E68" s="180">
        <v>22982</v>
      </c>
      <c r="F68" s="180">
        <v>22</v>
      </c>
      <c r="G68" s="180">
        <v>28999</v>
      </c>
    </row>
    <row r="69" spans="1:7" ht="19.5" customHeight="1">
      <c r="A69" s="65" t="s">
        <v>97</v>
      </c>
      <c r="B69" s="59" t="s">
        <v>95</v>
      </c>
      <c r="C69" s="37" t="s">
        <v>53</v>
      </c>
      <c r="D69" s="180">
        <v>30</v>
      </c>
      <c r="E69" s="180">
        <v>16491</v>
      </c>
      <c r="F69" s="180">
        <v>58</v>
      </c>
      <c r="G69" s="180">
        <v>22619</v>
      </c>
    </row>
    <row r="70" spans="1:7" ht="19.5" customHeight="1">
      <c r="A70" s="65" t="s">
        <v>98</v>
      </c>
      <c r="B70" s="59" t="s">
        <v>78</v>
      </c>
      <c r="C70" s="37" t="s">
        <v>53</v>
      </c>
      <c r="D70" s="180">
        <v>15</v>
      </c>
      <c r="E70" s="180">
        <v>15955</v>
      </c>
      <c r="F70" s="180">
        <v>27</v>
      </c>
      <c r="G70" s="180">
        <v>14887</v>
      </c>
    </row>
    <row r="71" spans="1:7" ht="19.5" customHeight="1">
      <c r="A71" s="65" t="s">
        <v>99</v>
      </c>
      <c r="B71" s="59" t="s">
        <v>80</v>
      </c>
      <c r="C71" s="37" t="s">
        <v>53</v>
      </c>
      <c r="D71" s="180">
        <v>53</v>
      </c>
      <c r="E71" s="180">
        <v>30904</v>
      </c>
      <c r="F71" s="180">
        <v>1</v>
      </c>
      <c r="G71" s="180">
        <v>1073</v>
      </c>
    </row>
    <row r="72" spans="1:7" ht="19.5" customHeight="1">
      <c r="A72" s="65" t="s">
        <v>100</v>
      </c>
      <c r="B72" s="59" t="s">
        <v>82</v>
      </c>
      <c r="C72" s="37" t="s">
        <v>53</v>
      </c>
      <c r="D72" s="180">
        <v>860</v>
      </c>
      <c r="E72" s="180">
        <v>488029</v>
      </c>
      <c r="F72" s="180">
        <v>1078</v>
      </c>
      <c r="G72" s="180">
        <v>614005</v>
      </c>
    </row>
    <row r="73" spans="1:7" ht="19.5" customHeight="1">
      <c r="A73" s="65" t="s">
        <v>101</v>
      </c>
      <c r="B73" s="59" t="s">
        <v>93</v>
      </c>
      <c r="C73" s="37" t="s">
        <v>53</v>
      </c>
      <c r="D73" s="180">
        <v>83</v>
      </c>
      <c r="E73" s="180">
        <v>31424</v>
      </c>
      <c r="F73" s="180">
        <v>160</v>
      </c>
      <c r="G73" s="180">
        <v>66851</v>
      </c>
    </row>
    <row r="74" spans="1:7" ht="19.5" customHeight="1">
      <c r="A74" s="71"/>
      <c r="B74" s="59" t="s">
        <v>85</v>
      </c>
      <c r="C74" s="37" t="s">
        <v>53</v>
      </c>
      <c r="D74" s="180">
        <v>920</v>
      </c>
      <c r="E74" s="180">
        <v>688549</v>
      </c>
      <c r="F74" s="180">
        <v>770</v>
      </c>
      <c r="G74" s="180">
        <v>612170</v>
      </c>
    </row>
    <row r="75" spans="1:10" ht="19.5" customHeight="1">
      <c r="A75" s="56"/>
      <c r="B75" s="59" t="s">
        <v>86</v>
      </c>
      <c r="C75" s="37" t="s">
        <v>53</v>
      </c>
      <c r="D75" s="180">
        <v>161</v>
      </c>
      <c r="E75" s="180">
        <v>67797</v>
      </c>
      <c r="F75" s="180">
        <v>161</v>
      </c>
      <c r="G75" s="180">
        <v>80721</v>
      </c>
      <c r="I75" s="141"/>
      <c r="J75" s="141"/>
    </row>
    <row r="76" spans="1:10" ht="19.5" customHeight="1">
      <c r="A76" s="56"/>
      <c r="B76" s="59" t="s">
        <v>91</v>
      </c>
      <c r="C76" s="37" t="s">
        <v>53</v>
      </c>
      <c r="D76" s="180">
        <v>538</v>
      </c>
      <c r="E76" s="180">
        <v>351418</v>
      </c>
      <c r="F76" s="180">
        <v>946</v>
      </c>
      <c r="G76" s="180">
        <v>651404</v>
      </c>
      <c r="I76" s="141"/>
      <c r="J76" s="141"/>
    </row>
    <row r="77" spans="1:10" ht="19.5" customHeight="1">
      <c r="A77" s="56"/>
      <c r="B77" s="59" t="s">
        <v>89</v>
      </c>
      <c r="C77" s="37" t="s">
        <v>53</v>
      </c>
      <c r="D77" s="180">
        <v>72</v>
      </c>
      <c r="E77" s="180">
        <v>121611</v>
      </c>
      <c r="F77" s="180">
        <v>52</v>
      </c>
      <c r="G77" s="180">
        <v>50150</v>
      </c>
      <c r="I77" s="141"/>
      <c r="J77" s="141"/>
    </row>
    <row r="78" spans="1:7" ht="19.5" customHeight="1">
      <c r="A78" s="65"/>
      <c r="B78" s="59" t="s">
        <v>87</v>
      </c>
      <c r="C78" s="37" t="s">
        <v>53</v>
      </c>
      <c r="D78" s="180">
        <v>72</v>
      </c>
      <c r="E78" s="180">
        <v>38659</v>
      </c>
      <c r="F78" s="180">
        <v>28</v>
      </c>
      <c r="G78" s="180">
        <v>20716</v>
      </c>
    </row>
    <row r="79" spans="1:7" ht="19.5" customHeight="1">
      <c r="A79" s="61"/>
      <c r="B79" s="67"/>
      <c r="C79" s="63"/>
      <c r="D79" s="88">
        <f>SUM(D68:D78)</f>
        <v>2823</v>
      </c>
      <c r="E79" s="88">
        <f>SUM(E68:E78)</f>
        <v>1873819</v>
      </c>
      <c r="F79" s="88">
        <f>SUM(F68:F78)</f>
        <v>3303</v>
      </c>
      <c r="G79" s="88">
        <f>SUM(G68:G78)</f>
        <v>2163595</v>
      </c>
    </row>
    <row r="80" spans="1:7" ht="19.5" customHeight="1">
      <c r="A80" s="232"/>
      <c r="B80" s="233"/>
      <c r="C80" s="231"/>
      <c r="D80" s="254"/>
      <c r="E80" s="254"/>
      <c r="F80" s="254"/>
      <c r="G80" s="254"/>
    </row>
    <row r="81" spans="1:11" ht="21" customHeight="1">
      <c r="A81" s="58" t="s">
        <v>102</v>
      </c>
      <c r="B81" s="59" t="s">
        <v>95</v>
      </c>
      <c r="C81" s="37" t="s">
        <v>76</v>
      </c>
      <c r="D81" s="180">
        <v>65</v>
      </c>
      <c r="E81" s="180">
        <v>120690</v>
      </c>
      <c r="F81" s="180">
        <v>89</v>
      </c>
      <c r="G81" s="180">
        <v>132272</v>
      </c>
      <c r="I81" s="459"/>
      <c r="K81" s="551"/>
    </row>
    <row r="82" spans="1:11" ht="21" customHeight="1">
      <c r="A82" s="65" t="s">
        <v>103</v>
      </c>
      <c r="B82" s="59" t="s">
        <v>80</v>
      </c>
      <c r="C82" s="37" t="s">
        <v>53</v>
      </c>
      <c r="D82" s="180">
        <v>4</v>
      </c>
      <c r="E82" s="180">
        <v>1871</v>
      </c>
      <c r="F82" s="180">
        <v>4</v>
      </c>
      <c r="G82" s="180">
        <v>1823</v>
      </c>
      <c r="I82" s="459"/>
      <c r="K82" s="551"/>
    </row>
    <row r="83" spans="1:11" ht="21" customHeight="1">
      <c r="A83" s="65"/>
      <c r="B83" s="59" t="s">
        <v>82</v>
      </c>
      <c r="C83" s="37" t="s">
        <v>53</v>
      </c>
      <c r="D83" s="180">
        <v>420</v>
      </c>
      <c r="E83" s="180">
        <v>292788</v>
      </c>
      <c r="F83" s="180">
        <v>448</v>
      </c>
      <c r="G83" s="180">
        <v>331631</v>
      </c>
      <c r="I83" s="459"/>
      <c r="K83" s="551"/>
    </row>
    <row r="84" spans="1:11" ht="21" customHeight="1">
      <c r="A84" s="65"/>
      <c r="B84" s="59" t="s">
        <v>93</v>
      </c>
      <c r="C84" s="37" t="s">
        <v>53</v>
      </c>
      <c r="D84" s="180">
        <v>45</v>
      </c>
      <c r="E84" s="180">
        <v>34992</v>
      </c>
      <c r="F84" s="180">
        <v>36</v>
      </c>
      <c r="G84" s="180">
        <v>28819</v>
      </c>
      <c r="I84" s="459"/>
      <c r="K84" s="551"/>
    </row>
    <row r="85" spans="1:11" ht="21" customHeight="1">
      <c r="A85" s="65"/>
      <c r="B85" s="59" t="s">
        <v>86</v>
      </c>
      <c r="C85" s="37" t="s">
        <v>53</v>
      </c>
      <c r="D85" s="180">
        <v>2</v>
      </c>
      <c r="E85" s="180">
        <v>1263</v>
      </c>
      <c r="F85" s="180">
        <v>34</v>
      </c>
      <c r="G85" s="180">
        <v>29884</v>
      </c>
      <c r="I85" s="459"/>
      <c r="K85" s="551"/>
    </row>
    <row r="86" spans="1:11" ht="21" customHeight="1">
      <c r="A86" s="65"/>
      <c r="B86" s="59" t="s">
        <v>119</v>
      </c>
      <c r="C86" s="37" t="s">
        <v>53</v>
      </c>
      <c r="D86" s="180">
        <v>6</v>
      </c>
      <c r="E86" s="180">
        <v>6549</v>
      </c>
      <c r="F86" s="180">
        <v>0</v>
      </c>
      <c r="G86" s="180">
        <v>0</v>
      </c>
      <c r="I86" s="459"/>
      <c r="K86" s="551"/>
    </row>
    <row r="87" spans="1:11" ht="21" customHeight="1">
      <c r="A87" s="65"/>
      <c r="B87" s="59" t="s">
        <v>87</v>
      </c>
      <c r="C87" s="37" t="s">
        <v>53</v>
      </c>
      <c r="D87" s="180">
        <v>7</v>
      </c>
      <c r="E87" s="180">
        <v>9208</v>
      </c>
      <c r="F87" s="180">
        <v>3</v>
      </c>
      <c r="G87" s="180">
        <v>3112</v>
      </c>
      <c r="K87" s="551"/>
    </row>
    <row r="88" spans="1:11" ht="21" customHeight="1">
      <c r="A88" s="65"/>
      <c r="C88" s="60"/>
      <c r="D88" s="88">
        <f>SUM(D81:D87)</f>
        <v>549</v>
      </c>
      <c r="E88" s="88">
        <f>SUM(E81:E87)</f>
        <v>467361</v>
      </c>
      <c r="F88" s="88">
        <f>SUM(F81:F87)</f>
        <v>614</v>
      </c>
      <c r="G88" s="88">
        <f>SUM(G81:G87)</f>
        <v>527541</v>
      </c>
      <c r="K88" s="551"/>
    </row>
    <row r="89" spans="1:11" ht="21" customHeight="1">
      <c r="A89" s="65" t="s">
        <v>106</v>
      </c>
      <c r="B89" s="59" t="s">
        <v>95</v>
      </c>
      <c r="C89" s="37" t="s">
        <v>76</v>
      </c>
      <c r="D89" s="180">
        <v>4</v>
      </c>
      <c r="E89" s="180">
        <v>7320</v>
      </c>
      <c r="F89" s="180">
        <v>1</v>
      </c>
      <c r="G89" s="180">
        <v>1009</v>
      </c>
      <c r="K89" s="551"/>
    </row>
    <row r="90" spans="1:11" ht="21" customHeight="1">
      <c r="A90" s="65"/>
      <c r="B90" s="59" t="s">
        <v>80</v>
      </c>
      <c r="C90" s="37" t="s">
        <v>53</v>
      </c>
      <c r="D90" s="180">
        <v>11</v>
      </c>
      <c r="E90" s="180">
        <v>7841</v>
      </c>
      <c r="F90" s="180">
        <v>1</v>
      </c>
      <c r="G90" s="180">
        <v>921</v>
      </c>
      <c r="I90" s="459"/>
      <c r="K90" s="551"/>
    </row>
    <row r="91" spans="1:11" ht="21" customHeight="1">
      <c r="A91" s="65"/>
      <c r="B91" s="59" t="s">
        <v>82</v>
      </c>
      <c r="C91" s="37" t="s">
        <v>53</v>
      </c>
      <c r="D91" s="180">
        <v>18</v>
      </c>
      <c r="E91" s="180">
        <v>38964</v>
      </c>
      <c r="F91" s="180">
        <v>16</v>
      </c>
      <c r="G91" s="180">
        <v>33589</v>
      </c>
      <c r="K91" s="551"/>
    </row>
    <row r="92" spans="1:11" ht="21" customHeight="1">
      <c r="A92" s="65"/>
      <c r="B92" s="59" t="s">
        <v>109</v>
      </c>
      <c r="C92" s="37" t="s">
        <v>53</v>
      </c>
      <c r="D92" s="180">
        <v>15</v>
      </c>
      <c r="E92" s="180">
        <v>49747</v>
      </c>
      <c r="F92" s="180">
        <v>0</v>
      </c>
      <c r="G92" s="180">
        <v>0</v>
      </c>
      <c r="K92" s="551"/>
    </row>
    <row r="93" spans="1:11" ht="21" customHeight="1">
      <c r="A93" s="65"/>
      <c r="B93" s="59" t="s">
        <v>107</v>
      </c>
      <c r="C93" s="37" t="s">
        <v>53</v>
      </c>
      <c r="D93" s="180">
        <v>29</v>
      </c>
      <c r="E93" s="180">
        <v>50026</v>
      </c>
      <c r="F93" s="180">
        <v>35</v>
      </c>
      <c r="G93" s="180">
        <v>54271</v>
      </c>
      <c r="K93" s="551"/>
    </row>
    <row r="94" spans="1:11" ht="21" customHeight="1">
      <c r="A94" s="65"/>
      <c r="B94" s="59" t="s">
        <v>87</v>
      </c>
      <c r="C94" s="37" t="s">
        <v>53</v>
      </c>
      <c r="D94" s="180">
        <v>2</v>
      </c>
      <c r="E94" s="180">
        <v>5080</v>
      </c>
      <c r="F94" s="180">
        <v>6</v>
      </c>
      <c r="G94" s="180">
        <v>12458</v>
      </c>
      <c r="I94" s="459"/>
      <c r="K94" s="551"/>
    </row>
    <row r="95" spans="1:11" ht="21" customHeight="1">
      <c r="A95" s="228"/>
      <c r="B95" s="229" t="s">
        <v>23</v>
      </c>
      <c r="C95" s="230" t="s">
        <v>23</v>
      </c>
      <c r="D95" s="88">
        <f>SUM(D89:D94)</f>
        <v>79</v>
      </c>
      <c r="E95" s="88">
        <f>SUM(E89:E94)</f>
        <v>158978</v>
      </c>
      <c r="F95" s="88">
        <f>SUM(F89:F94)</f>
        <v>59</v>
      </c>
      <c r="G95" s="88">
        <f>SUM(G89:G94)</f>
        <v>102248</v>
      </c>
      <c r="I95" s="459"/>
      <c r="K95" s="551"/>
    </row>
    <row r="96" spans="1:11" ht="21" customHeight="1">
      <c r="A96" s="65" t="s">
        <v>108</v>
      </c>
      <c r="B96" s="59" t="s">
        <v>95</v>
      </c>
      <c r="C96" s="37" t="s">
        <v>76</v>
      </c>
      <c r="D96" s="180">
        <v>0</v>
      </c>
      <c r="E96" s="180">
        <v>0</v>
      </c>
      <c r="F96" s="180">
        <v>2</v>
      </c>
      <c r="G96" s="180">
        <v>3601</v>
      </c>
      <c r="K96" s="551"/>
    </row>
    <row r="97" spans="1:11" ht="21" customHeight="1">
      <c r="A97" s="65"/>
      <c r="B97" s="59" t="s">
        <v>439</v>
      </c>
      <c r="C97" s="37" t="s">
        <v>53</v>
      </c>
      <c r="D97" s="180">
        <v>0</v>
      </c>
      <c r="E97" s="180">
        <v>0</v>
      </c>
      <c r="F97" s="180">
        <v>1</v>
      </c>
      <c r="G97" s="180">
        <v>185</v>
      </c>
      <c r="K97" s="551"/>
    </row>
    <row r="98" spans="1:11" ht="21" customHeight="1">
      <c r="A98" s="65"/>
      <c r="B98" s="59" t="s">
        <v>80</v>
      </c>
      <c r="C98" s="37" t="s">
        <v>53</v>
      </c>
      <c r="D98" s="180">
        <v>1</v>
      </c>
      <c r="E98" s="180">
        <v>1145</v>
      </c>
      <c r="F98" s="180">
        <v>0</v>
      </c>
      <c r="G98" s="180">
        <v>0</v>
      </c>
      <c r="K98" s="551"/>
    </row>
    <row r="99" spans="1:11" ht="21" customHeight="1">
      <c r="A99" s="65"/>
      <c r="B99" s="59" t="s">
        <v>442</v>
      </c>
      <c r="C99" s="37" t="s">
        <v>53</v>
      </c>
      <c r="D99" s="180">
        <v>1</v>
      </c>
      <c r="E99" s="180">
        <v>818</v>
      </c>
      <c r="F99" s="180">
        <v>0</v>
      </c>
      <c r="G99" s="180">
        <v>0</v>
      </c>
      <c r="K99" s="551"/>
    </row>
    <row r="100" spans="1:11" ht="21" customHeight="1">
      <c r="A100" s="65"/>
      <c r="B100" s="59" t="s">
        <v>86</v>
      </c>
      <c r="C100" s="37" t="s">
        <v>53</v>
      </c>
      <c r="D100" s="180">
        <v>0</v>
      </c>
      <c r="E100" s="180">
        <v>0</v>
      </c>
      <c r="F100" s="180">
        <v>7</v>
      </c>
      <c r="G100" s="180">
        <v>8099</v>
      </c>
      <c r="K100" s="551"/>
    </row>
    <row r="101" spans="1:11" ht="21" customHeight="1">
      <c r="A101" s="65"/>
      <c r="B101" s="59" t="s">
        <v>107</v>
      </c>
      <c r="C101" s="37" t="s">
        <v>53</v>
      </c>
      <c r="D101" s="180">
        <v>1</v>
      </c>
      <c r="E101" s="180">
        <v>753</v>
      </c>
      <c r="F101" s="180">
        <v>1</v>
      </c>
      <c r="G101" s="180">
        <v>653</v>
      </c>
      <c r="K101" s="551"/>
    </row>
    <row r="102" spans="1:11" ht="21" customHeight="1">
      <c r="A102" s="18"/>
      <c r="B102" s="18"/>
      <c r="C102" s="20"/>
      <c r="D102" s="88">
        <f>SUM(D96:D101)</f>
        <v>3</v>
      </c>
      <c r="E102" s="88">
        <f>SUM(E96:E101)</f>
        <v>2716</v>
      </c>
      <c r="F102" s="88">
        <f>SUM(F96:F101)</f>
        <v>11</v>
      </c>
      <c r="G102" s="88">
        <f>SUM(G96:G101)</f>
        <v>12538</v>
      </c>
      <c r="K102" s="551"/>
    </row>
    <row r="103" spans="1:11" ht="21" customHeight="1">
      <c r="A103" s="233"/>
      <c r="B103" s="233"/>
      <c r="C103" s="234"/>
      <c r="D103" s="254"/>
      <c r="E103" s="254"/>
      <c r="F103" s="254"/>
      <c r="G103" s="254"/>
      <c r="K103" s="551"/>
    </row>
    <row r="104" spans="1:7" ht="21" customHeight="1">
      <c r="A104" s="58" t="s">
        <v>111</v>
      </c>
      <c r="B104" s="59" t="s">
        <v>23</v>
      </c>
      <c r="C104" s="37"/>
      <c r="D104" s="183" t="s">
        <v>23</v>
      </c>
      <c r="E104" s="255" t="s">
        <v>23</v>
      </c>
      <c r="F104" s="183" t="s">
        <v>23</v>
      </c>
      <c r="G104" s="183" t="s">
        <v>23</v>
      </c>
    </row>
    <row r="105" spans="1:7" ht="21" customHeight="1">
      <c r="A105" s="65" t="s">
        <v>112</v>
      </c>
      <c r="B105" s="59"/>
      <c r="C105" s="37"/>
      <c r="D105" s="180"/>
      <c r="E105" s="256"/>
      <c r="F105" s="180"/>
      <c r="G105" s="180"/>
    </row>
    <row r="106" spans="1:7" ht="21" customHeight="1">
      <c r="A106" s="60" t="s">
        <v>565</v>
      </c>
      <c r="B106" s="59" t="s">
        <v>82</v>
      </c>
      <c r="C106" s="37" t="s">
        <v>76</v>
      </c>
      <c r="D106" s="180">
        <v>89</v>
      </c>
      <c r="E106" s="180">
        <v>26195</v>
      </c>
      <c r="F106" s="180">
        <v>93</v>
      </c>
      <c r="G106" s="180">
        <v>30470</v>
      </c>
    </row>
    <row r="107" spans="1:7" ht="21" customHeight="1">
      <c r="A107" s="60"/>
      <c r="B107" s="59"/>
      <c r="C107" s="37"/>
      <c r="D107" s="88">
        <f>SUM(D106:D106)</f>
        <v>89</v>
      </c>
      <c r="E107" s="88">
        <f>SUM(E106:E106)</f>
        <v>26195</v>
      </c>
      <c r="F107" s="88">
        <f>SUM(F106:F106)</f>
        <v>93</v>
      </c>
      <c r="G107" s="88">
        <f>SUM(G106:G106)</f>
        <v>30470</v>
      </c>
    </row>
    <row r="108" spans="1:8" ht="21" customHeight="1">
      <c r="A108" s="60" t="s">
        <v>113</v>
      </c>
      <c r="B108" s="59"/>
      <c r="C108" s="37"/>
      <c r="D108" s="180"/>
      <c r="E108" s="180"/>
      <c r="F108" s="180"/>
      <c r="G108" s="180"/>
      <c r="H108" s="309"/>
    </row>
    <row r="109" spans="1:8" ht="21" customHeight="1">
      <c r="A109" s="60" t="s">
        <v>564</v>
      </c>
      <c r="B109" s="59" t="s">
        <v>82</v>
      </c>
      <c r="C109" s="37" t="s">
        <v>76</v>
      </c>
      <c r="D109" s="180">
        <v>3</v>
      </c>
      <c r="E109" s="180">
        <v>1218</v>
      </c>
      <c r="F109" s="180">
        <v>2</v>
      </c>
      <c r="G109" s="180">
        <v>927</v>
      </c>
      <c r="H109" s="309"/>
    </row>
    <row r="110" spans="1:8" ht="21" customHeight="1">
      <c r="A110" s="60"/>
      <c r="B110" s="56"/>
      <c r="C110" s="19"/>
      <c r="D110" s="88">
        <f>SUM(D109:D109)</f>
        <v>3</v>
      </c>
      <c r="E110" s="88">
        <f>SUM(E109:E109)</f>
        <v>1218</v>
      </c>
      <c r="F110" s="88">
        <f>SUM(F109:F109)</f>
        <v>2</v>
      </c>
      <c r="G110" s="88">
        <f>SUM(G109:G109)</f>
        <v>927</v>
      </c>
      <c r="H110" s="309"/>
    </row>
    <row r="111" spans="1:8" ht="21" customHeight="1">
      <c r="A111" s="60"/>
      <c r="B111" s="56"/>
      <c r="C111" s="19"/>
      <c r="D111" s="87"/>
      <c r="E111" s="87"/>
      <c r="F111" s="87"/>
      <c r="G111" s="87"/>
      <c r="H111" s="309"/>
    </row>
    <row r="112" spans="1:8" ht="21" customHeight="1">
      <c r="A112" s="60" t="s">
        <v>114</v>
      </c>
      <c r="B112" s="59" t="s">
        <v>82</v>
      </c>
      <c r="C112" s="37" t="s">
        <v>76</v>
      </c>
      <c r="D112" s="180">
        <v>52</v>
      </c>
      <c r="E112" s="180">
        <v>23104</v>
      </c>
      <c r="F112" s="257">
        <v>72</v>
      </c>
      <c r="G112" s="180">
        <v>35453</v>
      </c>
      <c r="H112" s="309"/>
    </row>
    <row r="113" spans="1:8" ht="21" customHeight="1">
      <c r="A113" s="60" t="s">
        <v>285</v>
      </c>
      <c r="B113" s="59"/>
      <c r="C113" s="37"/>
      <c r="D113" s="180"/>
      <c r="E113" s="180"/>
      <c r="F113" s="257"/>
      <c r="G113" s="257"/>
      <c r="H113" s="309"/>
    </row>
    <row r="114" spans="1:7" ht="21" customHeight="1">
      <c r="A114" s="18"/>
      <c r="B114" s="18"/>
      <c r="C114" s="20"/>
      <c r="D114" s="88">
        <f>SUM(D112:D113)</f>
        <v>52</v>
      </c>
      <c r="E114" s="88">
        <f>SUM(E112:E113)</f>
        <v>23104</v>
      </c>
      <c r="F114" s="258">
        <f>SUM(F112:F113)</f>
        <v>72</v>
      </c>
      <c r="G114" s="88">
        <f>SUM(G112:G113)</f>
        <v>35453</v>
      </c>
    </row>
    <row r="115" spans="1:7" ht="21" customHeight="1">
      <c r="A115" s="65" t="s">
        <v>115</v>
      </c>
      <c r="B115" s="59" t="s">
        <v>95</v>
      </c>
      <c r="C115" s="37" t="s">
        <v>76</v>
      </c>
      <c r="D115" s="180">
        <v>10</v>
      </c>
      <c r="E115" s="180">
        <v>27418</v>
      </c>
      <c r="F115" s="180">
        <v>23</v>
      </c>
      <c r="G115" s="180">
        <v>108452</v>
      </c>
    </row>
    <row r="116" spans="1:7" ht="21" customHeight="1">
      <c r="A116" s="65" t="s">
        <v>116</v>
      </c>
      <c r="B116" s="59" t="s">
        <v>78</v>
      </c>
      <c r="C116" s="37" t="s">
        <v>53</v>
      </c>
      <c r="D116" s="180">
        <v>2</v>
      </c>
      <c r="E116" s="180">
        <v>11600</v>
      </c>
      <c r="F116" s="180">
        <v>5</v>
      </c>
      <c r="G116" s="180">
        <v>19822</v>
      </c>
    </row>
    <row r="117" spans="1:7" ht="21" customHeight="1">
      <c r="A117" s="65"/>
      <c r="B117" s="59" t="s">
        <v>104</v>
      </c>
      <c r="C117" s="37" t="s">
        <v>53</v>
      </c>
      <c r="D117" s="180">
        <v>59</v>
      </c>
      <c r="E117" s="180">
        <v>20356</v>
      </c>
      <c r="F117" s="180">
        <v>2</v>
      </c>
      <c r="G117" s="180">
        <v>557</v>
      </c>
    </row>
    <row r="118" spans="1:7" ht="21" customHeight="1">
      <c r="A118" s="65"/>
      <c r="B118" s="59" t="s">
        <v>80</v>
      </c>
      <c r="C118" s="37" t="s">
        <v>53</v>
      </c>
      <c r="D118" s="180">
        <v>11</v>
      </c>
      <c r="E118" s="180">
        <v>29973</v>
      </c>
      <c r="F118" s="180">
        <v>8</v>
      </c>
      <c r="G118" s="180">
        <v>27144</v>
      </c>
    </row>
    <row r="119" spans="1:7" ht="21" customHeight="1">
      <c r="A119" s="65"/>
      <c r="B119" s="59" t="s">
        <v>81</v>
      </c>
      <c r="C119" s="37" t="s">
        <v>53</v>
      </c>
      <c r="D119" s="180">
        <v>7</v>
      </c>
      <c r="E119" s="180">
        <v>31486</v>
      </c>
      <c r="F119" s="180">
        <v>15</v>
      </c>
      <c r="G119" s="180">
        <v>124365</v>
      </c>
    </row>
    <row r="120" spans="1:7" ht="21" customHeight="1">
      <c r="A120" s="65"/>
      <c r="B120" s="60" t="s">
        <v>82</v>
      </c>
      <c r="C120" s="37" t="s">
        <v>53</v>
      </c>
      <c r="D120" s="180">
        <v>10</v>
      </c>
      <c r="E120" s="180">
        <v>22904</v>
      </c>
      <c r="F120" s="180">
        <v>4</v>
      </c>
      <c r="G120" s="180">
        <v>5520</v>
      </c>
    </row>
    <row r="121" spans="1:7" ht="21" customHeight="1">
      <c r="A121" s="65"/>
      <c r="B121" s="60" t="s">
        <v>85</v>
      </c>
      <c r="C121" s="37" t="s">
        <v>53</v>
      </c>
      <c r="D121" s="180">
        <v>2</v>
      </c>
      <c r="E121" s="180">
        <v>13119</v>
      </c>
      <c r="F121" s="180">
        <v>7</v>
      </c>
      <c r="G121" s="180">
        <v>37068</v>
      </c>
    </row>
    <row r="122" spans="1:7" ht="21" customHeight="1">
      <c r="A122" s="65"/>
      <c r="B122" s="60" t="s">
        <v>86</v>
      </c>
      <c r="C122" s="37" t="s">
        <v>53</v>
      </c>
      <c r="D122" s="180">
        <v>8</v>
      </c>
      <c r="E122" s="180">
        <v>28647</v>
      </c>
      <c r="F122" s="180">
        <v>1</v>
      </c>
      <c r="G122" s="180">
        <v>32441</v>
      </c>
    </row>
    <row r="123" spans="1:7" ht="21" customHeight="1">
      <c r="A123" s="65"/>
      <c r="B123" s="60" t="s">
        <v>107</v>
      </c>
      <c r="C123" s="73" t="s">
        <v>53</v>
      </c>
      <c r="D123" s="180">
        <v>7</v>
      </c>
      <c r="E123" s="180">
        <v>17639</v>
      </c>
      <c r="F123" s="180">
        <v>15</v>
      </c>
      <c r="G123" s="180">
        <v>31867</v>
      </c>
    </row>
    <row r="124" spans="1:7" ht="21" customHeight="1">
      <c r="A124" s="65"/>
      <c r="B124" s="145" t="s">
        <v>105</v>
      </c>
      <c r="C124" s="37" t="s">
        <v>53</v>
      </c>
      <c r="D124" s="180">
        <v>7</v>
      </c>
      <c r="E124" s="180">
        <v>27974</v>
      </c>
      <c r="F124" s="180">
        <v>4</v>
      </c>
      <c r="G124" s="180">
        <v>17831</v>
      </c>
    </row>
    <row r="125" spans="1:7" ht="21" customHeight="1">
      <c r="A125" s="18"/>
      <c r="B125" s="18"/>
      <c r="C125" s="18"/>
      <c r="D125" s="88">
        <f>SUM(D115:D124)</f>
        <v>123</v>
      </c>
      <c r="E125" s="88">
        <f>SUM(E115:E124)</f>
        <v>231116</v>
      </c>
      <c r="F125" s="88">
        <f>SUM(F115:F124)</f>
        <v>84</v>
      </c>
      <c r="G125" s="88">
        <f>SUM(G115:G124)</f>
        <v>405067</v>
      </c>
    </row>
    <row r="126" spans="1:7" ht="21" customHeight="1">
      <c r="A126" s="233"/>
      <c r="B126" s="233"/>
      <c r="C126" s="233"/>
      <c r="D126" s="254"/>
      <c r="E126" s="254"/>
      <c r="F126" s="254"/>
      <c r="G126" s="254"/>
    </row>
    <row r="127" spans="1:7" ht="16.5" customHeight="1">
      <c r="A127" s="65" t="s">
        <v>117</v>
      </c>
      <c r="B127" s="60" t="s">
        <v>440</v>
      </c>
      <c r="C127" s="37" t="s">
        <v>76</v>
      </c>
      <c r="D127" s="252">
        <v>39</v>
      </c>
      <c r="E127" s="252">
        <v>4776</v>
      </c>
      <c r="F127" s="252">
        <v>18</v>
      </c>
      <c r="G127" s="252">
        <v>2337</v>
      </c>
    </row>
    <row r="128" spans="1:7" ht="16.5" customHeight="1">
      <c r="A128" s="65" t="s">
        <v>404</v>
      </c>
      <c r="B128" s="60" t="s">
        <v>95</v>
      </c>
      <c r="C128" s="19" t="s">
        <v>53</v>
      </c>
      <c r="D128" s="252">
        <v>6651</v>
      </c>
      <c r="E128" s="252">
        <v>180115</v>
      </c>
      <c r="F128" s="252">
        <v>5766</v>
      </c>
      <c r="G128" s="252">
        <v>165600</v>
      </c>
    </row>
    <row r="129" spans="1:7" ht="16.5" customHeight="1">
      <c r="A129" s="65"/>
      <c r="B129" s="70" t="s">
        <v>78</v>
      </c>
      <c r="C129" s="19" t="s">
        <v>53</v>
      </c>
      <c r="D129" s="252">
        <v>7</v>
      </c>
      <c r="E129" s="252">
        <v>293</v>
      </c>
      <c r="F129" s="252">
        <v>21</v>
      </c>
      <c r="G129" s="252">
        <v>2169</v>
      </c>
    </row>
    <row r="130" spans="1:7" ht="16.5" customHeight="1">
      <c r="A130" s="65"/>
      <c r="B130" s="11" t="s">
        <v>80</v>
      </c>
      <c r="C130" s="19" t="s">
        <v>53</v>
      </c>
      <c r="D130" s="252">
        <v>1910</v>
      </c>
      <c r="E130" s="252">
        <v>78334</v>
      </c>
      <c r="F130" s="252">
        <v>2259</v>
      </c>
      <c r="G130" s="252">
        <v>85481</v>
      </c>
    </row>
    <row r="131" spans="1:7" ht="16.5" customHeight="1">
      <c r="A131" s="65"/>
      <c r="B131" s="11" t="s">
        <v>2</v>
      </c>
      <c r="C131" s="19" t="s">
        <v>53</v>
      </c>
      <c r="D131" s="252">
        <v>111</v>
      </c>
      <c r="E131" s="252">
        <v>6700</v>
      </c>
      <c r="F131" s="252">
        <v>78</v>
      </c>
      <c r="G131" s="252">
        <v>5599</v>
      </c>
    </row>
    <row r="132" spans="1:7" ht="16.5" customHeight="1">
      <c r="A132" s="65"/>
      <c r="B132" s="11" t="s">
        <v>81</v>
      </c>
      <c r="C132" s="19" t="s">
        <v>53</v>
      </c>
      <c r="D132" s="252">
        <v>25</v>
      </c>
      <c r="E132" s="252">
        <v>2541</v>
      </c>
      <c r="F132" s="252">
        <v>25</v>
      </c>
      <c r="G132" s="252">
        <v>2245</v>
      </c>
    </row>
    <row r="133" spans="1:7" ht="16.5" customHeight="1">
      <c r="A133" s="65"/>
      <c r="B133" s="11" t="s">
        <v>82</v>
      </c>
      <c r="C133" s="19" t="s">
        <v>53</v>
      </c>
      <c r="D133" s="252">
        <v>152</v>
      </c>
      <c r="E133" s="252">
        <v>13568</v>
      </c>
      <c r="F133" s="252">
        <v>181</v>
      </c>
      <c r="G133" s="252">
        <v>13669</v>
      </c>
    </row>
    <row r="134" spans="1:7" ht="16.5" customHeight="1">
      <c r="A134" s="65"/>
      <c r="B134" s="60" t="s">
        <v>85</v>
      </c>
      <c r="C134" s="19" t="s">
        <v>53</v>
      </c>
      <c r="D134" s="252">
        <v>4</v>
      </c>
      <c r="E134" s="252">
        <v>372</v>
      </c>
      <c r="F134" s="252">
        <v>3</v>
      </c>
      <c r="G134" s="252">
        <v>549</v>
      </c>
    </row>
    <row r="135" spans="1:7" ht="16.5" customHeight="1">
      <c r="A135" s="65"/>
      <c r="B135" s="59" t="s">
        <v>118</v>
      </c>
      <c r="C135" s="19" t="s">
        <v>53</v>
      </c>
      <c r="D135" s="252">
        <v>124</v>
      </c>
      <c r="E135" s="252">
        <v>7603</v>
      </c>
      <c r="F135" s="252">
        <v>81</v>
      </c>
      <c r="G135" s="252">
        <v>4538</v>
      </c>
    </row>
    <row r="136" spans="1:7" ht="16.5" customHeight="1">
      <c r="A136" s="65"/>
      <c r="B136" s="59" t="s">
        <v>91</v>
      </c>
      <c r="C136" s="19" t="s">
        <v>53</v>
      </c>
      <c r="D136" s="259">
        <v>68</v>
      </c>
      <c r="E136" s="252">
        <v>7478</v>
      </c>
      <c r="F136" s="259">
        <v>58</v>
      </c>
      <c r="G136" s="252">
        <v>6994</v>
      </c>
    </row>
    <row r="137" spans="1:7" ht="16.5" customHeight="1">
      <c r="A137" s="65"/>
      <c r="B137" s="59" t="s">
        <v>105</v>
      </c>
      <c r="C137" s="37" t="s">
        <v>53</v>
      </c>
      <c r="D137" s="260">
        <v>29</v>
      </c>
      <c r="E137" s="180">
        <v>6720</v>
      </c>
      <c r="F137" s="260">
        <v>14</v>
      </c>
      <c r="G137" s="180">
        <v>1177</v>
      </c>
    </row>
    <row r="138" spans="1:7" s="14" customFormat="1" ht="18" customHeight="1">
      <c r="A138" s="65"/>
      <c r="B138" s="59" t="s">
        <v>23</v>
      </c>
      <c r="C138" s="37" t="s">
        <v>23</v>
      </c>
      <c r="D138" s="88">
        <f>SUM(D127:D137)</f>
        <v>9120</v>
      </c>
      <c r="E138" s="88">
        <f>SUM(E127:E137)</f>
        <v>308500</v>
      </c>
      <c r="F138" s="88">
        <f>SUM(F127:F137)</f>
        <v>8504</v>
      </c>
      <c r="G138" s="88">
        <f>SUM(G127:G137)</f>
        <v>290358</v>
      </c>
    </row>
    <row r="139" spans="1:7" s="14" customFormat="1" ht="16.5" customHeight="1">
      <c r="A139" s="65" t="s">
        <v>120</v>
      </c>
      <c r="B139" s="59" t="s">
        <v>95</v>
      </c>
      <c r="C139" s="37" t="s">
        <v>76</v>
      </c>
      <c r="D139" s="180">
        <v>45013</v>
      </c>
      <c r="E139" s="180">
        <v>54786</v>
      </c>
      <c r="F139" s="180">
        <v>31544</v>
      </c>
      <c r="G139" s="180">
        <v>45901</v>
      </c>
    </row>
    <row r="140" spans="1:7" ht="16.5" customHeight="1">
      <c r="A140" s="56"/>
      <c r="B140" s="59" t="s">
        <v>78</v>
      </c>
      <c r="C140" s="37" t="s">
        <v>53</v>
      </c>
      <c r="D140" s="180">
        <v>223</v>
      </c>
      <c r="E140" s="180">
        <v>1592</v>
      </c>
      <c r="F140" s="180">
        <v>198</v>
      </c>
      <c r="G140" s="180">
        <v>1269</v>
      </c>
    </row>
    <row r="141" spans="1:7" ht="16.5" customHeight="1">
      <c r="A141" s="65"/>
      <c r="B141" s="59" t="s">
        <v>2</v>
      </c>
      <c r="C141" s="37" t="s">
        <v>53</v>
      </c>
      <c r="D141" s="180">
        <v>70</v>
      </c>
      <c r="E141" s="180">
        <v>252</v>
      </c>
      <c r="F141" s="180">
        <v>103</v>
      </c>
      <c r="G141" s="180">
        <v>775</v>
      </c>
    </row>
    <row r="142" spans="1:7" ht="16.5" customHeight="1">
      <c r="A142" s="65"/>
      <c r="B142" s="11" t="s">
        <v>81</v>
      </c>
      <c r="C142" s="37" t="s">
        <v>53</v>
      </c>
      <c r="D142" s="180">
        <v>283</v>
      </c>
      <c r="E142" s="180">
        <v>944</v>
      </c>
      <c r="F142" s="180">
        <v>223</v>
      </c>
      <c r="G142" s="180">
        <v>743</v>
      </c>
    </row>
    <row r="143" spans="1:7" ht="16.5" customHeight="1">
      <c r="A143" s="56"/>
      <c r="B143" s="60" t="s">
        <v>109</v>
      </c>
      <c r="C143" s="73" t="s">
        <v>53</v>
      </c>
      <c r="D143" s="261">
        <v>477</v>
      </c>
      <c r="E143" s="261">
        <v>3654</v>
      </c>
      <c r="F143" s="261">
        <v>109</v>
      </c>
      <c r="G143" s="261">
        <v>869</v>
      </c>
    </row>
    <row r="144" spans="1:7" ht="16.5" customHeight="1">
      <c r="A144" s="56"/>
      <c r="B144" s="60" t="s">
        <v>85</v>
      </c>
      <c r="C144" s="73" t="s">
        <v>53</v>
      </c>
      <c r="D144" s="261">
        <v>104</v>
      </c>
      <c r="E144" s="261">
        <v>746</v>
      </c>
      <c r="F144" s="261">
        <v>122</v>
      </c>
      <c r="G144" s="261">
        <v>883</v>
      </c>
    </row>
    <row r="145" spans="1:7" ht="16.5" customHeight="1">
      <c r="A145" s="56"/>
      <c r="B145" s="59" t="s">
        <v>86</v>
      </c>
      <c r="C145" s="73" t="s">
        <v>53</v>
      </c>
      <c r="D145" s="261">
        <v>90</v>
      </c>
      <c r="E145" s="261">
        <v>692</v>
      </c>
      <c r="F145" s="261">
        <v>164</v>
      </c>
      <c r="G145" s="261">
        <v>1299</v>
      </c>
    </row>
    <row r="146" spans="1:7" ht="16.5" customHeight="1">
      <c r="A146" s="56"/>
      <c r="B146" s="59" t="s">
        <v>118</v>
      </c>
      <c r="C146" s="73" t="s">
        <v>53</v>
      </c>
      <c r="D146" s="261">
        <v>1936</v>
      </c>
      <c r="E146" s="261">
        <v>13558</v>
      </c>
      <c r="F146" s="261">
        <v>1551</v>
      </c>
      <c r="G146" s="261">
        <v>11936</v>
      </c>
    </row>
    <row r="147" spans="1:7" ht="16.5" customHeight="1">
      <c r="A147" s="56"/>
      <c r="B147" s="56" t="s">
        <v>105</v>
      </c>
      <c r="C147" s="73" t="s">
        <v>53</v>
      </c>
      <c r="D147" s="261">
        <v>411</v>
      </c>
      <c r="E147" s="261">
        <v>1448</v>
      </c>
      <c r="F147" s="261">
        <v>235</v>
      </c>
      <c r="G147" s="261">
        <v>1062</v>
      </c>
    </row>
    <row r="148" spans="1:7" ht="16.5" customHeight="1">
      <c r="A148" s="63"/>
      <c r="B148" s="63"/>
      <c r="C148" s="63"/>
      <c r="D148" s="88">
        <f>SUM(D139:D147)</f>
        <v>48607</v>
      </c>
      <c r="E148" s="88">
        <f>SUM(E139:E147)</f>
        <v>77672</v>
      </c>
      <c r="F148" s="88">
        <f>SUM(F139:F147)</f>
        <v>34249</v>
      </c>
      <c r="G148" s="88">
        <f>SUM(G139:G147)</f>
        <v>64737</v>
      </c>
    </row>
    <row r="149" spans="1:8" ht="15" customHeight="1">
      <c r="A149" s="58" t="s">
        <v>122</v>
      </c>
      <c r="B149" s="233" t="s">
        <v>95</v>
      </c>
      <c r="C149" s="235" t="s">
        <v>76</v>
      </c>
      <c r="D149" s="183">
        <v>7</v>
      </c>
      <c r="E149" s="183">
        <v>7191</v>
      </c>
      <c r="F149" s="183">
        <v>26</v>
      </c>
      <c r="G149" s="183">
        <v>22983</v>
      </c>
      <c r="H149" s="75"/>
    </row>
    <row r="150" spans="1:8" ht="15" customHeight="1">
      <c r="A150" s="65" t="s">
        <v>123</v>
      </c>
      <c r="B150" s="11" t="s">
        <v>78</v>
      </c>
      <c r="C150" s="37" t="s">
        <v>53</v>
      </c>
      <c r="D150" s="180">
        <v>41</v>
      </c>
      <c r="E150" s="180">
        <v>25795</v>
      </c>
      <c r="F150" s="180">
        <v>5</v>
      </c>
      <c r="G150" s="180">
        <v>12802</v>
      </c>
      <c r="H150" s="75"/>
    </row>
    <row r="151" spans="1:8" ht="15" customHeight="1">
      <c r="A151" s="65" t="s">
        <v>124</v>
      </c>
      <c r="B151" s="11" t="s">
        <v>80</v>
      </c>
      <c r="C151" s="37" t="s">
        <v>53</v>
      </c>
      <c r="D151" s="180">
        <v>113</v>
      </c>
      <c r="E151" s="180">
        <v>67470</v>
      </c>
      <c r="F151" s="180">
        <v>107</v>
      </c>
      <c r="G151" s="180">
        <v>76624</v>
      </c>
      <c r="H151" s="75"/>
    </row>
    <row r="152" spans="1:8" ht="15" customHeight="1">
      <c r="A152" s="65"/>
      <c r="B152" s="59" t="s">
        <v>82</v>
      </c>
      <c r="C152" s="37" t="s">
        <v>53</v>
      </c>
      <c r="D152" s="180">
        <v>2</v>
      </c>
      <c r="E152" s="180">
        <v>1473</v>
      </c>
      <c r="F152" s="180">
        <v>13</v>
      </c>
      <c r="G152" s="180">
        <v>8615</v>
      </c>
      <c r="H152" s="75"/>
    </row>
    <row r="153" spans="1:8" ht="15" customHeight="1">
      <c r="A153" s="65"/>
      <c r="B153" s="71" t="s">
        <v>93</v>
      </c>
      <c r="C153" s="19" t="s">
        <v>53</v>
      </c>
      <c r="D153" s="180">
        <v>8</v>
      </c>
      <c r="E153" s="180">
        <v>7467</v>
      </c>
      <c r="F153" s="180">
        <v>0</v>
      </c>
      <c r="G153" s="180">
        <v>0</v>
      </c>
      <c r="H153" s="75"/>
    </row>
    <row r="154" spans="1:8" ht="15" customHeight="1">
      <c r="A154" s="65"/>
      <c r="B154" s="59" t="s">
        <v>91</v>
      </c>
      <c r="C154" s="19" t="s">
        <v>53</v>
      </c>
      <c r="D154" s="180">
        <v>56</v>
      </c>
      <c r="E154" s="180">
        <v>78704</v>
      </c>
      <c r="F154" s="180">
        <v>23</v>
      </c>
      <c r="G154" s="180">
        <v>33789</v>
      </c>
      <c r="H154" s="75"/>
    </row>
    <row r="155" spans="1:13" ht="15" customHeight="1">
      <c r="A155" s="65"/>
      <c r="B155" s="59" t="s">
        <v>105</v>
      </c>
      <c r="C155" s="19" t="s">
        <v>53</v>
      </c>
      <c r="D155" s="180">
        <v>4</v>
      </c>
      <c r="E155" s="180">
        <v>5333</v>
      </c>
      <c r="F155" s="180">
        <v>9</v>
      </c>
      <c r="G155" s="180">
        <v>18310</v>
      </c>
      <c r="H155" s="75"/>
      <c r="L155" s="310"/>
      <c r="M155" s="310"/>
    </row>
    <row r="156" spans="1:8" ht="16.5" customHeight="1">
      <c r="A156" s="61"/>
      <c r="B156" s="62" t="s">
        <v>23</v>
      </c>
      <c r="C156" s="18"/>
      <c r="D156" s="88">
        <f>SUM(D149:D155)</f>
        <v>231</v>
      </c>
      <c r="E156" s="88">
        <f>SUM(E149:E155)</f>
        <v>193433</v>
      </c>
      <c r="F156" s="88">
        <f>SUM(F149:F155)</f>
        <v>183</v>
      </c>
      <c r="G156" s="88">
        <f>SUM(G149:G155)</f>
        <v>173123</v>
      </c>
      <c r="H156" s="75"/>
    </row>
    <row r="157" spans="1:8" ht="15" customHeight="1">
      <c r="A157" s="65" t="s">
        <v>125</v>
      </c>
      <c r="B157" s="201" t="s">
        <v>95</v>
      </c>
      <c r="C157" s="37" t="s">
        <v>126</v>
      </c>
      <c r="D157" s="180">
        <v>843</v>
      </c>
      <c r="E157" s="180">
        <v>136666</v>
      </c>
      <c r="F157" s="180">
        <v>831</v>
      </c>
      <c r="G157" s="180">
        <v>147997</v>
      </c>
      <c r="H157" s="75"/>
    </row>
    <row r="158" spans="1:8" ht="15" customHeight="1">
      <c r="A158" s="65" t="s">
        <v>127</v>
      </c>
      <c r="B158" s="11" t="s">
        <v>78</v>
      </c>
      <c r="C158" s="19" t="s">
        <v>53</v>
      </c>
      <c r="D158" s="261">
        <v>47</v>
      </c>
      <c r="E158" s="261">
        <v>35080</v>
      </c>
      <c r="F158" s="261">
        <v>52</v>
      </c>
      <c r="G158" s="261">
        <v>30352</v>
      </c>
      <c r="H158" s="75"/>
    </row>
    <row r="159" spans="1:8" ht="15" customHeight="1">
      <c r="A159" s="28" t="s">
        <v>124</v>
      </c>
      <c r="B159" s="11" t="s">
        <v>104</v>
      </c>
      <c r="C159" s="73" t="s">
        <v>53</v>
      </c>
      <c r="D159" s="261">
        <v>83</v>
      </c>
      <c r="E159" s="261">
        <v>83117</v>
      </c>
      <c r="F159" s="261">
        <v>93</v>
      </c>
      <c r="G159" s="261">
        <v>95249</v>
      </c>
      <c r="H159" s="75"/>
    </row>
    <row r="160" spans="1:8" ht="15" customHeight="1">
      <c r="A160" s="28"/>
      <c r="B160" s="11" t="s">
        <v>80</v>
      </c>
      <c r="C160" s="19" t="s">
        <v>53</v>
      </c>
      <c r="D160" s="261">
        <v>105</v>
      </c>
      <c r="E160" s="261">
        <v>38534</v>
      </c>
      <c r="F160" s="261">
        <v>112</v>
      </c>
      <c r="G160" s="261">
        <v>41665</v>
      </c>
      <c r="H160" s="552"/>
    </row>
    <row r="161" spans="1:8" ht="15" customHeight="1">
      <c r="A161" s="28"/>
      <c r="B161" s="11" t="s">
        <v>81</v>
      </c>
      <c r="C161" s="73" t="s">
        <v>53</v>
      </c>
      <c r="D161" s="261">
        <v>37</v>
      </c>
      <c r="E161" s="261">
        <v>22946</v>
      </c>
      <c r="F161" s="261">
        <v>34</v>
      </c>
      <c r="G161" s="261">
        <v>20919</v>
      </c>
      <c r="H161" s="552"/>
    </row>
    <row r="162" spans="1:8" ht="15" customHeight="1">
      <c r="A162" s="28"/>
      <c r="B162" s="59" t="s">
        <v>82</v>
      </c>
      <c r="C162" s="73" t="s">
        <v>53</v>
      </c>
      <c r="D162" s="261">
        <v>690</v>
      </c>
      <c r="E162" s="261">
        <v>220136</v>
      </c>
      <c r="F162" s="261">
        <v>693</v>
      </c>
      <c r="G162" s="261">
        <v>240916</v>
      </c>
      <c r="H162" s="552"/>
    </row>
    <row r="163" spans="1:8" ht="15" customHeight="1">
      <c r="A163" s="28"/>
      <c r="B163" s="71" t="s">
        <v>93</v>
      </c>
      <c r="C163" s="73" t="s">
        <v>53</v>
      </c>
      <c r="D163" s="261">
        <v>69</v>
      </c>
      <c r="E163" s="261">
        <v>38572</v>
      </c>
      <c r="F163" s="261">
        <v>91</v>
      </c>
      <c r="G163" s="261">
        <v>52975</v>
      </c>
      <c r="H163" s="552"/>
    </row>
    <row r="164" spans="1:8" ht="15" customHeight="1">
      <c r="A164" s="28"/>
      <c r="B164" s="59" t="s">
        <v>84</v>
      </c>
      <c r="C164" s="73" t="s">
        <v>53</v>
      </c>
      <c r="D164" s="180">
        <v>128</v>
      </c>
      <c r="E164" s="180">
        <v>23192</v>
      </c>
      <c r="F164" s="180">
        <v>94</v>
      </c>
      <c r="G164" s="180">
        <v>20041</v>
      </c>
      <c r="H164" s="552"/>
    </row>
    <row r="165" spans="1:8" ht="15" customHeight="1">
      <c r="A165" s="56"/>
      <c r="B165" s="59" t="s">
        <v>128</v>
      </c>
      <c r="C165" s="73" t="s">
        <v>53</v>
      </c>
      <c r="D165" s="261">
        <v>54</v>
      </c>
      <c r="E165" s="261">
        <v>11426</v>
      </c>
      <c r="F165" s="261">
        <v>23</v>
      </c>
      <c r="G165" s="261">
        <v>8679</v>
      </c>
      <c r="H165" s="552"/>
    </row>
    <row r="166" spans="1:8" ht="15" customHeight="1">
      <c r="A166" s="56"/>
      <c r="B166" s="59" t="s">
        <v>110</v>
      </c>
      <c r="C166" s="73" t="s">
        <v>53</v>
      </c>
      <c r="D166" s="261">
        <v>45</v>
      </c>
      <c r="E166" s="261">
        <v>21260</v>
      </c>
      <c r="F166" s="261">
        <v>63</v>
      </c>
      <c r="G166" s="261">
        <v>32195</v>
      </c>
      <c r="H166" s="552"/>
    </row>
    <row r="167" spans="1:8" ht="15" customHeight="1">
      <c r="A167" s="56"/>
      <c r="B167" s="59" t="s">
        <v>118</v>
      </c>
      <c r="C167" s="73" t="s">
        <v>53</v>
      </c>
      <c r="D167" s="261">
        <v>102</v>
      </c>
      <c r="E167" s="261">
        <v>33022</v>
      </c>
      <c r="F167" s="261">
        <v>126</v>
      </c>
      <c r="G167" s="261">
        <v>39645</v>
      </c>
      <c r="H167" s="552"/>
    </row>
    <row r="168" spans="1:8" ht="15" customHeight="1">
      <c r="A168" s="56"/>
      <c r="B168" s="59" t="s">
        <v>91</v>
      </c>
      <c r="C168" s="73" t="s">
        <v>53</v>
      </c>
      <c r="D168" s="261">
        <v>131</v>
      </c>
      <c r="E168" s="261">
        <v>55812</v>
      </c>
      <c r="F168" s="261">
        <v>185</v>
      </c>
      <c r="G168" s="261">
        <v>78409</v>
      </c>
      <c r="H168" s="75"/>
    </row>
    <row r="169" spans="1:8" ht="15" customHeight="1">
      <c r="A169" s="56"/>
      <c r="B169" s="59" t="s">
        <v>353</v>
      </c>
      <c r="C169" s="73" t="s">
        <v>53</v>
      </c>
      <c r="D169" s="261">
        <v>53</v>
      </c>
      <c r="E169" s="261">
        <v>15898</v>
      </c>
      <c r="F169" s="261">
        <v>53</v>
      </c>
      <c r="G169" s="261">
        <v>16723</v>
      </c>
      <c r="H169" s="75"/>
    </row>
    <row r="170" spans="1:8" ht="15" customHeight="1">
      <c r="A170" s="56"/>
      <c r="B170" s="14" t="s">
        <v>121</v>
      </c>
      <c r="C170" s="73" t="s">
        <v>53</v>
      </c>
      <c r="D170" s="261">
        <v>39</v>
      </c>
      <c r="E170" s="261">
        <v>14303</v>
      </c>
      <c r="F170" s="261">
        <v>41</v>
      </c>
      <c r="G170" s="261">
        <v>10706</v>
      </c>
      <c r="H170" s="75"/>
    </row>
    <row r="171" spans="1:8" ht="15" customHeight="1">
      <c r="A171" s="56"/>
      <c r="B171" s="14" t="s">
        <v>107</v>
      </c>
      <c r="C171" s="73" t="s">
        <v>53</v>
      </c>
      <c r="D171" s="261">
        <v>154</v>
      </c>
      <c r="E171" s="261">
        <v>58860</v>
      </c>
      <c r="F171" s="261">
        <v>176</v>
      </c>
      <c r="G171" s="261">
        <v>68134</v>
      </c>
      <c r="H171" s="75"/>
    </row>
    <row r="172" spans="1:8" ht="15" customHeight="1">
      <c r="A172" s="56"/>
      <c r="B172" s="59" t="s">
        <v>105</v>
      </c>
      <c r="C172" s="73" t="s">
        <v>53</v>
      </c>
      <c r="D172" s="261">
        <v>122</v>
      </c>
      <c r="E172" s="261">
        <v>80190</v>
      </c>
      <c r="F172" s="261">
        <v>133</v>
      </c>
      <c r="G172" s="261">
        <v>93473</v>
      </c>
      <c r="H172" s="75"/>
    </row>
    <row r="173" spans="1:8" ht="16.5" customHeight="1">
      <c r="A173" s="18"/>
      <c r="B173" s="62" t="s">
        <v>23</v>
      </c>
      <c r="C173" s="74" t="s">
        <v>129</v>
      </c>
      <c r="D173" s="262">
        <f>SUM(D157:D172)</f>
        <v>2702</v>
      </c>
      <c r="E173" s="262">
        <f>SUM(E157:E172)</f>
        <v>889014</v>
      </c>
      <c r="F173" s="262">
        <f>SUM(F157:F172)</f>
        <v>2800</v>
      </c>
      <c r="G173" s="262">
        <f>SUM(G157:G172)</f>
        <v>998078</v>
      </c>
      <c r="H173" s="75"/>
    </row>
    <row r="174" spans="1:8" ht="21" customHeight="1">
      <c r="A174" s="65" t="s">
        <v>130</v>
      </c>
      <c r="B174" s="70" t="s">
        <v>95</v>
      </c>
      <c r="C174" s="19" t="s">
        <v>126</v>
      </c>
      <c r="D174" s="180">
        <v>292</v>
      </c>
      <c r="E174" s="180">
        <v>35544</v>
      </c>
      <c r="F174" s="180">
        <v>287</v>
      </c>
      <c r="G174" s="180">
        <v>36700</v>
      </c>
      <c r="H174" s="75"/>
    </row>
    <row r="175" spans="1:8" ht="21" customHeight="1">
      <c r="A175" s="65" t="s">
        <v>131</v>
      </c>
      <c r="B175" s="14" t="s">
        <v>78</v>
      </c>
      <c r="C175" s="19" t="s">
        <v>53</v>
      </c>
      <c r="D175" s="180">
        <v>1</v>
      </c>
      <c r="E175" s="180">
        <v>505</v>
      </c>
      <c r="F175" s="180">
        <v>2</v>
      </c>
      <c r="G175" s="180">
        <v>1649</v>
      </c>
      <c r="H175" s="75"/>
    </row>
    <row r="176" spans="1:8" ht="21" customHeight="1">
      <c r="A176" s="65" t="s">
        <v>132</v>
      </c>
      <c r="B176" s="14" t="s">
        <v>439</v>
      </c>
      <c r="C176" s="19" t="s">
        <v>53</v>
      </c>
      <c r="D176" s="180">
        <v>2</v>
      </c>
      <c r="E176" s="180">
        <v>204</v>
      </c>
      <c r="F176" s="180">
        <v>1</v>
      </c>
      <c r="G176" s="180">
        <v>283</v>
      </c>
      <c r="H176" s="75"/>
    </row>
    <row r="177" spans="1:8" ht="21" customHeight="1">
      <c r="A177" s="65"/>
      <c r="B177" s="14" t="s">
        <v>80</v>
      </c>
      <c r="C177" s="37" t="s">
        <v>53</v>
      </c>
      <c r="D177" s="180">
        <v>25</v>
      </c>
      <c r="E177" s="180">
        <v>6321</v>
      </c>
      <c r="F177" s="180">
        <v>19</v>
      </c>
      <c r="G177" s="180">
        <v>4637</v>
      </c>
      <c r="H177" s="75"/>
    </row>
    <row r="178" spans="1:8" ht="21" customHeight="1">
      <c r="A178" s="65"/>
      <c r="B178" s="59" t="s">
        <v>82</v>
      </c>
      <c r="C178" s="37" t="s">
        <v>53</v>
      </c>
      <c r="D178" s="180">
        <v>8</v>
      </c>
      <c r="E178" s="180">
        <v>8258</v>
      </c>
      <c r="F178" s="180">
        <v>6</v>
      </c>
      <c r="G178" s="180">
        <v>6454</v>
      </c>
      <c r="H178" s="75"/>
    </row>
    <row r="179" spans="1:8" ht="21" customHeight="1">
      <c r="A179" s="65"/>
      <c r="B179" s="59" t="s">
        <v>118</v>
      </c>
      <c r="C179" s="37" t="s">
        <v>53</v>
      </c>
      <c r="D179" s="180">
        <v>10</v>
      </c>
      <c r="E179" s="180">
        <v>4228</v>
      </c>
      <c r="F179" s="180">
        <v>10</v>
      </c>
      <c r="G179" s="180">
        <v>4072</v>
      </c>
      <c r="H179" s="75"/>
    </row>
    <row r="180" spans="1:8" ht="21" customHeight="1">
      <c r="A180" s="65"/>
      <c r="B180" s="59" t="s">
        <v>91</v>
      </c>
      <c r="C180" s="37" t="s">
        <v>53</v>
      </c>
      <c r="D180" s="180">
        <v>4</v>
      </c>
      <c r="E180" s="180">
        <v>872</v>
      </c>
      <c r="F180" s="180">
        <v>3</v>
      </c>
      <c r="G180" s="180">
        <v>1275</v>
      </c>
      <c r="H180" s="75"/>
    </row>
    <row r="181" spans="1:8" ht="21" customHeight="1">
      <c r="A181" s="65"/>
      <c r="B181" s="59" t="s">
        <v>107</v>
      </c>
      <c r="C181" s="37" t="s">
        <v>53</v>
      </c>
      <c r="D181" s="180">
        <v>1</v>
      </c>
      <c r="E181" s="180">
        <v>697</v>
      </c>
      <c r="F181" s="180">
        <v>2</v>
      </c>
      <c r="G181" s="180">
        <v>1051</v>
      </c>
      <c r="H181" s="75"/>
    </row>
    <row r="182" spans="1:8" ht="21" customHeight="1">
      <c r="A182" s="65"/>
      <c r="B182" s="59" t="s">
        <v>105</v>
      </c>
      <c r="C182" s="37" t="s">
        <v>53</v>
      </c>
      <c r="D182" s="180">
        <v>4</v>
      </c>
      <c r="E182" s="180">
        <v>5979</v>
      </c>
      <c r="F182" s="180">
        <v>5</v>
      </c>
      <c r="G182" s="180">
        <v>6046</v>
      </c>
      <c r="H182" s="75"/>
    </row>
    <row r="183" spans="1:8" ht="21" customHeight="1">
      <c r="A183" s="63"/>
      <c r="B183" s="62"/>
      <c r="C183" s="63"/>
      <c r="D183" s="88">
        <f>SUM(D174:D182)</f>
        <v>347</v>
      </c>
      <c r="E183" s="88">
        <f>SUM(E174:E182)</f>
        <v>62608</v>
      </c>
      <c r="F183" s="88">
        <f>SUM(F174:F182)</f>
        <v>335</v>
      </c>
      <c r="G183" s="88">
        <f>SUM(G174:G182)</f>
        <v>62167</v>
      </c>
      <c r="H183" s="75"/>
    </row>
    <row r="184" spans="1:8" ht="15.75">
      <c r="A184" s="11" t="s">
        <v>298</v>
      </c>
      <c r="D184" s="75"/>
      <c r="E184" s="75"/>
      <c r="F184" s="75"/>
      <c r="G184" s="75"/>
      <c r="H184" s="75"/>
    </row>
    <row r="185" spans="1:8" ht="15.75">
      <c r="A185" s="11" t="s">
        <v>299</v>
      </c>
      <c r="D185" s="75"/>
      <c r="E185" s="75"/>
      <c r="F185" s="75"/>
      <c r="G185" s="75"/>
      <c r="H185" s="75"/>
    </row>
    <row r="186" spans="4:8" ht="15.75">
      <c r="D186" s="75"/>
      <c r="E186" s="75"/>
      <c r="F186" s="75"/>
      <c r="G186" s="75"/>
      <c r="H186" s="75"/>
    </row>
    <row r="187" spans="4:8" ht="15.75">
      <c r="D187" s="75"/>
      <c r="E187" s="75"/>
      <c r="F187" s="553"/>
      <c r="G187" s="553"/>
      <c r="H187" s="75"/>
    </row>
    <row r="188" spans="4:8" ht="15.75">
      <c r="D188" s="75"/>
      <c r="E188" s="75"/>
      <c r="F188" s="75"/>
      <c r="G188" s="553"/>
      <c r="H188" s="75"/>
    </row>
    <row r="189" spans="4:8" ht="15.75">
      <c r="D189" s="75"/>
      <c r="E189" s="75"/>
      <c r="F189" s="553"/>
      <c r="G189" s="553"/>
      <c r="H189" s="75"/>
    </row>
    <row r="190" spans="4:8" ht="15.75">
      <c r="D190" s="75"/>
      <c r="E190" s="75"/>
      <c r="F190" s="75"/>
      <c r="G190" s="553"/>
      <c r="H190" s="75"/>
    </row>
    <row r="191" spans="4:8" ht="15.75">
      <c r="D191" s="75"/>
      <c r="E191" s="75"/>
      <c r="F191" s="75"/>
      <c r="G191" s="75"/>
      <c r="H191" s="75"/>
    </row>
    <row r="192" spans="4:8" ht="15.75">
      <c r="D192" s="75"/>
      <c r="E192" s="75"/>
      <c r="F192" s="75"/>
      <c r="G192" s="75"/>
      <c r="H192" s="75"/>
    </row>
    <row r="193" spans="4:8" ht="15.75">
      <c r="D193" s="75"/>
      <c r="E193" s="75"/>
      <c r="F193" s="75"/>
      <c r="G193" s="75"/>
      <c r="H193" s="75"/>
    </row>
    <row r="194" spans="4:8" ht="15.75">
      <c r="D194" s="75"/>
      <c r="E194" s="75"/>
      <c r="F194" s="75"/>
      <c r="G194" s="75"/>
      <c r="H194" s="75"/>
    </row>
    <row r="201" spans="4:5" ht="36" customHeight="1">
      <c r="D201" s="551"/>
      <c r="E201" s="141"/>
    </row>
    <row r="202" ht="36" customHeight="1">
      <c r="D202" s="551"/>
    </row>
    <row r="203" ht="36" customHeight="1">
      <c r="D203" s="551"/>
    </row>
    <row r="204" ht="36" customHeight="1">
      <c r="D204" s="551"/>
    </row>
    <row r="205" spans="4:5" ht="36" customHeight="1">
      <c r="D205" s="551"/>
      <c r="E205" s="141"/>
    </row>
    <row r="206" ht="36" customHeight="1">
      <c r="D206" s="551"/>
    </row>
    <row r="207" ht="36" customHeight="1">
      <c r="D207" s="551"/>
    </row>
    <row r="208" ht="36" customHeight="1">
      <c r="D208" s="551"/>
    </row>
    <row r="209" ht="36" customHeight="1">
      <c r="D209" s="551"/>
    </row>
    <row r="210" spans="2:4" ht="36" customHeight="1">
      <c r="B210" s="70"/>
      <c r="D210" s="551"/>
    </row>
    <row r="211" ht="15.75">
      <c r="D211" s="551"/>
    </row>
  </sheetData>
  <sheetProtection/>
  <mergeCells count="3">
    <mergeCell ref="A4:A5"/>
    <mergeCell ref="B4:B5"/>
    <mergeCell ref="C4:C5"/>
  </mergeCells>
  <hyperlinks>
    <hyperlink ref="A1" location="CONTENT!A1" display="Back to table of content"/>
  </hyperlinks>
  <printOptions/>
  <pageMargins left="0.75" right="0.511811023622047" top="0.5" bottom="0.511811023622047" header="0.31496062992126" footer="0.23622047244094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theme="2"/>
  </sheetPr>
  <dimension ref="A1:Y27"/>
  <sheetViews>
    <sheetView zoomScalePageLayoutView="0" workbookViewId="0" topLeftCell="A1">
      <selection activeCell="Q11" sqref="Q11"/>
    </sheetView>
  </sheetViews>
  <sheetFormatPr defaultColWidth="9.140625" defaultRowHeight="12.75"/>
  <cols>
    <col min="1" max="1" width="6.7109375" style="124" customWidth="1"/>
    <col min="2" max="2" width="35.7109375" style="124" customWidth="1"/>
    <col min="3" max="12" width="9.7109375" style="124" customWidth="1"/>
    <col min="13" max="13" width="7.00390625" style="124" customWidth="1"/>
    <col min="14" max="16384" width="9.140625" style="124" customWidth="1"/>
  </cols>
  <sheetData>
    <row r="1" ht="15.75">
      <c r="A1" s="564" t="s">
        <v>808</v>
      </c>
    </row>
    <row r="2" spans="1:12" ht="21" customHeight="1">
      <c r="A2" s="263" t="s">
        <v>763</v>
      </c>
      <c r="B2" s="264"/>
      <c r="C2" s="264"/>
      <c r="D2" s="264"/>
      <c r="E2" s="264"/>
      <c r="F2" s="264"/>
      <c r="G2" s="264"/>
      <c r="H2" s="264"/>
      <c r="I2" s="264"/>
      <c r="J2" s="264"/>
      <c r="K2" s="264"/>
      <c r="L2" s="264"/>
    </row>
    <row r="3" spans="1:12" ht="3.75" customHeight="1">
      <c r="A3" s="264"/>
      <c r="B3" s="264"/>
      <c r="C3" s="265"/>
      <c r="D3" s="265"/>
      <c r="E3" s="265"/>
      <c r="F3" s="265"/>
      <c r="G3" s="265"/>
      <c r="H3" s="265"/>
      <c r="I3" s="265"/>
      <c r="J3" s="265"/>
      <c r="K3" s="265"/>
      <c r="L3" s="265"/>
    </row>
    <row r="4" spans="1:12" ht="26.25" customHeight="1">
      <c r="A4" s="116"/>
      <c r="B4" s="117"/>
      <c r="C4" s="186">
        <v>2010</v>
      </c>
      <c r="D4" s="187">
        <v>2011</v>
      </c>
      <c r="E4" s="187">
        <v>2012</v>
      </c>
      <c r="F4" s="187">
        <v>2013</v>
      </c>
      <c r="G4" s="187">
        <v>2014</v>
      </c>
      <c r="H4" s="187">
        <v>2015</v>
      </c>
      <c r="I4" s="187">
        <v>2016</v>
      </c>
      <c r="J4" s="187">
        <v>2017</v>
      </c>
      <c r="K4" s="187" t="s">
        <v>815</v>
      </c>
      <c r="L4" s="187" t="s">
        <v>816</v>
      </c>
    </row>
    <row r="5" spans="1:12" ht="15" customHeight="1">
      <c r="A5" s="120" t="s">
        <v>133</v>
      </c>
      <c r="B5" s="121"/>
      <c r="C5" s="122"/>
      <c r="D5" s="170"/>
      <c r="E5" s="170"/>
      <c r="F5" s="170"/>
      <c r="G5" s="170"/>
      <c r="H5" s="170"/>
      <c r="I5" s="170"/>
      <c r="J5" s="170"/>
      <c r="K5" s="170"/>
      <c r="L5" s="170"/>
    </row>
    <row r="6" spans="1:12" ht="24.75" customHeight="1">
      <c r="A6" s="120"/>
      <c r="B6" s="119" t="s">
        <v>9</v>
      </c>
      <c r="C6" s="273">
        <v>21243</v>
      </c>
      <c r="D6" s="274">
        <v>22387</v>
      </c>
      <c r="E6" s="274">
        <v>21056</v>
      </c>
      <c r="F6" s="274">
        <v>23563</v>
      </c>
      <c r="G6" s="274">
        <v>26400</v>
      </c>
      <c r="H6" s="274">
        <v>28476</v>
      </c>
      <c r="I6" s="274">
        <v>29277</v>
      </c>
      <c r="J6" s="274">
        <v>29627</v>
      </c>
      <c r="K6" s="274">
        <v>29075</v>
      </c>
      <c r="L6" s="274">
        <v>29644</v>
      </c>
    </row>
    <row r="7" spans="1:25" ht="24.75" customHeight="1">
      <c r="A7" s="120"/>
      <c r="B7" s="119" t="s">
        <v>584</v>
      </c>
      <c r="C7" s="273">
        <v>1755.052706109018</v>
      </c>
      <c r="D7" s="274">
        <v>1847.1579329521358</v>
      </c>
      <c r="E7" s="274">
        <v>1733</v>
      </c>
      <c r="F7" s="274">
        <v>1936</v>
      </c>
      <c r="G7" s="274">
        <v>2165</v>
      </c>
      <c r="H7" s="274">
        <v>2333</v>
      </c>
      <c r="I7" s="274">
        <v>2397</v>
      </c>
      <c r="J7" s="274">
        <v>2425</v>
      </c>
      <c r="K7" s="274">
        <v>2379</v>
      </c>
      <c r="L7" s="274">
        <v>2425</v>
      </c>
      <c r="N7" s="266"/>
      <c r="O7" s="266"/>
      <c r="P7" s="267"/>
      <c r="Q7" s="267"/>
      <c r="R7" s="267"/>
      <c r="S7" s="267"/>
      <c r="T7" s="267"/>
      <c r="U7" s="267"/>
      <c r="V7" s="267"/>
      <c r="W7" s="267"/>
      <c r="X7" s="267"/>
      <c r="Y7" s="267"/>
    </row>
    <row r="8" spans="1:15" ht="24.75" customHeight="1">
      <c r="A8" s="120"/>
      <c r="B8" s="119" t="s">
        <v>379</v>
      </c>
      <c r="C8" s="273">
        <v>57</v>
      </c>
      <c r="D8" s="274">
        <v>57</v>
      </c>
      <c r="E8" s="274">
        <v>51</v>
      </c>
      <c r="F8" s="274">
        <v>55</v>
      </c>
      <c r="G8" s="274">
        <v>58</v>
      </c>
      <c r="H8" s="274">
        <v>60</v>
      </c>
      <c r="I8" s="274">
        <v>59</v>
      </c>
      <c r="J8" s="274">
        <v>57</v>
      </c>
      <c r="K8" s="274">
        <v>54</v>
      </c>
      <c r="L8" s="274">
        <v>51</v>
      </c>
      <c r="N8" s="266"/>
      <c r="O8" s="266"/>
    </row>
    <row r="9" spans="1:15" ht="19.5" customHeight="1">
      <c r="A9" s="123" t="s">
        <v>283</v>
      </c>
      <c r="B9" s="121"/>
      <c r="C9" s="188"/>
      <c r="D9" s="189"/>
      <c r="E9" s="189"/>
      <c r="F9" s="189"/>
      <c r="G9" s="189"/>
      <c r="H9" s="189"/>
      <c r="I9" s="189"/>
      <c r="J9" s="189"/>
      <c r="K9" s="189"/>
      <c r="L9" s="189"/>
      <c r="N9" s="266"/>
      <c r="O9" s="266"/>
    </row>
    <row r="10" spans="1:18" ht="24.75" customHeight="1">
      <c r="A10" s="120"/>
      <c r="B10" s="119" t="s">
        <v>134</v>
      </c>
      <c r="C10" s="273">
        <v>41084</v>
      </c>
      <c r="D10" s="274">
        <v>41294</v>
      </c>
      <c r="E10" s="274">
        <v>40759</v>
      </c>
      <c r="F10" s="274">
        <v>41888</v>
      </c>
      <c r="G10" s="274">
        <v>51264</v>
      </c>
      <c r="H10" s="274">
        <v>55617</v>
      </c>
      <c r="I10" s="274">
        <v>57335</v>
      </c>
      <c r="J10" s="274">
        <v>58178</v>
      </c>
      <c r="K10" s="274">
        <v>56962</v>
      </c>
      <c r="L10" s="274">
        <v>58128</v>
      </c>
      <c r="P10" s="266"/>
      <c r="Q10" s="266"/>
      <c r="R10" s="266"/>
    </row>
    <row r="11" spans="1:15" ht="24.75" customHeight="1">
      <c r="A11" s="120"/>
      <c r="B11" s="119" t="s">
        <v>379</v>
      </c>
      <c r="C11" s="273">
        <v>110</v>
      </c>
      <c r="D11" s="274">
        <v>105</v>
      </c>
      <c r="E11" s="274">
        <v>99</v>
      </c>
      <c r="F11" s="274">
        <v>97</v>
      </c>
      <c r="G11" s="274">
        <v>113</v>
      </c>
      <c r="H11" s="274">
        <v>117</v>
      </c>
      <c r="I11" s="274">
        <v>116</v>
      </c>
      <c r="J11" s="274">
        <v>112</v>
      </c>
      <c r="K11" s="274">
        <v>105</v>
      </c>
      <c r="L11" s="274">
        <v>102</v>
      </c>
      <c r="O11" s="266"/>
    </row>
    <row r="12" spans="1:15" ht="19.5" customHeight="1">
      <c r="A12" s="120" t="s">
        <v>284</v>
      </c>
      <c r="B12" s="121"/>
      <c r="C12" s="273"/>
      <c r="D12" s="274"/>
      <c r="E12" s="274"/>
      <c r="F12" s="274"/>
      <c r="G12" s="274"/>
      <c r="H12" s="274"/>
      <c r="I12" s="274"/>
      <c r="J12" s="274"/>
      <c r="K12" s="274"/>
      <c r="L12" s="274"/>
      <c r="O12" s="266"/>
    </row>
    <row r="13" spans="1:14" ht="24.75" customHeight="1">
      <c r="A13" s="118"/>
      <c r="B13" s="125" t="s">
        <v>135</v>
      </c>
      <c r="C13" s="273">
        <f>SUM(C15:C17)</f>
        <v>3640</v>
      </c>
      <c r="D13" s="274">
        <v>3422</v>
      </c>
      <c r="E13" s="274">
        <v>3653</v>
      </c>
      <c r="F13" s="274">
        <v>3610</v>
      </c>
      <c r="G13" s="274">
        <v>3592</v>
      </c>
      <c r="H13" s="274">
        <v>3722</v>
      </c>
      <c r="I13" s="274">
        <f>SUM(I15:I17)</f>
        <v>3862</v>
      </c>
      <c r="J13" s="274">
        <v>4209</v>
      </c>
      <c r="K13" s="274">
        <v>3718</v>
      </c>
      <c r="L13" s="274">
        <v>3484</v>
      </c>
      <c r="N13" s="268"/>
    </row>
    <row r="14" spans="1:12" ht="15" customHeight="1">
      <c r="A14" s="123" t="s">
        <v>23</v>
      </c>
      <c r="B14" s="119" t="s">
        <v>585</v>
      </c>
      <c r="C14" s="273"/>
      <c r="D14" s="274"/>
      <c r="E14" s="274"/>
      <c r="F14" s="274"/>
      <c r="G14" s="274"/>
      <c r="H14" s="274"/>
      <c r="I14" s="274"/>
      <c r="J14" s="274"/>
      <c r="K14" s="274"/>
      <c r="L14" s="274"/>
    </row>
    <row r="15" spans="1:12" ht="24.75" customHeight="1">
      <c r="A15" s="120"/>
      <c r="B15" s="272" t="s">
        <v>382</v>
      </c>
      <c r="C15" s="275">
        <v>158</v>
      </c>
      <c r="D15" s="276">
        <v>152</v>
      </c>
      <c r="E15" s="276">
        <v>156</v>
      </c>
      <c r="F15" s="276">
        <v>136</v>
      </c>
      <c r="G15" s="276">
        <v>137</v>
      </c>
      <c r="H15" s="276">
        <v>139</v>
      </c>
      <c r="I15" s="276">
        <v>144</v>
      </c>
      <c r="J15" s="276">
        <v>157</v>
      </c>
      <c r="K15" s="276">
        <v>143</v>
      </c>
      <c r="L15" s="276">
        <v>144</v>
      </c>
    </row>
    <row r="16" spans="1:12" ht="24.75" customHeight="1">
      <c r="A16" s="120"/>
      <c r="B16" s="272" t="s">
        <v>245</v>
      </c>
      <c r="C16" s="275">
        <v>569</v>
      </c>
      <c r="D16" s="276">
        <v>487</v>
      </c>
      <c r="E16" s="276">
        <v>549</v>
      </c>
      <c r="F16" s="276">
        <v>465</v>
      </c>
      <c r="G16" s="276">
        <v>505</v>
      </c>
      <c r="H16" s="276">
        <v>530</v>
      </c>
      <c r="I16" s="276">
        <v>512</v>
      </c>
      <c r="J16" s="276">
        <v>560</v>
      </c>
      <c r="K16" s="276">
        <v>597</v>
      </c>
      <c r="L16" s="276" t="s">
        <v>637</v>
      </c>
    </row>
    <row r="17" spans="1:12" ht="24.75" customHeight="1">
      <c r="A17" s="120"/>
      <c r="B17" s="272" t="s">
        <v>136</v>
      </c>
      <c r="C17" s="275">
        <v>2913</v>
      </c>
      <c r="D17" s="276">
        <v>2783</v>
      </c>
      <c r="E17" s="276">
        <v>2948</v>
      </c>
      <c r="F17" s="276">
        <v>3009</v>
      </c>
      <c r="G17" s="276">
        <v>2950</v>
      </c>
      <c r="H17" s="276">
        <v>3053</v>
      </c>
      <c r="I17" s="276">
        <v>3206</v>
      </c>
      <c r="J17" s="276">
        <v>3492</v>
      </c>
      <c r="K17" s="276">
        <v>2978</v>
      </c>
      <c r="L17" s="276" t="s">
        <v>637</v>
      </c>
    </row>
    <row r="18" spans="1:12" ht="18.75" customHeight="1">
      <c r="A18" s="126" t="s">
        <v>137</v>
      </c>
      <c r="B18" s="127"/>
      <c r="C18" s="188"/>
      <c r="D18" s="189"/>
      <c r="E18" s="189"/>
      <c r="F18" s="189"/>
      <c r="G18" s="189"/>
      <c r="H18" s="189"/>
      <c r="I18" s="189"/>
      <c r="J18" s="189"/>
      <c r="K18" s="189"/>
      <c r="L18" s="189"/>
    </row>
    <row r="19" spans="1:23" ht="24.75" customHeight="1">
      <c r="A19" s="118" t="s">
        <v>23</v>
      </c>
      <c r="B19" s="125" t="s">
        <v>138</v>
      </c>
      <c r="C19" s="277">
        <v>13.1</v>
      </c>
      <c r="D19" s="278">
        <v>12.5</v>
      </c>
      <c r="E19" s="278">
        <v>12.8</v>
      </c>
      <c r="F19" s="278">
        <v>11.2</v>
      </c>
      <c r="G19" s="278">
        <v>11.2</v>
      </c>
      <c r="H19" s="278">
        <v>11.4</v>
      </c>
      <c r="I19" s="278">
        <v>11.8</v>
      </c>
      <c r="J19" s="278">
        <v>12.8</v>
      </c>
      <c r="K19" s="278">
        <v>11.7</v>
      </c>
      <c r="L19" s="278">
        <v>11.8</v>
      </c>
      <c r="N19" s="269"/>
      <c r="O19" s="269"/>
      <c r="P19" s="269"/>
      <c r="Q19" s="269"/>
      <c r="R19" s="269"/>
      <c r="S19" s="269"/>
      <c r="T19" s="269"/>
      <c r="U19" s="269"/>
      <c r="V19" s="269"/>
      <c r="W19" s="269"/>
    </row>
    <row r="20" spans="1:12" ht="24.75" customHeight="1">
      <c r="A20" s="120"/>
      <c r="B20" s="119" t="s">
        <v>586</v>
      </c>
      <c r="C20" s="277">
        <v>0.4</v>
      </c>
      <c r="D20" s="278">
        <v>0.4</v>
      </c>
      <c r="E20" s="278">
        <v>0.4</v>
      </c>
      <c r="F20" s="278">
        <v>0.3</v>
      </c>
      <c r="G20" s="278">
        <v>0.3</v>
      </c>
      <c r="H20" s="278">
        <v>0.3</v>
      </c>
      <c r="I20" s="278">
        <v>0.3</v>
      </c>
      <c r="J20" s="278">
        <v>0.3</v>
      </c>
      <c r="K20" s="278">
        <v>0.3</v>
      </c>
      <c r="L20" s="278">
        <v>0.3</v>
      </c>
    </row>
    <row r="21" spans="1:12" s="270" customFormat="1" ht="41.25" customHeight="1">
      <c r="A21" s="128"/>
      <c r="B21" s="312" t="s">
        <v>581</v>
      </c>
      <c r="C21" s="313">
        <v>4.3</v>
      </c>
      <c r="D21" s="314">
        <v>4.4</v>
      </c>
      <c r="E21" s="314">
        <v>4.3</v>
      </c>
      <c r="F21" s="314">
        <v>3.8</v>
      </c>
      <c r="G21" s="314">
        <v>3.8</v>
      </c>
      <c r="H21" s="314">
        <v>3.7</v>
      </c>
      <c r="I21" s="314">
        <v>3.7</v>
      </c>
      <c r="J21" s="314">
        <v>3.7</v>
      </c>
      <c r="K21" s="314">
        <v>3.8</v>
      </c>
      <c r="L21" s="314">
        <v>3.9</v>
      </c>
    </row>
    <row r="22" ht="21.75" customHeight="1">
      <c r="A22" s="124" t="s">
        <v>582</v>
      </c>
    </row>
    <row r="23" ht="18.75" customHeight="1">
      <c r="A23" s="271" t="s">
        <v>583</v>
      </c>
    </row>
    <row r="24" ht="21.75" customHeight="1">
      <c r="A24" s="271" t="s">
        <v>817</v>
      </c>
    </row>
    <row r="27" spans="3:12" ht="15.75">
      <c r="C27" s="269"/>
      <c r="D27" s="269"/>
      <c r="E27" s="269"/>
      <c r="F27" s="269"/>
      <c r="G27" s="269"/>
      <c r="H27" s="269"/>
      <c r="I27" s="269"/>
      <c r="J27" s="269"/>
      <c r="K27" s="269"/>
      <c r="L27" s="269"/>
    </row>
  </sheetData>
  <sheetProtection/>
  <hyperlinks>
    <hyperlink ref="A1" location="CONTENT!A1" display="Back to table of content"/>
  </hyperlinks>
  <printOptions/>
  <pageMargins left="0.5118110236220472" right="0.2362204724409449" top="0.5511811023622047" bottom="0.5511811023622047" header="0.31496062992125984" footer="0"/>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theme="2"/>
  </sheetPr>
  <dimension ref="A1:H12"/>
  <sheetViews>
    <sheetView zoomScalePageLayoutView="0" workbookViewId="0" topLeftCell="A1">
      <selection activeCell="K6" sqref="K6"/>
    </sheetView>
  </sheetViews>
  <sheetFormatPr defaultColWidth="9.140625" defaultRowHeight="12.75"/>
  <cols>
    <col min="1" max="1" width="13.8515625" style="11" customWidth="1"/>
    <col min="2" max="6" width="15.7109375" style="11" customWidth="1"/>
    <col min="7" max="8" width="15.7109375" style="140" customWidth="1"/>
    <col min="9" max="16384" width="9.140625" style="11" customWidth="1"/>
  </cols>
  <sheetData>
    <row r="1" ht="15.75">
      <c r="A1" s="564" t="s">
        <v>808</v>
      </c>
    </row>
    <row r="2" spans="1:7" ht="26.25" customHeight="1">
      <c r="A2" s="243" t="s">
        <v>638</v>
      </c>
      <c r="B2" s="243"/>
      <c r="C2" s="13"/>
      <c r="D2" s="13"/>
      <c r="E2" s="13"/>
      <c r="F2" s="13"/>
      <c r="G2" s="13"/>
    </row>
    <row r="3" ht="15.75" customHeight="1">
      <c r="G3" s="243" t="s">
        <v>23</v>
      </c>
    </row>
    <row r="4" spans="1:8" s="309" customFormat="1" ht="69" customHeight="1">
      <c r="A4" s="7" t="s">
        <v>20</v>
      </c>
      <c r="B4" s="7" t="s">
        <v>139</v>
      </c>
      <c r="C4" s="96" t="s">
        <v>313</v>
      </c>
      <c r="D4" s="96" t="s">
        <v>314</v>
      </c>
      <c r="E4" s="7" t="s">
        <v>140</v>
      </c>
      <c r="F4" s="96" t="s">
        <v>317</v>
      </c>
      <c r="G4" s="96" t="s">
        <v>316</v>
      </c>
      <c r="H4" s="96" t="s">
        <v>315</v>
      </c>
    </row>
    <row r="5" spans="1:8" ht="51" customHeight="1">
      <c r="A5" s="9">
        <v>2012</v>
      </c>
      <c r="B5" s="76">
        <v>21056</v>
      </c>
      <c r="C5" s="172">
        <v>2590</v>
      </c>
      <c r="D5" s="172">
        <v>18466</v>
      </c>
      <c r="E5" s="172">
        <v>3653</v>
      </c>
      <c r="F5" s="76">
        <v>40759</v>
      </c>
      <c r="G5" s="76">
        <v>1214987</v>
      </c>
      <c r="H5" s="76">
        <v>411527</v>
      </c>
    </row>
    <row r="6" spans="1:8" ht="49.5" customHeight="1">
      <c r="A6" s="9">
        <v>2013</v>
      </c>
      <c r="B6" s="76">
        <v>23563</v>
      </c>
      <c r="C6" s="172">
        <v>2578</v>
      </c>
      <c r="D6" s="172">
        <v>20985</v>
      </c>
      <c r="E6" s="172">
        <v>3610</v>
      </c>
      <c r="F6" s="76">
        <v>41888</v>
      </c>
      <c r="G6" s="76">
        <v>1217341</v>
      </c>
      <c r="H6" s="76">
        <v>432331</v>
      </c>
    </row>
    <row r="7" spans="1:8" ht="49.5" customHeight="1">
      <c r="A7" s="9">
        <v>2014</v>
      </c>
      <c r="B7" s="76">
        <v>26400</v>
      </c>
      <c r="C7" s="172">
        <v>2593</v>
      </c>
      <c r="D7" s="172">
        <v>23807</v>
      </c>
      <c r="E7" s="172">
        <v>3592</v>
      </c>
      <c r="F7" s="76">
        <v>51264</v>
      </c>
      <c r="G7" s="76">
        <v>1219265</v>
      </c>
      <c r="H7" s="76">
        <v>452588</v>
      </c>
    </row>
    <row r="8" spans="1:8" ht="49.5" customHeight="1">
      <c r="A8" s="9">
        <v>2015</v>
      </c>
      <c r="B8" s="76">
        <v>28476</v>
      </c>
      <c r="C8" s="172">
        <v>2743</v>
      </c>
      <c r="D8" s="172">
        <v>25733</v>
      </c>
      <c r="E8" s="172">
        <v>3722</v>
      </c>
      <c r="F8" s="76">
        <v>55617</v>
      </c>
      <c r="G8" s="76">
        <v>1220663</v>
      </c>
      <c r="H8" s="76">
        <v>474364</v>
      </c>
    </row>
    <row r="9" spans="1:8" ht="49.5" customHeight="1">
      <c r="A9" s="9">
        <v>2016</v>
      </c>
      <c r="B9" s="76">
        <v>29277</v>
      </c>
      <c r="C9" s="172">
        <v>2789</v>
      </c>
      <c r="D9" s="172">
        <v>26488</v>
      </c>
      <c r="E9" s="172">
        <v>3862</v>
      </c>
      <c r="F9" s="76">
        <v>57335</v>
      </c>
      <c r="G9" s="76">
        <v>1221213</v>
      </c>
      <c r="H9" s="76">
        <v>494905</v>
      </c>
    </row>
    <row r="10" spans="1:8" ht="49.5" customHeight="1">
      <c r="A10" s="9">
        <v>2017</v>
      </c>
      <c r="B10" s="76">
        <v>29627</v>
      </c>
      <c r="C10" s="172">
        <v>3041</v>
      </c>
      <c r="D10" s="172">
        <v>26586</v>
      </c>
      <c r="E10" s="172">
        <v>4209</v>
      </c>
      <c r="F10" s="76">
        <v>58178</v>
      </c>
      <c r="G10" s="76">
        <v>1221975</v>
      </c>
      <c r="H10" s="76">
        <v>517406</v>
      </c>
    </row>
    <row r="11" spans="1:8" ht="49.5" customHeight="1">
      <c r="A11" s="9">
        <v>2018</v>
      </c>
      <c r="B11" s="76">
        <v>29075</v>
      </c>
      <c r="C11" s="172">
        <v>2686</v>
      </c>
      <c r="D11" s="172">
        <v>26389</v>
      </c>
      <c r="E11" s="172">
        <v>3718</v>
      </c>
      <c r="F11" s="76">
        <v>56962</v>
      </c>
      <c r="G11" s="76">
        <v>1222268</v>
      </c>
      <c r="H11" s="76">
        <v>541668</v>
      </c>
    </row>
    <row r="12" spans="1:8" ht="49.5" customHeight="1">
      <c r="A12" s="10">
        <v>2019</v>
      </c>
      <c r="B12" s="77">
        <v>29644</v>
      </c>
      <c r="C12" s="161">
        <v>2739</v>
      </c>
      <c r="D12" s="161">
        <v>26905</v>
      </c>
      <c r="E12" s="161">
        <v>3484</v>
      </c>
      <c r="F12" s="77">
        <v>58128</v>
      </c>
      <c r="G12" s="77">
        <v>1222340</v>
      </c>
      <c r="H12" s="77">
        <v>566849</v>
      </c>
    </row>
  </sheetData>
  <sheetProtection/>
  <hyperlinks>
    <hyperlink ref="A1" location="CONTENT!A1" display="Back to table of content"/>
  </hyperlinks>
  <printOptions/>
  <pageMargins left="1" right="0.354330708661417" top="0.5" bottom="0.354330708661417" header="0.196850393700787" footer="0.196850393700787"/>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M54"/>
  <sheetViews>
    <sheetView zoomScalePageLayoutView="0" workbookViewId="0" topLeftCell="A1">
      <selection activeCell="F12" sqref="F12"/>
    </sheetView>
  </sheetViews>
  <sheetFormatPr defaultColWidth="9.140625" defaultRowHeight="12.75"/>
  <cols>
    <col min="1" max="1" width="10.421875" style="206" customWidth="1"/>
    <col min="2" max="2" width="63.7109375" style="206" customWidth="1"/>
    <col min="3" max="3" width="14.00390625" style="206" customWidth="1"/>
    <col min="4" max="7" width="9.140625" style="206" customWidth="1"/>
    <col min="8" max="8" width="57.421875" style="206" customWidth="1"/>
    <col min="9" max="9" width="50.00390625" style="206" customWidth="1"/>
    <col min="10" max="16384" width="9.140625" style="206" customWidth="1"/>
  </cols>
  <sheetData>
    <row r="1" ht="15.75">
      <c r="A1" s="564" t="s">
        <v>808</v>
      </c>
    </row>
    <row r="2" spans="1:3" ht="25.5" customHeight="1">
      <c r="A2" s="584" t="s">
        <v>497</v>
      </c>
      <c r="B2" s="584"/>
      <c r="C2" s="584"/>
    </row>
    <row r="3" spans="1:3" ht="10.5" customHeight="1" thickBot="1">
      <c r="A3" s="585"/>
      <c r="B3" s="585"/>
      <c r="C3" s="585"/>
    </row>
    <row r="4" spans="1:3" ht="30.75" customHeight="1">
      <c r="A4" s="571" t="s">
        <v>510</v>
      </c>
      <c r="B4" s="208" t="s">
        <v>455</v>
      </c>
      <c r="C4" s="209" t="s">
        <v>456</v>
      </c>
    </row>
    <row r="5" spans="1:3" ht="23.25" customHeight="1">
      <c r="A5" s="210" t="s">
        <v>498</v>
      </c>
      <c r="B5" s="211" t="s">
        <v>773</v>
      </c>
      <c r="C5" s="212" t="s">
        <v>457</v>
      </c>
    </row>
    <row r="6" spans="1:3" ht="23.25" customHeight="1">
      <c r="A6" s="213" t="s">
        <v>499</v>
      </c>
      <c r="B6" s="214" t="s">
        <v>549</v>
      </c>
      <c r="C6" s="212" t="s">
        <v>458</v>
      </c>
    </row>
    <row r="7" spans="1:3" ht="23.25" customHeight="1">
      <c r="A7" s="210" t="s">
        <v>500</v>
      </c>
      <c r="B7" s="215" t="s">
        <v>550</v>
      </c>
      <c r="C7" s="212" t="s">
        <v>459</v>
      </c>
    </row>
    <row r="8" spans="1:3" ht="23.25" customHeight="1">
      <c r="A8" s="213" t="s">
        <v>501</v>
      </c>
      <c r="B8" s="214" t="s">
        <v>551</v>
      </c>
      <c r="C8" s="212" t="s">
        <v>460</v>
      </c>
    </row>
    <row r="9" spans="1:3" ht="23.25" customHeight="1">
      <c r="A9" s="210" t="s">
        <v>502</v>
      </c>
      <c r="B9" s="215" t="s">
        <v>552</v>
      </c>
      <c r="C9" s="212" t="s">
        <v>461</v>
      </c>
    </row>
    <row r="10" spans="1:3" ht="40.5" customHeight="1">
      <c r="A10" s="213" t="s">
        <v>503</v>
      </c>
      <c r="B10" s="214" t="s">
        <v>553</v>
      </c>
      <c r="C10" s="212" t="s">
        <v>462</v>
      </c>
    </row>
    <row r="11" spans="1:3" ht="23.25" customHeight="1">
      <c r="A11" s="210" t="s">
        <v>504</v>
      </c>
      <c r="B11" s="214" t="s">
        <v>554</v>
      </c>
      <c r="C11" s="212" t="s">
        <v>463</v>
      </c>
    </row>
    <row r="12" spans="1:3" ht="23.25" customHeight="1">
      <c r="A12" s="213" t="s">
        <v>505</v>
      </c>
      <c r="B12" s="214" t="s">
        <v>555</v>
      </c>
      <c r="C12" s="212" t="s">
        <v>464</v>
      </c>
    </row>
    <row r="13" spans="1:3" ht="23.25" customHeight="1">
      <c r="A13" s="210" t="s">
        <v>506</v>
      </c>
      <c r="B13" s="214" t="s">
        <v>556</v>
      </c>
      <c r="C13" s="212" t="s">
        <v>465</v>
      </c>
    </row>
    <row r="14" spans="1:3" ht="32.25" customHeight="1">
      <c r="A14" s="213" t="s">
        <v>507</v>
      </c>
      <c r="B14" s="214" t="s">
        <v>774</v>
      </c>
      <c r="C14" s="212" t="s">
        <v>466</v>
      </c>
    </row>
    <row r="15" spans="1:3" ht="30" customHeight="1">
      <c r="A15" s="210" t="s">
        <v>508</v>
      </c>
      <c r="B15" s="215" t="s">
        <v>557</v>
      </c>
      <c r="C15" s="212" t="s">
        <v>468</v>
      </c>
    </row>
    <row r="16" spans="1:3" ht="23.25" customHeight="1">
      <c r="A16" s="213" t="s">
        <v>509</v>
      </c>
      <c r="B16" s="215" t="s">
        <v>558</v>
      </c>
      <c r="C16" s="212" t="s">
        <v>469</v>
      </c>
    </row>
    <row r="17" spans="1:3" ht="33.75" customHeight="1">
      <c r="A17" s="213" t="s">
        <v>511</v>
      </c>
      <c r="B17" s="215" t="s">
        <v>775</v>
      </c>
      <c r="C17" s="212" t="s">
        <v>467</v>
      </c>
    </row>
    <row r="18" spans="1:3" ht="33.75" customHeight="1">
      <c r="A18" s="210" t="s">
        <v>512</v>
      </c>
      <c r="B18" s="215" t="s">
        <v>776</v>
      </c>
      <c r="C18" s="212" t="s">
        <v>470</v>
      </c>
    </row>
    <row r="19" spans="1:3" ht="21.75" customHeight="1">
      <c r="A19" s="213" t="s">
        <v>513</v>
      </c>
      <c r="B19" s="214" t="s">
        <v>777</v>
      </c>
      <c r="C19" s="212" t="s">
        <v>471</v>
      </c>
    </row>
    <row r="20" spans="1:3" ht="40.5" customHeight="1">
      <c r="A20" s="210" t="s">
        <v>514</v>
      </c>
      <c r="B20" s="216" t="s">
        <v>412</v>
      </c>
      <c r="C20" s="212" t="s">
        <v>472</v>
      </c>
    </row>
    <row r="21" spans="1:3" ht="33" customHeight="1">
      <c r="A21" s="213" t="s">
        <v>515</v>
      </c>
      <c r="B21" s="216" t="s">
        <v>413</v>
      </c>
      <c r="C21" s="212" t="s">
        <v>473</v>
      </c>
    </row>
    <row r="22" spans="1:3" ht="33" customHeight="1">
      <c r="A22" s="210" t="s">
        <v>516</v>
      </c>
      <c r="B22" s="216" t="s">
        <v>414</v>
      </c>
      <c r="C22" s="212" t="s">
        <v>474</v>
      </c>
    </row>
    <row r="23" spans="1:3" ht="23.25" customHeight="1">
      <c r="A23" s="213" t="s">
        <v>517</v>
      </c>
      <c r="B23" s="214" t="s">
        <v>778</v>
      </c>
      <c r="C23" s="212" t="s">
        <v>475</v>
      </c>
    </row>
    <row r="24" spans="1:3" ht="34.5" customHeight="1">
      <c r="A24" s="210" t="s">
        <v>518</v>
      </c>
      <c r="B24" s="216" t="s">
        <v>779</v>
      </c>
      <c r="C24" s="212" t="s">
        <v>476</v>
      </c>
    </row>
    <row r="25" spans="1:3" ht="37.5" customHeight="1">
      <c r="A25" s="213" t="s">
        <v>519</v>
      </c>
      <c r="B25" s="215" t="s">
        <v>415</v>
      </c>
      <c r="C25" s="212" t="s">
        <v>477</v>
      </c>
    </row>
    <row r="26" spans="1:3" ht="33.75" customHeight="1">
      <c r="A26" s="210" t="s">
        <v>520</v>
      </c>
      <c r="B26" s="214" t="s">
        <v>422</v>
      </c>
      <c r="C26" s="212" t="s">
        <v>478</v>
      </c>
    </row>
    <row r="27" spans="1:3" ht="39" customHeight="1">
      <c r="A27" s="213" t="s">
        <v>521</v>
      </c>
      <c r="B27" s="214" t="s">
        <v>423</v>
      </c>
      <c r="C27" s="212" t="s">
        <v>479</v>
      </c>
    </row>
    <row r="28" spans="1:3" ht="33.75" customHeight="1">
      <c r="A28" s="213" t="s">
        <v>522</v>
      </c>
      <c r="B28" s="214" t="s">
        <v>416</v>
      </c>
      <c r="C28" s="212" t="s">
        <v>480</v>
      </c>
    </row>
    <row r="29" spans="1:3" ht="33.75" customHeight="1">
      <c r="A29" s="213" t="s">
        <v>523</v>
      </c>
      <c r="B29" s="214" t="s">
        <v>424</v>
      </c>
      <c r="C29" s="212" t="s">
        <v>481</v>
      </c>
    </row>
    <row r="30" spans="1:3" ht="33.75" customHeight="1">
      <c r="A30" s="210" t="s">
        <v>524</v>
      </c>
      <c r="B30" s="214" t="s">
        <v>417</v>
      </c>
      <c r="C30" s="212" t="s">
        <v>482</v>
      </c>
    </row>
    <row r="31" spans="1:3" ht="22.5" customHeight="1">
      <c r="A31" s="213" t="s">
        <v>525</v>
      </c>
      <c r="B31" s="214" t="s">
        <v>425</v>
      </c>
      <c r="C31" s="212" t="s">
        <v>483</v>
      </c>
    </row>
    <row r="32" spans="1:3" ht="38.25" customHeight="1">
      <c r="A32" s="210" t="s">
        <v>526</v>
      </c>
      <c r="B32" s="214" t="s">
        <v>418</v>
      </c>
      <c r="C32" s="212" t="s">
        <v>484</v>
      </c>
    </row>
    <row r="33" spans="1:3" ht="30" customHeight="1">
      <c r="A33" s="213" t="s">
        <v>527</v>
      </c>
      <c r="B33" s="214" t="s">
        <v>780</v>
      </c>
      <c r="C33" s="212" t="s">
        <v>485</v>
      </c>
    </row>
    <row r="34" spans="1:3" ht="33.75" customHeight="1">
      <c r="A34" s="210" t="s">
        <v>528</v>
      </c>
      <c r="B34" s="214" t="s">
        <v>419</v>
      </c>
      <c r="C34" s="212" t="s">
        <v>486</v>
      </c>
    </row>
    <row r="35" spans="1:3" ht="30" customHeight="1">
      <c r="A35" s="213" t="s">
        <v>529</v>
      </c>
      <c r="B35" s="214" t="s">
        <v>426</v>
      </c>
      <c r="C35" s="212" t="s">
        <v>487</v>
      </c>
    </row>
    <row r="36" spans="1:3" ht="31.5" customHeight="1">
      <c r="A36" s="210" t="s">
        <v>530</v>
      </c>
      <c r="B36" s="215" t="s">
        <v>427</v>
      </c>
      <c r="C36" s="212" t="s">
        <v>488</v>
      </c>
    </row>
    <row r="37" spans="1:3" ht="34.5" customHeight="1">
      <c r="A37" s="210" t="s">
        <v>531</v>
      </c>
      <c r="B37" s="214" t="s">
        <v>420</v>
      </c>
      <c r="C37" s="212" t="s">
        <v>489</v>
      </c>
    </row>
    <row r="38" spans="1:3" ht="21" customHeight="1">
      <c r="A38" s="210" t="s">
        <v>532</v>
      </c>
      <c r="B38" s="214" t="s">
        <v>428</v>
      </c>
      <c r="C38" s="212" t="s">
        <v>490</v>
      </c>
    </row>
    <row r="39" spans="1:3" ht="33.75" customHeight="1">
      <c r="A39" s="213" t="s">
        <v>533</v>
      </c>
      <c r="B39" s="215" t="s">
        <v>421</v>
      </c>
      <c r="C39" s="212" t="s">
        <v>491</v>
      </c>
    </row>
    <row r="40" spans="1:3" ht="24" customHeight="1">
      <c r="A40" s="210" t="s">
        <v>534</v>
      </c>
      <c r="B40" s="214" t="s">
        <v>429</v>
      </c>
      <c r="C40" s="212" t="s">
        <v>492</v>
      </c>
    </row>
    <row r="41" spans="1:3" ht="32.25" customHeight="1">
      <c r="A41" s="213" t="s">
        <v>535</v>
      </c>
      <c r="B41" s="214" t="s">
        <v>766</v>
      </c>
      <c r="C41" s="212" t="s">
        <v>493</v>
      </c>
    </row>
    <row r="42" spans="1:3" ht="31.5" customHeight="1">
      <c r="A42" s="210" t="s">
        <v>536</v>
      </c>
      <c r="B42" s="214" t="s">
        <v>781</v>
      </c>
      <c r="C42" s="212" t="s">
        <v>494</v>
      </c>
    </row>
    <row r="43" spans="1:3" ht="22.5" customHeight="1">
      <c r="A43" s="210" t="s">
        <v>537</v>
      </c>
      <c r="B43" s="214" t="s">
        <v>782</v>
      </c>
      <c r="C43" s="212" t="s">
        <v>495</v>
      </c>
    </row>
    <row r="44" spans="1:3" ht="32.25" customHeight="1">
      <c r="A44" s="210" t="s">
        <v>538</v>
      </c>
      <c r="B44" s="214" t="s">
        <v>783</v>
      </c>
      <c r="C44" s="212" t="s">
        <v>496</v>
      </c>
    </row>
    <row r="45" spans="1:3" ht="32.25" customHeight="1">
      <c r="A45" s="210"/>
      <c r="B45" s="214"/>
      <c r="C45" s="212"/>
    </row>
    <row r="46" spans="1:13" ht="31.5" customHeight="1">
      <c r="A46" s="221" t="s">
        <v>539</v>
      </c>
      <c r="B46" s="219" t="s">
        <v>431</v>
      </c>
      <c r="C46" s="220" t="s">
        <v>548</v>
      </c>
      <c r="E46" s="217"/>
      <c r="F46" s="217"/>
      <c r="G46" s="217"/>
      <c r="H46" s="217"/>
      <c r="I46" s="217"/>
      <c r="J46" s="217"/>
      <c r="K46" s="217"/>
      <c r="L46" s="217"/>
      <c r="M46" s="217"/>
    </row>
    <row r="47" spans="1:13" ht="28.5" customHeight="1">
      <c r="A47" s="218" t="s">
        <v>540</v>
      </c>
      <c r="B47" s="219" t="s">
        <v>432</v>
      </c>
      <c r="C47" s="220" t="s">
        <v>548</v>
      </c>
      <c r="E47" s="217"/>
      <c r="F47" s="217"/>
      <c r="G47" s="217"/>
      <c r="H47" s="217"/>
      <c r="I47" s="217"/>
      <c r="J47" s="217"/>
      <c r="K47" s="217"/>
      <c r="L47" s="217"/>
      <c r="M47" s="217"/>
    </row>
    <row r="48" spans="1:13" ht="42" customHeight="1">
      <c r="A48" s="218" t="s">
        <v>541</v>
      </c>
      <c r="B48" s="214" t="s">
        <v>433</v>
      </c>
      <c r="C48" s="220" t="s">
        <v>548</v>
      </c>
      <c r="E48" s="217"/>
      <c r="F48" s="217"/>
      <c r="G48" s="217"/>
      <c r="H48" s="217"/>
      <c r="I48" s="217"/>
      <c r="J48" s="217"/>
      <c r="K48" s="217"/>
      <c r="L48" s="217"/>
      <c r="M48" s="217"/>
    </row>
    <row r="49" spans="1:13" ht="15.75">
      <c r="A49" s="218" t="s">
        <v>542</v>
      </c>
      <c r="B49" s="214" t="s">
        <v>402</v>
      </c>
      <c r="C49" s="220" t="s">
        <v>548</v>
      </c>
      <c r="E49" s="217"/>
      <c r="F49" s="217"/>
      <c r="G49" s="217"/>
      <c r="H49" s="217"/>
      <c r="I49" s="217"/>
      <c r="J49" s="217"/>
      <c r="K49" s="217"/>
      <c r="L49" s="217"/>
      <c r="M49" s="217"/>
    </row>
    <row r="50" spans="1:3" ht="33.75" customHeight="1">
      <c r="A50" s="218" t="s">
        <v>543</v>
      </c>
      <c r="B50" s="214" t="s">
        <v>434</v>
      </c>
      <c r="C50" s="220" t="s">
        <v>548</v>
      </c>
    </row>
    <row r="51" spans="1:3" ht="33.75" customHeight="1">
      <c r="A51" s="218" t="s">
        <v>544</v>
      </c>
      <c r="B51" s="214" t="s">
        <v>435</v>
      </c>
      <c r="C51" s="220" t="s">
        <v>548</v>
      </c>
    </row>
    <row r="52" spans="1:3" ht="33.75" customHeight="1">
      <c r="A52" s="218" t="s">
        <v>545</v>
      </c>
      <c r="B52" s="214" t="s">
        <v>436</v>
      </c>
      <c r="C52" s="220" t="s">
        <v>548</v>
      </c>
    </row>
    <row r="53" spans="1:3" ht="33.75" customHeight="1">
      <c r="A53" s="218" t="s">
        <v>546</v>
      </c>
      <c r="B53" s="214" t="s">
        <v>437</v>
      </c>
      <c r="C53" s="220" t="s">
        <v>548</v>
      </c>
    </row>
    <row r="54" spans="1:3" ht="33.75" customHeight="1">
      <c r="A54" s="218" t="s">
        <v>547</v>
      </c>
      <c r="B54" s="214" t="s">
        <v>438</v>
      </c>
      <c r="C54" s="220" t="s">
        <v>548</v>
      </c>
    </row>
    <row r="55" ht="30.75" customHeight="1"/>
  </sheetData>
  <sheetProtection/>
  <mergeCells count="2">
    <mergeCell ref="A2:C2"/>
    <mergeCell ref="A3:C3"/>
  </mergeCells>
  <hyperlinks>
    <hyperlink ref="A1" location="CONTENT!A1" display="Back to table of content"/>
  </hyperlinks>
  <printOptions/>
  <pageMargins left="0.7086614173228347" right="0.7086614173228347" top="0.7480314960629921" bottom="0.7480314960629921" header="0.31496062992125984" footer="0.31496062992125984"/>
  <pageSetup fitToHeight="0"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J20"/>
  <sheetViews>
    <sheetView zoomScalePageLayoutView="0" workbookViewId="0" topLeftCell="A1">
      <selection activeCell="D24" sqref="D23:D24"/>
    </sheetView>
  </sheetViews>
  <sheetFormatPr defaultColWidth="9.140625" defaultRowHeight="12.75"/>
  <cols>
    <col min="1" max="6" width="15.7109375" style="11" customWidth="1"/>
    <col min="7" max="8" width="15.7109375" style="140" customWidth="1"/>
    <col min="9" max="9" width="9.7109375" style="11" customWidth="1"/>
    <col min="10" max="16384" width="9.140625" style="11" customWidth="1"/>
  </cols>
  <sheetData>
    <row r="1" ht="15.75">
      <c r="A1" s="564" t="s">
        <v>808</v>
      </c>
    </row>
    <row r="2" spans="1:7" ht="24.75" customHeight="1">
      <c r="A2" s="243" t="s">
        <v>750</v>
      </c>
      <c r="B2" s="243"/>
      <c r="C2" s="57"/>
      <c r="D2" s="57"/>
      <c r="E2" s="57"/>
      <c r="F2" s="57"/>
      <c r="G2" s="57"/>
    </row>
    <row r="3" spans="1:7" ht="16.5" customHeight="1">
      <c r="A3" s="243" t="s">
        <v>593</v>
      </c>
      <c r="B3" s="243"/>
      <c r="C3" s="57"/>
      <c r="D3" s="57"/>
      <c r="E3" s="57"/>
      <c r="F3" s="57"/>
      <c r="G3" s="57"/>
    </row>
    <row r="4" spans="1:8" ht="27.75" customHeight="1">
      <c r="A4" s="596" t="s">
        <v>20</v>
      </c>
      <c r="B4" s="598" t="s">
        <v>274</v>
      </c>
      <c r="C4" s="599"/>
      <c r="D4" s="599"/>
      <c r="E4" s="600"/>
      <c r="F4" s="598" t="s">
        <v>275</v>
      </c>
      <c r="G4" s="599"/>
      <c r="H4" s="600"/>
    </row>
    <row r="5" spans="1:8" ht="31.5" customHeight="1">
      <c r="A5" s="610"/>
      <c r="B5" s="596" t="s">
        <v>166</v>
      </c>
      <c r="C5" s="601" t="s">
        <v>336</v>
      </c>
      <c r="D5" s="601" t="s">
        <v>325</v>
      </c>
      <c r="E5" s="601" t="s">
        <v>337</v>
      </c>
      <c r="F5" s="601" t="s">
        <v>338</v>
      </c>
      <c r="G5" s="601" t="s">
        <v>339</v>
      </c>
      <c r="H5" s="601" t="s">
        <v>318</v>
      </c>
    </row>
    <row r="6" spans="1:8" ht="36.75" customHeight="1">
      <c r="A6" s="597"/>
      <c r="B6" s="597"/>
      <c r="C6" s="602"/>
      <c r="D6" s="597"/>
      <c r="E6" s="602"/>
      <c r="F6" s="602"/>
      <c r="G6" s="602"/>
      <c r="H6" s="609"/>
    </row>
    <row r="7" spans="1:10" ht="45" customHeight="1">
      <c r="A7" s="9">
        <v>2012</v>
      </c>
      <c r="B7" s="19">
        <v>156</v>
      </c>
      <c r="C7" s="173">
        <v>549</v>
      </c>
      <c r="D7" s="174">
        <v>2948</v>
      </c>
      <c r="E7" s="175">
        <f>D7+C7+B7</f>
        <v>3653</v>
      </c>
      <c r="F7" s="133">
        <v>1.4</v>
      </c>
      <c r="G7" s="78">
        <v>300.6616531699516</v>
      </c>
      <c r="H7" s="78">
        <v>9</v>
      </c>
      <c r="J7" s="439"/>
    </row>
    <row r="8" spans="1:10" ht="45" customHeight="1">
      <c r="A8" s="9">
        <v>2013</v>
      </c>
      <c r="B8" s="19">
        <v>136</v>
      </c>
      <c r="C8" s="173" t="s">
        <v>373</v>
      </c>
      <c r="D8" s="174">
        <v>3009</v>
      </c>
      <c r="E8" s="175">
        <f>D8+C8+B8</f>
        <v>3610</v>
      </c>
      <c r="F8" s="133">
        <v>1.4</v>
      </c>
      <c r="G8" s="78">
        <v>296.54796807139496</v>
      </c>
      <c r="H8" s="78">
        <v>8</v>
      </c>
      <c r="J8" s="439"/>
    </row>
    <row r="9" spans="1:10" ht="45" customHeight="1">
      <c r="A9" s="9">
        <v>2014</v>
      </c>
      <c r="B9" s="19">
        <v>137</v>
      </c>
      <c r="C9" s="173" t="s">
        <v>378</v>
      </c>
      <c r="D9" s="174">
        <v>2950</v>
      </c>
      <c r="E9" s="175">
        <f>D9+C9+B9</f>
        <v>3592</v>
      </c>
      <c r="F9" s="133">
        <v>1.4</v>
      </c>
      <c r="G9" s="78">
        <v>295</v>
      </c>
      <c r="H9" s="78">
        <v>8</v>
      </c>
      <c r="J9" s="439"/>
    </row>
    <row r="10" spans="1:10" ht="45" customHeight="1">
      <c r="A10" s="9">
        <v>2015</v>
      </c>
      <c r="B10" s="19">
        <v>139</v>
      </c>
      <c r="C10" s="173" t="s">
        <v>388</v>
      </c>
      <c r="D10" s="174">
        <v>3053</v>
      </c>
      <c r="E10" s="175">
        <f>D10+C10+B10</f>
        <v>3722</v>
      </c>
      <c r="F10" s="133">
        <v>1.4</v>
      </c>
      <c r="G10" s="78">
        <v>305</v>
      </c>
      <c r="H10" s="78">
        <v>8</v>
      </c>
      <c r="J10" s="439"/>
    </row>
    <row r="11" spans="1:10" ht="45" customHeight="1">
      <c r="A11" s="9">
        <v>2016</v>
      </c>
      <c r="B11" s="19">
        <v>144</v>
      </c>
      <c r="C11" s="281">
        <v>512</v>
      </c>
      <c r="D11" s="174">
        <v>3206</v>
      </c>
      <c r="E11" s="175">
        <v>3862</v>
      </c>
      <c r="F11" s="133">
        <v>1.4</v>
      </c>
      <c r="G11" s="78">
        <v>316</v>
      </c>
      <c r="H11" s="78">
        <v>8</v>
      </c>
      <c r="J11" s="439"/>
    </row>
    <row r="12" spans="1:10" ht="45" customHeight="1">
      <c r="A12" s="9">
        <v>2017</v>
      </c>
      <c r="B12" s="19">
        <v>157</v>
      </c>
      <c r="C12" s="281">
        <v>560</v>
      </c>
      <c r="D12" s="174">
        <v>3492</v>
      </c>
      <c r="E12" s="175">
        <v>4209</v>
      </c>
      <c r="F12" s="133">
        <v>1.4</v>
      </c>
      <c r="G12" s="78">
        <v>344</v>
      </c>
      <c r="H12" s="78">
        <v>8</v>
      </c>
      <c r="J12" s="439"/>
    </row>
    <row r="13" spans="1:10" ht="45" customHeight="1">
      <c r="A13" s="9">
        <v>2018</v>
      </c>
      <c r="B13" s="19">
        <v>143</v>
      </c>
      <c r="C13" s="281" t="s">
        <v>818</v>
      </c>
      <c r="D13" s="174" t="s">
        <v>819</v>
      </c>
      <c r="E13" s="175">
        <v>3718</v>
      </c>
      <c r="F13" s="133">
        <v>1.4</v>
      </c>
      <c r="G13" s="78">
        <v>304</v>
      </c>
      <c r="H13" s="78">
        <v>7</v>
      </c>
      <c r="J13" s="439"/>
    </row>
    <row r="14" spans="1:10" ht="45" customHeight="1">
      <c r="A14" s="10">
        <v>2019</v>
      </c>
      <c r="B14" s="20">
        <v>177</v>
      </c>
      <c r="C14" s="162" t="s">
        <v>637</v>
      </c>
      <c r="D14" s="163" t="s">
        <v>637</v>
      </c>
      <c r="E14" s="164">
        <v>3484</v>
      </c>
      <c r="F14" s="197">
        <v>1.4</v>
      </c>
      <c r="G14" s="79">
        <v>304</v>
      </c>
      <c r="H14" s="79">
        <v>7</v>
      </c>
      <c r="J14" s="439"/>
    </row>
    <row r="16" ht="18.75">
      <c r="A16" s="11" t="s">
        <v>640</v>
      </c>
    </row>
    <row r="17" spans="4:8" ht="15.75">
      <c r="D17" s="136"/>
      <c r="F17" s="439"/>
      <c r="H17" s="440"/>
    </row>
    <row r="18" spans="4:8" ht="15.75">
      <c r="D18" s="136"/>
      <c r="F18" s="439"/>
      <c r="G18" s="440"/>
      <c r="H18" s="440"/>
    </row>
    <row r="19" spans="4:7" ht="15.75">
      <c r="D19" s="136"/>
      <c r="G19" s="440"/>
    </row>
    <row r="20" spans="4:7" ht="15.75">
      <c r="D20" s="303"/>
      <c r="E20" s="439"/>
      <c r="F20" s="414"/>
      <c r="G20" s="440"/>
    </row>
  </sheetData>
  <sheetProtection/>
  <mergeCells count="10">
    <mergeCell ref="E5:E6"/>
    <mergeCell ref="F5:F6"/>
    <mergeCell ref="G5:G6"/>
    <mergeCell ref="H5:H6"/>
    <mergeCell ref="A4:A6"/>
    <mergeCell ref="B4:E4"/>
    <mergeCell ref="F4:H4"/>
    <mergeCell ref="B5:B6"/>
    <mergeCell ref="C5:C6"/>
    <mergeCell ref="D5:D6"/>
  </mergeCells>
  <hyperlinks>
    <hyperlink ref="A1" location="CONTENT!A1" display="Back to table of content"/>
  </hyperlinks>
  <printOptions/>
  <pageMargins left="1" right="0.708661417322835" top="0.5" bottom="0.5" header="0.31496062992126" footer="0.31496062992126"/>
  <pageSetup horizontalDpi="600" verticalDpi="600" orientation="landscape" paperSize="9" r:id="rId1"/>
  <ignoredErrors>
    <ignoredError sqref="C8:C10" numberStoredAsText="1"/>
  </ignoredErrors>
</worksheet>
</file>

<file path=xl/worksheets/sheet21.xml><?xml version="1.0" encoding="utf-8"?>
<worksheet xmlns="http://schemas.openxmlformats.org/spreadsheetml/2006/main" xmlns:r="http://schemas.openxmlformats.org/officeDocument/2006/relationships">
  <dimension ref="A1:K19"/>
  <sheetViews>
    <sheetView workbookViewId="0" topLeftCell="A1">
      <selection activeCell="A20" sqref="A20"/>
    </sheetView>
  </sheetViews>
  <sheetFormatPr defaultColWidth="9.140625" defaultRowHeight="12.75"/>
  <cols>
    <col min="1" max="1" width="44.00390625" style="11" customWidth="1"/>
    <col min="2" max="11" width="8.7109375" style="11" customWidth="1"/>
    <col min="12" max="16384" width="9.140625" style="11" customWidth="1"/>
  </cols>
  <sheetData>
    <row r="1" ht="15.75">
      <c r="A1" s="564" t="s">
        <v>808</v>
      </c>
    </row>
    <row r="2" spans="1:11" ht="31.5" customHeight="1">
      <c r="A2" s="243" t="s">
        <v>820</v>
      </c>
      <c r="B2" s="57"/>
      <c r="C2" s="57"/>
      <c r="D2" s="57"/>
      <c r="E2" s="57"/>
      <c r="F2" s="57"/>
      <c r="G2" s="57"/>
      <c r="H2" s="57"/>
      <c r="I2" s="57"/>
      <c r="J2" s="57"/>
      <c r="K2" s="57"/>
    </row>
    <row r="3" ht="9.75" customHeight="1"/>
    <row r="4" spans="1:11" ht="32.25" customHeight="1">
      <c r="A4" s="596" t="s">
        <v>587</v>
      </c>
      <c r="B4" s="611" t="s">
        <v>588</v>
      </c>
      <c r="C4" s="612"/>
      <c r="D4" s="615" t="s">
        <v>140</v>
      </c>
      <c r="E4" s="616"/>
      <c r="F4" s="617"/>
      <c r="G4" s="617"/>
      <c r="H4" s="617"/>
      <c r="I4" s="617"/>
      <c r="J4" s="617"/>
      <c r="K4" s="618"/>
    </row>
    <row r="5" spans="1:11" ht="32.25" customHeight="1">
      <c r="A5" s="610"/>
      <c r="B5" s="613"/>
      <c r="C5" s="614"/>
      <c r="D5" s="619" t="s">
        <v>205</v>
      </c>
      <c r="E5" s="620"/>
      <c r="F5" s="619" t="s">
        <v>589</v>
      </c>
      <c r="G5" s="620"/>
      <c r="H5" s="619" t="s">
        <v>70</v>
      </c>
      <c r="I5" s="619"/>
      <c r="J5" s="619" t="s">
        <v>22</v>
      </c>
      <c r="K5" s="620"/>
    </row>
    <row r="6" spans="1:11" ht="32.25" customHeight="1">
      <c r="A6" s="597"/>
      <c r="B6" s="279">
        <v>2017</v>
      </c>
      <c r="C6" s="279">
        <v>2018</v>
      </c>
      <c r="D6" s="279">
        <v>2017</v>
      </c>
      <c r="E6" s="279">
        <v>2018</v>
      </c>
      <c r="F6" s="279">
        <v>2017</v>
      </c>
      <c r="G6" s="279">
        <v>2018</v>
      </c>
      <c r="H6" s="279">
        <v>2017</v>
      </c>
      <c r="I6" s="279">
        <v>2018</v>
      </c>
      <c r="J6" s="279">
        <v>2017</v>
      </c>
      <c r="K6" s="279">
        <v>2018</v>
      </c>
    </row>
    <row r="7" spans="1:11" ht="48" customHeight="1">
      <c r="A7" s="58" t="s">
        <v>144</v>
      </c>
      <c r="B7" s="393">
        <v>200</v>
      </c>
      <c r="C7" s="393">
        <v>175</v>
      </c>
      <c r="D7" s="393">
        <v>44</v>
      </c>
      <c r="E7" s="393">
        <v>37</v>
      </c>
      <c r="F7" s="393">
        <v>134</v>
      </c>
      <c r="G7" s="393">
        <v>134</v>
      </c>
      <c r="H7" s="393">
        <v>92</v>
      </c>
      <c r="I7" s="393">
        <v>63</v>
      </c>
      <c r="J7" s="393">
        <f aca="true" t="shared" si="0" ref="J7:K13">SUM(D7,F7,H7)</f>
        <v>270</v>
      </c>
      <c r="K7" s="393">
        <f t="shared" si="0"/>
        <v>234</v>
      </c>
    </row>
    <row r="8" spans="1:11" ht="48" customHeight="1">
      <c r="A8" s="65" t="s">
        <v>145</v>
      </c>
      <c r="B8" s="252">
        <v>439</v>
      </c>
      <c r="C8" s="252">
        <v>385</v>
      </c>
      <c r="D8" s="252">
        <v>98</v>
      </c>
      <c r="E8" s="252">
        <v>87</v>
      </c>
      <c r="F8" s="252">
        <v>322</v>
      </c>
      <c r="G8" s="252">
        <v>326</v>
      </c>
      <c r="H8" s="252">
        <v>158</v>
      </c>
      <c r="I8" s="252">
        <v>103</v>
      </c>
      <c r="J8" s="252">
        <f t="shared" si="0"/>
        <v>578</v>
      </c>
      <c r="K8" s="252">
        <f t="shared" si="0"/>
        <v>516</v>
      </c>
    </row>
    <row r="9" spans="1:11" ht="48" customHeight="1">
      <c r="A9" s="65" t="s">
        <v>592</v>
      </c>
      <c r="B9" s="252">
        <v>739</v>
      </c>
      <c r="C9" s="252">
        <v>657</v>
      </c>
      <c r="D9" s="252">
        <v>148</v>
      </c>
      <c r="E9" s="252">
        <v>128</v>
      </c>
      <c r="F9" s="252">
        <v>472</v>
      </c>
      <c r="G9" s="252">
        <v>472</v>
      </c>
      <c r="H9" s="252">
        <v>459</v>
      </c>
      <c r="I9" s="252">
        <v>354</v>
      </c>
      <c r="J9" s="252">
        <f t="shared" si="0"/>
        <v>1079</v>
      </c>
      <c r="K9" s="252">
        <f t="shared" si="0"/>
        <v>954</v>
      </c>
    </row>
    <row r="10" spans="1:11" ht="48" customHeight="1">
      <c r="A10" s="65" t="s">
        <v>147</v>
      </c>
      <c r="B10" s="252">
        <v>451</v>
      </c>
      <c r="C10" s="252">
        <v>394</v>
      </c>
      <c r="D10" s="252">
        <v>71</v>
      </c>
      <c r="E10" s="252">
        <v>60</v>
      </c>
      <c r="F10" s="252">
        <v>254</v>
      </c>
      <c r="G10" s="252">
        <v>255</v>
      </c>
      <c r="H10" s="252">
        <v>273</v>
      </c>
      <c r="I10" s="252">
        <v>211</v>
      </c>
      <c r="J10" s="252">
        <f t="shared" si="0"/>
        <v>598</v>
      </c>
      <c r="K10" s="252">
        <f t="shared" si="0"/>
        <v>526</v>
      </c>
    </row>
    <row r="11" spans="1:11" ht="48" customHeight="1">
      <c r="A11" s="65" t="s">
        <v>148</v>
      </c>
      <c r="B11" s="252">
        <v>375</v>
      </c>
      <c r="C11" s="252">
        <v>332</v>
      </c>
      <c r="D11" s="252">
        <v>91</v>
      </c>
      <c r="E11" s="252">
        <v>78</v>
      </c>
      <c r="F11" s="252">
        <v>155</v>
      </c>
      <c r="G11" s="252">
        <v>158</v>
      </c>
      <c r="H11" s="252">
        <v>292</v>
      </c>
      <c r="I11" s="252">
        <v>238</v>
      </c>
      <c r="J11" s="252">
        <f t="shared" si="0"/>
        <v>538</v>
      </c>
      <c r="K11" s="252">
        <f t="shared" si="0"/>
        <v>474</v>
      </c>
    </row>
    <row r="12" spans="1:11" ht="48" customHeight="1">
      <c r="A12" s="65" t="s">
        <v>149</v>
      </c>
      <c r="B12" s="252">
        <v>133</v>
      </c>
      <c r="C12" s="252">
        <v>119</v>
      </c>
      <c r="D12" s="252">
        <v>40</v>
      </c>
      <c r="E12" s="252">
        <v>35</v>
      </c>
      <c r="F12" s="252">
        <v>50</v>
      </c>
      <c r="G12" s="252">
        <v>50</v>
      </c>
      <c r="H12" s="252">
        <v>101</v>
      </c>
      <c r="I12" s="252">
        <v>86</v>
      </c>
      <c r="J12" s="252">
        <f t="shared" si="0"/>
        <v>191</v>
      </c>
      <c r="K12" s="252">
        <f t="shared" si="0"/>
        <v>171</v>
      </c>
    </row>
    <row r="13" spans="1:11" ht="48" customHeight="1">
      <c r="A13" s="61" t="s">
        <v>150</v>
      </c>
      <c r="B13" s="412">
        <v>704</v>
      </c>
      <c r="C13" s="412">
        <v>624</v>
      </c>
      <c r="D13" s="412">
        <v>164</v>
      </c>
      <c r="E13" s="412">
        <v>142</v>
      </c>
      <c r="F13" s="412">
        <v>370</v>
      </c>
      <c r="G13" s="412">
        <v>368</v>
      </c>
      <c r="H13" s="252">
        <v>421</v>
      </c>
      <c r="I13" s="252">
        <v>333</v>
      </c>
      <c r="J13" s="252">
        <f t="shared" si="0"/>
        <v>955</v>
      </c>
      <c r="K13" s="252">
        <f t="shared" si="0"/>
        <v>843</v>
      </c>
    </row>
    <row r="14" spans="1:11" ht="48" customHeight="1">
      <c r="A14" s="6" t="s">
        <v>590</v>
      </c>
      <c r="B14" s="242">
        <f aca="true" t="shared" si="1" ref="B14:K14">SUM(B7:B13)</f>
        <v>3041</v>
      </c>
      <c r="C14" s="242">
        <f t="shared" si="1"/>
        <v>2686</v>
      </c>
      <c r="D14" s="242">
        <f t="shared" si="1"/>
        <v>656</v>
      </c>
      <c r="E14" s="242">
        <f t="shared" si="1"/>
        <v>567</v>
      </c>
      <c r="F14" s="242">
        <f t="shared" si="1"/>
        <v>1757</v>
      </c>
      <c r="G14" s="242">
        <f t="shared" si="1"/>
        <v>1763</v>
      </c>
      <c r="H14" s="242">
        <f t="shared" si="1"/>
        <v>1796</v>
      </c>
      <c r="I14" s="242">
        <f t="shared" si="1"/>
        <v>1388</v>
      </c>
      <c r="J14" s="242">
        <f t="shared" si="1"/>
        <v>4209</v>
      </c>
      <c r="K14" s="242">
        <f t="shared" si="1"/>
        <v>3718</v>
      </c>
    </row>
    <row r="16" ht="20.25" customHeight="1">
      <c r="A16" s="11" t="s">
        <v>821</v>
      </c>
    </row>
    <row r="19" ht="15.75">
      <c r="F19" s="310"/>
    </row>
  </sheetData>
  <sheetProtection/>
  <mergeCells count="7">
    <mergeCell ref="A4:A6"/>
    <mergeCell ref="B4:C5"/>
    <mergeCell ref="D4:K4"/>
    <mergeCell ref="D5:E5"/>
    <mergeCell ref="F5:G5"/>
    <mergeCell ref="H5:I5"/>
    <mergeCell ref="J5:K5"/>
  </mergeCells>
  <hyperlinks>
    <hyperlink ref="A1" location="CONTENT!A1" display="Back to table of content"/>
  </hyperlinks>
  <printOptions/>
  <pageMargins left="0.75" right="0.236220472440945" top="0.4" bottom="0.5" header="0.275590551181102" footer="0.196850393700787"/>
  <pageSetup horizontalDpi="600" verticalDpi="600" orientation="landscape" paperSize="9" r:id="rId1"/>
  <ignoredErrors>
    <ignoredError sqref="H14:I14 B14:C14 D14:E14 F14:G14" formulaRange="1"/>
  </ignoredErrors>
</worksheet>
</file>

<file path=xl/worksheets/sheet22.xml><?xml version="1.0" encoding="utf-8"?>
<worksheet xmlns="http://schemas.openxmlformats.org/spreadsheetml/2006/main" xmlns:r="http://schemas.openxmlformats.org/officeDocument/2006/relationships">
  <dimension ref="A1:G14"/>
  <sheetViews>
    <sheetView zoomScalePageLayoutView="0" workbookViewId="0" topLeftCell="A1">
      <selection activeCell="A14" sqref="A14"/>
    </sheetView>
  </sheetViews>
  <sheetFormatPr defaultColWidth="9.140625" defaultRowHeight="12.75"/>
  <cols>
    <col min="1" max="1" width="38.7109375" style="11" customWidth="1"/>
    <col min="2" max="7" width="15.7109375" style="11" customWidth="1"/>
    <col min="8" max="8" width="1.8515625" style="11" customWidth="1"/>
    <col min="9" max="16384" width="9.140625" style="11" customWidth="1"/>
  </cols>
  <sheetData>
    <row r="1" ht="15.75">
      <c r="A1" s="564" t="s">
        <v>808</v>
      </c>
    </row>
    <row r="2" spans="1:7" ht="29.25" customHeight="1">
      <c r="A2" s="115" t="s">
        <v>822</v>
      </c>
      <c r="B2" s="57"/>
      <c r="C2" s="57"/>
      <c r="D2" s="57"/>
      <c r="E2" s="13"/>
      <c r="F2" s="13"/>
      <c r="G2" s="13"/>
    </row>
    <row r="3" ht="20.25" customHeight="1"/>
    <row r="4" spans="1:7" ht="39" customHeight="1">
      <c r="A4" s="621" t="s">
        <v>143</v>
      </c>
      <c r="B4" s="395" t="s">
        <v>206</v>
      </c>
      <c r="C4" s="396"/>
      <c r="D4" s="326"/>
      <c r="E4" s="395" t="s">
        <v>277</v>
      </c>
      <c r="F4" s="396"/>
      <c r="G4" s="326"/>
    </row>
    <row r="5" spans="1:7" ht="39" customHeight="1">
      <c r="A5" s="622"/>
      <c r="B5" s="330" t="s">
        <v>151</v>
      </c>
      <c r="C5" s="330" t="s">
        <v>152</v>
      </c>
      <c r="D5" s="330" t="s">
        <v>22</v>
      </c>
      <c r="E5" s="329" t="s">
        <v>151</v>
      </c>
      <c r="F5" s="330" t="s">
        <v>152</v>
      </c>
      <c r="G5" s="330" t="s">
        <v>22</v>
      </c>
    </row>
    <row r="6" spans="1:7" ht="42" customHeight="1">
      <c r="A6" s="59" t="s">
        <v>144</v>
      </c>
      <c r="B6" s="51">
        <v>24</v>
      </c>
      <c r="C6" s="51">
        <v>13</v>
      </c>
      <c r="D6" s="51">
        <f>SUM(B6:C6)</f>
        <v>37</v>
      </c>
      <c r="E6" s="80">
        <v>129</v>
      </c>
      <c r="F6" s="51">
        <v>105</v>
      </c>
      <c r="G6" s="51">
        <f>SUM(E6:F6)</f>
        <v>234</v>
      </c>
    </row>
    <row r="7" spans="1:7" ht="42" customHeight="1">
      <c r="A7" s="59" t="s">
        <v>145</v>
      </c>
      <c r="B7" s="51">
        <v>47</v>
      </c>
      <c r="C7" s="51">
        <v>40</v>
      </c>
      <c r="D7" s="51">
        <f aca="true" t="shared" si="0" ref="D7:D12">SUM(B7:C7)</f>
        <v>87</v>
      </c>
      <c r="E7" s="80">
        <v>228</v>
      </c>
      <c r="F7" s="51">
        <v>288</v>
      </c>
      <c r="G7" s="51">
        <f aca="true" t="shared" si="1" ref="G7:G12">SUM(E7:F7)</f>
        <v>516</v>
      </c>
    </row>
    <row r="8" spans="1:7" ht="42" customHeight="1">
      <c r="A8" s="59" t="s">
        <v>146</v>
      </c>
      <c r="B8" s="51">
        <v>59</v>
      </c>
      <c r="C8" s="51">
        <v>69</v>
      </c>
      <c r="D8" s="51">
        <f t="shared" si="0"/>
        <v>128</v>
      </c>
      <c r="E8" s="80">
        <v>372</v>
      </c>
      <c r="F8" s="51">
        <v>582</v>
      </c>
      <c r="G8" s="51">
        <f t="shared" si="1"/>
        <v>954</v>
      </c>
    </row>
    <row r="9" spans="1:7" ht="42" customHeight="1">
      <c r="A9" s="59" t="s">
        <v>147</v>
      </c>
      <c r="B9" s="51">
        <v>35</v>
      </c>
      <c r="C9" s="51">
        <v>25</v>
      </c>
      <c r="D9" s="51">
        <f t="shared" si="0"/>
        <v>60</v>
      </c>
      <c r="E9" s="80">
        <v>277</v>
      </c>
      <c r="F9" s="51">
        <v>249</v>
      </c>
      <c r="G9" s="51">
        <f t="shared" si="1"/>
        <v>526</v>
      </c>
    </row>
    <row r="10" spans="1:7" ht="42" customHeight="1">
      <c r="A10" s="59" t="s">
        <v>148</v>
      </c>
      <c r="B10" s="51">
        <v>43</v>
      </c>
      <c r="C10" s="51">
        <v>35</v>
      </c>
      <c r="D10" s="51">
        <f t="shared" si="0"/>
        <v>78</v>
      </c>
      <c r="E10" s="80">
        <v>297</v>
      </c>
      <c r="F10" s="51">
        <v>177</v>
      </c>
      <c r="G10" s="51">
        <f t="shared" si="1"/>
        <v>474</v>
      </c>
    </row>
    <row r="11" spans="1:7" ht="42" customHeight="1">
      <c r="A11" s="59" t="s">
        <v>149</v>
      </c>
      <c r="B11" s="51">
        <v>17</v>
      </c>
      <c r="C11" s="51">
        <v>18</v>
      </c>
      <c r="D11" s="51">
        <f t="shared" si="0"/>
        <v>35</v>
      </c>
      <c r="E11" s="80">
        <v>98</v>
      </c>
      <c r="F11" s="51">
        <v>73</v>
      </c>
      <c r="G11" s="51">
        <f t="shared" si="1"/>
        <v>171</v>
      </c>
    </row>
    <row r="12" spans="1:7" ht="42" customHeight="1">
      <c r="A12" s="59" t="s">
        <v>150</v>
      </c>
      <c r="B12" s="51">
        <v>76</v>
      </c>
      <c r="C12" s="51">
        <v>66</v>
      </c>
      <c r="D12" s="51">
        <f t="shared" si="0"/>
        <v>142</v>
      </c>
      <c r="E12" s="80">
        <v>388</v>
      </c>
      <c r="F12" s="51">
        <v>455</v>
      </c>
      <c r="G12" s="51">
        <f t="shared" si="1"/>
        <v>843</v>
      </c>
    </row>
    <row r="13" spans="1:7" ht="49.5" customHeight="1">
      <c r="A13" s="394" t="s">
        <v>153</v>
      </c>
      <c r="B13" s="81">
        <f aca="true" t="shared" si="2" ref="B13:G13">SUM(B6:B12)</f>
        <v>301</v>
      </c>
      <c r="C13" s="81">
        <f t="shared" si="2"/>
        <v>266</v>
      </c>
      <c r="D13" s="81">
        <f t="shared" si="2"/>
        <v>567</v>
      </c>
      <c r="E13" s="83">
        <f t="shared" si="2"/>
        <v>1789</v>
      </c>
      <c r="F13" s="81">
        <f t="shared" si="2"/>
        <v>1929</v>
      </c>
      <c r="G13" s="81">
        <f t="shared" si="2"/>
        <v>3718</v>
      </c>
    </row>
    <row r="14" spans="1:7" ht="26.25" customHeight="1">
      <c r="A14" s="11" t="s">
        <v>821</v>
      </c>
      <c r="B14" s="554"/>
      <c r="C14" s="554"/>
      <c r="D14" s="410"/>
      <c r="G14" s="410"/>
    </row>
  </sheetData>
  <sheetProtection/>
  <mergeCells count="1">
    <mergeCell ref="A4:A5"/>
  </mergeCells>
  <hyperlinks>
    <hyperlink ref="A1" location="CONTENT!A1" display="Back to table of content"/>
  </hyperlinks>
  <printOptions/>
  <pageMargins left="0.75" right="0.236220472440945" top="0.75" bottom="0.5" header="0.118110236220472" footer="0.31496062992126"/>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I31"/>
  <sheetViews>
    <sheetView zoomScale="106" zoomScaleNormal="106" zoomScalePageLayoutView="0" workbookViewId="0" topLeftCell="A1">
      <selection activeCell="A31" sqref="A31"/>
    </sheetView>
  </sheetViews>
  <sheetFormatPr defaultColWidth="9.140625" defaultRowHeight="12.75"/>
  <cols>
    <col min="1" max="1" width="20.7109375" style="315" customWidth="1"/>
    <col min="2" max="9" width="14.00390625" style="315" customWidth="1"/>
    <col min="10" max="16384" width="9.140625" style="315" customWidth="1"/>
  </cols>
  <sheetData>
    <row r="1" ht="15.75">
      <c r="A1" s="564" t="s">
        <v>808</v>
      </c>
    </row>
    <row r="2" spans="1:9" ht="18.75">
      <c r="A2" s="286" t="s">
        <v>823</v>
      </c>
      <c r="C2" s="316"/>
      <c r="E2" s="317"/>
      <c r="H2" s="317"/>
      <c r="I2" s="317"/>
    </row>
    <row r="3" ht="9.75" customHeight="1"/>
    <row r="4" spans="1:9" ht="19.5" customHeight="1">
      <c r="A4" s="397" t="s">
        <v>622</v>
      </c>
      <c r="B4" s="623" t="s">
        <v>154</v>
      </c>
      <c r="C4" s="623" t="s">
        <v>155</v>
      </c>
      <c r="D4" s="623" t="s">
        <v>156</v>
      </c>
      <c r="E4" s="623" t="s">
        <v>157</v>
      </c>
      <c r="F4" s="623" t="s">
        <v>158</v>
      </c>
      <c r="G4" s="623" t="s">
        <v>159</v>
      </c>
      <c r="H4" s="623" t="s">
        <v>160</v>
      </c>
      <c r="I4" s="623" t="s">
        <v>22</v>
      </c>
    </row>
    <row r="5" spans="1:9" ht="19.5" customHeight="1">
      <c r="A5" s="398" t="s">
        <v>621</v>
      </c>
      <c r="B5" s="609"/>
      <c r="C5" s="609"/>
      <c r="D5" s="609"/>
      <c r="E5" s="609"/>
      <c r="F5" s="609"/>
      <c r="G5" s="609"/>
      <c r="H5" s="609"/>
      <c r="I5" s="609"/>
    </row>
    <row r="6" spans="1:9" ht="18.75" customHeight="1">
      <c r="A6" s="456" t="s">
        <v>597</v>
      </c>
      <c r="B6" s="399">
        <v>12</v>
      </c>
      <c r="C6" s="400">
        <v>5</v>
      </c>
      <c r="D6" s="401">
        <v>8</v>
      </c>
      <c r="E6" s="400">
        <v>0</v>
      </c>
      <c r="F6" s="402">
        <v>6</v>
      </c>
      <c r="G6" s="403">
        <v>8</v>
      </c>
      <c r="H6" s="401">
        <v>15</v>
      </c>
      <c r="I6" s="404">
        <f>SUM(B6:H6)</f>
        <v>54</v>
      </c>
    </row>
    <row r="7" spans="1:9" ht="18.75" customHeight="1">
      <c r="A7" s="456" t="s">
        <v>598</v>
      </c>
      <c r="B7" s="399">
        <v>3</v>
      </c>
      <c r="C7" s="400">
        <v>0</v>
      </c>
      <c r="D7" s="401">
        <v>8</v>
      </c>
      <c r="E7" s="400">
        <v>2</v>
      </c>
      <c r="F7" s="402">
        <v>6</v>
      </c>
      <c r="G7" s="399">
        <v>16</v>
      </c>
      <c r="H7" s="401">
        <v>11</v>
      </c>
      <c r="I7" s="404">
        <f aca="true" t="shared" si="0" ref="I7:I29">SUM(B7:H7)</f>
        <v>46</v>
      </c>
    </row>
    <row r="8" spans="1:9" ht="18.75" customHeight="1">
      <c r="A8" s="456" t="s">
        <v>599</v>
      </c>
      <c r="B8" s="399">
        <v>6</v>
      </c>
      <c r="C8" s="400">
        <v>0</v>
      </c>
      <c r="D8" s="401">
        <v>2</v>
      </c>
      <c r="E8" s="400">
        <v>0</v>
      </c>
      <c r="F8" s="402">
        <v>5</v>
      </c>
      <c r="G8" s="399">
        <v>6</v>
      </c>
      <c r="H8" s="401">
        <v>8</v>
      </c>
      <c r="I8" s="404">
        <f t="shared" si="0"/>
        <v>27</v>
      </c>
    </row>
    <row r="9" spans="1:9" ht="18.75" customHeight="1">
      <c r="A9" s="456" t="s">
        <v>600</v>
      </c>
      <c r="B9" s="399">
        <v>3</v>
      </c>
      <c r="C9" s="400">
        <v>1</v>
      </c>
      <c r="D9" s="401">
        <v>5</v>
      </c>
      <c r="E9" s="400">
        <v>6</v>
      </c>
      <c r="F9" s="402">
        <v>1</v>
      </c>
      <c r="G9" s="399">
        <v>5</v>
      </c>
      <c r="H9" s="401">
        <v>6</v>
      </c>
      <c r="I9" s="404">
        <f t="shared" si="0"/>
        <v>27</v>
      </c>
    </row>
    <row r="10" spans="1:9" ht="18.75" customHeight="1">
      <c r="A10" s="456" t="s">
        <v>601</v>
      </c>
      <c r="B10" s="400">
        <v>0</v>
      </c>
      <c r="C10" s="400">
        <v>0</v>
      </c>
      <c r="D10" s="400">
        <v>2</v>
      </c>
      <c r="E10" s="400">
        <v>0</v>
      </c>
      <c r="F10" s="401">
        <v>0</v>
      </c>
      <c r="G10" s="399">
        <v>2</v>
      </c>
      <c r="H10" s="401">
        <v>6</v>
      </c>
      <c r="I10" s="404">
        <f t="shared" si="0"/>
        <v>10</v>
      </c>
    </row>
    <row r="11" spans="1:9" ht="18.75" customHeight="1">
      <c r="A11" s="456" t="s">
        <v>602</v>
      </c>
      <c r="B11" s="399">
        <v>7</v>
      </c>
      <c r="C11" s="400">
        <v>1</v>
      </c>
      <c r="D11" s="401">
        <v>2</v>
      </c>
      <c r="E11" s="400">
        <v>7</v>
      </c>
      <c r="F11" s="402">
        <v>6</v>
      </c>
      <c r="G11" s="399">
        <v>6</v>
      </c>
      <c r="H11" s="401">
        <v>10</v>
      </c>
      <c r="I11" s="404">
        <f t="shared" si="0"/>
        <v>39</v>
      </c>
    </row>
    <row r="12" spans="1:9" ht="18.75" customHeight="1">
      <c r="A12" s="456" t="s">
        <v>603</v>
      </c>
      <c r="B12" s="399">
        <v>14</v>
      </c>
      <c r="C12" s="400">
        <v>16</v>
      </c>
      <c r="D12" s="401">
        <v>14</v>
      </c>
      <c r="E12" s="400">
        <v>12</v>
      </c>
      <c r="F12" s="402">
        <v>23</v>
      </c>
      <c r="G12" s="399">
        <v>17</v>
      </c>
      <c r="H12" s="401">
        <v>10</v>
      </c>
      <c r="I12" s="404">
        <f t="shared" si="0"/>
        <v>106</v>
      </c>
    </row>
    <row r="13" spans="1:9" ht="18.75" customHeight="1">
      <c r="A13" s="456" t="s">
        <v>604</v>
      </c>
      <c r="B13" s="399">
        <v>26</v>
      </c>
      <c r="C13" s="400">
        <v>22</v>
      </c>
      <c r="D13" s="401">
        <v>25</v>
      </c>
      <c r="E13" s="400">
        <v>24</v>
      </c>
      <c r="F13" s="402">
        <v>33</v>
      </c>
      <c r="G13" s="399">
        <v>16</v>
      </c>
      <c r="H13" s="401">
        <v>15</v>
      </c>
      <c r="I13" s="404">
        <f t="shared" si="0"/>
        <v>161</v>
      </c>
    </row>
    <row r="14" spans="1:9" ht="18.75" customHeight="1">
      <c r="A14" s="456" t="s">
        <v>605</v>
      </c>
      <c r="B14" s="399">
        <v>22</v>
      </c>
      <c r="C14" s="400">
        <v>23</v>
      </c>
      <c r="D14" s="401">
        <v>20</v>
      </c>
      <c r="E14" s="400">
        <v>22</v>
      </c>
      <c r="F14" s="402">
        <v>28</v>
      </c>
      <c r="G14" s="399">
        <v>19</v>
      </c>
      <c r="H14" s="401">
        <v>18</v>
      </c>
      <c r="I14" s="404">
        <f t="shared" si="0"/>
        <v>152</v>
      </c>
    </row>
    <row r="15" spans="1:9" ht="18.75" customHeight="1">
      <c r="A15" s="456" t="s">
        <v>606</v>
      </c>
      <c r="B15" s="399">
        <v>18</v>
      </c>
      <c r="C15" s="400">
        <v>10</v>
      </c>
      <c r="D15" s="401">
        <v>25</v>
      </c>
      <c r="E15" s="400">
        <v>17</v>
      </c>
      <c r="F15" s="402">
        <v>12</v>
      </c>
      <c r="G15" s="399">
        <v>11</v>
      </c>
      <c r="H15" s="401">
        <v>11</v>
      </c>
      <c r="I15" s="404">
        <f t="shared" si="0"/>
        <v>104</v>
      </c>
    </row>
    <row r="16" spans="1:9" ht="18.75" customHeight="1">
      <c r="A16" s="456" t="s">
        <v>607</v>
      </c>
      <c r="B16" s="399">
        <v>8</v>
      </c>
      <c r="C16" s="400">
        <v>19</v>
      </c>
      <c r="D16" s="401">
        <v>27</v>
      </c>
      <c r="E16" s="400">
        <v>20</v>
      </c>
      <c r="F16" s="402">
        <v>12</v>
      </c>
      <c r="G16" s="399">
        <v>28</v>
      </c>
      <c r="H16" s="401">
        <v>12</v>
      </c>
      <c r="I16" s="404">
        <f t="shared" si="0"/>
        <v>126</v>
      </c>
    </row>
    <row r="17" spans="1:9" ht="18.75" customHeight="1">
      <c r="A17" s="456" t="s">
        <v>608</v>
      </c>
      <c r="B17" s="399">
        <v>16</v>
      </c>
      <c r="C17" s="400">
        <v>22</v>
      </c>
      <c r="D17" s="401">
        <v>20</v>
      </c>
      <c r="E17" s="400">
        <v>22</v>
      </c>
      <c r="F17" s="402">
        <v>18</v>
      </c>
      <c r="G17" s="399">
        <v>29</v>
      </c>
      <c r="H17" s="401">
        <v>15</v>
      </c>
      <c r="I17" s="404">
        <f t="shared" si="0"/>
        <v>142</v>
      </c>
    </row>
    <row r="18" spans="1:9" ht="18.75" customHeight="1">
      <c r="A18" s="456" t="s">
        <v>609</v>
      </c>
      <c r="B18" s="399">
        <v>12</v>
      </c>
      <c r="C18" s="400">
        <v>12</v>
      </c>
      <c r="D18" s="401">
        <v>19</v>
      </c>
      <c r="E18" s="400">
        <v>18</v>
      </c>
      <c r="F18" s="402">
        <v>19</v>
      </c>
      <c r="G18" s="399">
        <v>18</v>
      </c>
      <c r="H18" s="401">
        <v>14</v>
      </c>
      <c r="I18" s="404">
        <f t="shared" si="0"/>
        <v>112</v>
      </c>
    </row>
    <row r="19" spans="1:9" ht="18.75" customHeight="1">
      <c r="A19" s="456" t="s">
        <v>610</v>
      </c>
      <c r="B19" s="399">
        <v>12</v>
      </c>
      <c r="C19" s="400">
        <v>18</v>
      </c>
      <c r="D19" s="401">
        <v>18</v>
      </c>
      <c r="E19" s="400">
        <v>23</v>
      </c>
      <c r="F19" s="402">
        <v>20</v>
      </c>
      <c r="G19" s="399">
        <v>27</v>
      </c>
      <c r="H19" s="401">
        <v>19</v>
      </c>
      <c r="I19" s="404">
        <f t="shared" si="0"/>
        <v>137</v>
      </c>
    </row>
    <row r="20" spans="1:9" ht="18.75" customHeight="1">
      <c r="A20" s="456" t="s">
        <v>611</v>
      </c>
      <c r="B20" s="399">
        <v>15</v>
      </c>
      <c r="C20" s="400">
        <v>20</v>
      </c>
      <c r="D20" s="401">
        <v>23</v>
      </c>
      <c r="E20" s="400">
        <v>24</v>
      </c>
      <c r="F20" s="402">
        <v>22</v>
      </c>
      <c r="G20" s="399">
        <v>33</v>
      </c>
      <c r="H20" s="401">
        <v>15</v>
      </c>
      <c r="I20" s="404">
        <f t="shared" si="0"/>
        <v>152</v>
      </c>
    </row>
    <row r="21" spans="1:9" ht="18.75" customHeight="1">
      <c r="A21" s="456" t="s">
        <v>612</v>
      </c>
      <c r="B21" s="399">
        <v>33</v>
      </c>
      <c r="C21" s="400">
        <v>24</v>
      </c>
      <c r="D21" s="401">
        <v>19</v>
      </c>
      <c r="E21" s="400">
        <v>24</v>
      </c>
      <c r="F21" s="402">
        <v>40</v>
      </c>
      <c r="G21" s="399">
        <v>31</v>
      </c>
      <c r="H21" s="401">
        <v>22</v>
      </c>
      <c r="I21" s="404">
        <f t="shared" si="0"/>
        <v>193</v>
      </c>
    </row>
    <row r="22" spans="1:9" ht="18.75" customHeight="1">
      <c r="A22" s="456" t="s">
        <v>613</v>
      </c>
      <c r="B22" s="399">
        <v>23</v>
      </c>
      <c r="C22" s="400">
        <v>32</v>
      </c>
      <c r="D22" s="401">
        <v>37</v>
      </c>
      <c r="E22" s="400">
        <v>31</v>
      </c>
      <c r="F22" s="402">
        <v>36</v>
      </c>
      <c r="G22" s="399">
        <v>24</v>
      </c>
      <c r="H22" s="401">
        <v>27</v>
      </c>
      <c r="I22" s="404">
        <f t="shared" si="0"/>
        <v>210</v>
      </c>
    </row>
    <row r="23" spans="1:9" ht="18.75" customHeight="1">
      <c r="A23" s="456" t="s">
        <v>614</v>
      </c>
      <c r="B23" s="399">
        <v>34</v>
      </c>
      <c r="C23" s="400">
        <v>22</v>
      </c>
      <c r="D23" s="401">
        <v>27</v>
      </c>
      <c r="E23" s="400">
        <v>34</v>
      </c>
      <c r="F23" s="402">
        <v>16</v>
      </c>
      <c r="G23" s="399">
        <v>29</v>
      </c>
      <c r="H23" s="401">
        <v>28</v>
      </c>
      <c r="I23" s="404">
        <f t="shared" si="0"/>
        <v>190</v>
      </c>
    </row>
    <row r="24" spans="1:9" ht="18.75" customHeight="1">
      <c r="A24" s="456" t="s">
        <v>615</v>
      </c>
      <c r="B24" s="399">
        <v>24</v>
      </c>
      <c r="C24" s="400">
        <v>26</v>
      </c>
      <c r="D24" s="401">
        <v>23</v>
      </c>
      <c r="E24" s="400">
        <v>22</v>
      </c>
      <c r="F24" s="402">
        <v>20</v>
      </c>
      <c r="G24" s="399">
        <v>35</v>
      </c>
      <c r="H24" s="401">
        <v>17</v>
      </c>
      <c r="I24" s="404">
        <f t="shared" si="0"/>
        <v>167</v>
      </c>
    </row>
    <row r="25" spans="1:9" ht="18.75" customHeight="1">
      <c r="A25" s="456" t="s">
        <v>616</v>
      </c>
      <c r="B25" s="399">
        <v>25</v>
      </c>
      <c r="C25" s="400">
        <v>11</v>
      </c>
      <c r="D25" s="401">
        <v>20</v>
      </c>
      <c r="E25" s="400">
        <v>24</v>
      </c>
      <c r="F25" s="402">
        <v>24</v>
      </c>
      <c r="G25" s="399">
        <v>34</v>
      </c>
      <c r="H25" s="401">
        <v>24</v>
      </c>
      <c r="I25" s="404">
        <f t="shared" si="0"/>
        <v>162</v>
      </c>
    </row>
    <row r="26" spans="1:9" ht="18.75" customHeight="1">
      <c r="A26" s="456" t="s">
        <v>617</v>
      </c>
      <c r="B26" s="399">
        <v>11</v>
      </c>
      <c r="C26" s="400">
        <v>11</v>
      </c>
      <c r="D26" s="401">
        <v>15</v>
      </c>
      <c r="E26" s="400">
        <v>19</v>
      </c>
      <c r="F26" s="402">
        <v>27</v>
      </c>
      <c r="G26" s="399">
        <v>33</v>
      </c>
      <c r="H26" s="401">
        <v>18</v>
      </c>
      <c r="I26" s="404">
        <f t="shared" si="0"/>
        <v>134</v>
      </c>
    </row>
    <row r="27" spans="1:9" ht="18.75" customHeight="1">
      <c r="A27" s="456" t="s">
        <v>618</v>
      </c>
      <c r="B27" s="399">
        <v>11</v>
      </c>
      <c r="C27" s="400">
        <v>16</v>
      </c>
      <c r="D27" s="401">
        <v>18</v>
      </c>
      <c r="E27" s="400">
        <v>8</v>
      </c>
      <c r="F27" s="402">
        <v>26</v>
      </c>
      <c r="G27" s="399">
        <v>22</v>
      </c>
      <c r="H27" s="401">
        <v>10</v>
      </c>
      <c r="I27" s="404">
        <f t="shared" si="0"/>
        <v>111</v>
      </c>
    </row>
    <row r="28" spans="1:9" ht="18.75" customHeight="1">
      <c r="A28" s="456" t="s">
        <v>619</v>
      </c>
      <c r="B28" s="399">
        <v>12</v>
      </c>
      <c r="C28" s="400">
        <v>5</v>
      </c>
      <c r="D28" s="401">
        <v>7</v>
      </c>
      <c r="E28" s="400">
        <v>9</v>
      </c>
      <c r="F28" s="402">
        <v>10</v>
      </c>
      <c r="G28" s="399">
        <v>14</v>
      </c>
      <c r="H28" s="401">
        <v>12</v>
      </c>
      <c r="I28" s="404">
        <f t="shared" si="0"/>
        <v>69</v>
      </c>
    </row>
    <row r="29" spans="1:9" ht="18.75" customHeight="1">
      <c r="A29" s="457" t="s">
        <v>620</v>
      </c>
      <c r="B29" s="399">
        <v>3</v>
      </c>
      <c r="C29" s="405">
        <v>11</v>
      </c>
      <c r="D29" s="406">
        <v>0</v>
      </c>
      <c r="E29" s="405">
        <v>6</v>
      </c>
      <c r="F29" s="407">
        <v>10</v>
      </c>
      <c r="G29" s="408">
        <v>10</v>
      </c>
      <c r="H29" s="406">
        <v>15</v>
      </c>
      <c r="I29" s="404">
        <f t="shared" si="0"/>
        <v>55</v>
      </c>
    </row>
    <row r="30" spans="1:9" ht="18.75" customHeight="1">
      <c r="A30" s="458" t="s">
        <v>22</v>
      </c>
      <c r="B30" s="409">
        <f aca="true" t="shared" si="1" ref="B30:H30">SUM(B6:B29)</f>
        <v>350</v>
      </c>
      <c r="C30" s="409">
        <f t="shared" si="1"/>
        <v>327</v>
      </c>
      <c r="D30" s="409">
        <f t="shared" si="1"/>
        <v>384</v>
      </c>
      <c r="E30" s="409">
        <f t="shared" si="1"/>
        <v>374</v>
      </c>
      <c r="F30" s="409">
        <f t="shared" si="1"/>
        <v>420</v>
      </c>
      <c r="G30" s="409">
        <f t="shared" si="1"/>
        <v>473</v>
      </c>
      <c r="H30" s="409">
        <f t="shared" si="1"/>
        <v>358</v>
      </c>
      <c r="I30" s="409">
        <f>SUM(I6:I29)</f>
        <v>2686</v>
      </c>
    </row>
    <row r="31" ht="25.5" customHeight="1">
      <c r="A31" s="11" t="s">
        <v>821</v>
      </c>
    </row>
  </sheetData>
  <sheetProtection/>
  <mergeCells count="8">
    <mergeCell ref="H4:H5"/>
    <mergeCell ref="I4:I5"/>
    <mergeCell ref="B4:B5"/>
    <mergeCell ref="C4:C5"/>
    <mergeCell ref="D4:D5"/>
    <mergeCell ref="E4:E5"/>
    <mergeCell ref="F4:F5"/>
    <mergeCell ref="G4:G5"/>
  </mergeCells>
  <hyperlinks>
    <hyperlink ref="A1" location="CONTENT!A1" display="Back to table of content"/>
  </hyperlinks>
  <printOptions/>
  <pageMargins left="0.5511811023622047" right="0.4330708661417323" top="0.2362204724409449" bottom="0.2362204724409449" header="0.11811023622047245" footer="0.31496062992125984"/>
  <pageSetup horizontalDpi="600" verticalDpi="600" orientation="landscape" paperSize="9" r:id="rId2"/>
  <drawing r:id="rId1"/>
</worksheet>
</file>

<file path=xl/worksheets/sheet24.xml><?xml version="1.0" encoding="utf-8"?>
<worksheet xmlns="http://schemas.openxmlformats.org/spreadsheetml/2006/main" xmlns:r="http://schemas.openxmlformats.org/officeDocument/2006/relationships">
  <dimension ref="A1:M14"/>
  <sheetViews>
    <sheetView zoomScalePageLayoutView="0" workbookViewId="0" topLeftCell="A1">
      <selection activeCell="B18" sqref="B18"/>
    </sheetView>
  </sheetViews>
  <sheetFormatPr defaultColWidth="9.140625" defaultRowHeight="12.75"/>
  <cols>
    <col min="1" max="1" width="25.7109375" style="319" customWidth="1"/>
    <col min="2" max="6" width="19.7109375" style="319" customWidth="1"/>
    <col min="7" max="7" width="9.140625" style="320" customWidth="1"/>
    <col min="8" max="16384" width="9.140625" style="319" customWidth="1"/>
  </cols>
  <sheetData>
    <row r="1" ht="15.75">
      <c r="A1" s="564" t="s">
        <v>808</v>
      </c>
    </row>
    <row r="2" spans="1:4" ht="25.5" customHeight="1">
      <c r="A2" s="287" t="s">
        <v>747</v>
      </c>
      <c r="B2" s="318"/>
      <c r="C2" s="318"/>
      <c r="D2" s="318"/>
    </row>
    <row r="4" spans="1:6" ht="43.5" customHeight="1">
      <c r="A4" s="624" t="s">
        <v>20</v>
      </c>
      <c r="B4" s="625" t="s">
        <v>161</v>
      </c>
      <c r="C4" s="626"/>
      <c r="D4" s="626"/>
      <c r="E4" s="626"/>
      <c r="F4" s="627"/>
    </row>
    <row r="5" spans="1:6" ht="41.25" customHeight="1">
      <c r="A5" s="609"/>
      <c r="B5" s="282" t="s">
        <v>286</v>
      </c>
      <c r="C5" s="288" t="s">
        <v>141</v>
      </c>
      <c r="D5" s="7" t="s">
        <v>142</v>
      </c>
      <c r="E5" s="284" t="s">
        <v>162</v>
      </c>
      <c r="F5" s="288" t="s">
        <v>22</v>
      </c>
    </row>
    <row r="6" spans="1:6" ht="51" customHeight="1">
      <c r="A6" s="85">
        <v>2012</v>
      </c>
      <c r="B6" s="478">
        <v>114</v>
      </c>
      <c r="C6" s="478">
        <v>455</v>
      </c>
      <c r="D6" s="478">
        <v>1991</v>
      </c>
      <c r="E6" s="478">
        <v>18466</v>
      </c>
      <c r="F6" s="479">
        <v>21056</v>
      </c>
    </row>
    <row r="7" spans="1:6" ht="51" customHeight="1">
      <c r="A7" s="85">
        <v>2013</v>
      </c>
      <c r="B7" s="478">
        <v>119</v>
      </c>
      <c r="C7" s="478">
        <v>389</v>
      </c>
      <c r="D7" s="478">
        <v>2070</v>
      </c>
      <c r="E7" s="478">
        <v>20985</v>
      </c>
      <c r="F7" s="479">
        <f aca="true" t="shared" si="0" ref="F7:F12">SUM(B7:E7)</f>
        <v>23563</v>
      </c>
    </row>
    <row r="8" spans="1:6" ht="51" customHeight="1">
      <c r="A8" s="85">
        <v>2014</v>
      </c>
      <c r="B8" s="478">
        <v>125</v>
      </c>
      <c r="C8" s="478">
        <v>425</v>
      </c>
      <c r="D8" s="478">
        <v>2043</v>
      </c>
      <c r="E8" s="478">
        <v>23807</v>
      </c>
      <c r="F8" s="479">
        <f t="shared" si="0"/>
        <v>26400</v>
      </c>
    </row>
    <row r="9" spans="1:6" ht="51" customHeight="1">
      <c r="A9" s="85">
        <v>2015</v>
      </c>
      <c r="B9" s="480">
        <v>127</v>
      </c>
      <c r="C9" s="478">
        <v>468</v>
      </c>
      <c r="D9" s="480">
        <v>2148</v>
      </c>
      <c r="E9" s="480">
        <v>25733</v>
      </c>
      <c r="F9" s="479">
        <f t="shared" si="0"/>
        <v>28476</v>
      </c>
    </row>
    <row r="10" spans="1:6" ht="51" customHeight="1">
      <c r="A10" s="85">
        <v>2016</v>
      </c>
      <c r="B10" s="480">
        <v>132</v>
      </c>
      <c r="C10" s="478">
        <v>423</v>
      </c>
      <c r="D10" s="480">
        <v>2234</v>
      </c>
      <c r="E10" s="481">
        <v>26488</v>
      </c>
      <c r="F10" s="482">
        <f t="shared" si="0"/>
        <v>29277</v>
      </c>
    </row>
    <row r="11" spans="1:6" ht="51" customHeight="1">
      <c r="A11" s="85">
        <v>2017</v>
      </c>
      <c r="B11" s="480">
        <v>152</v>
      </c>
      <c r="C11" s="478">
        <v>468</v>
      </c>
      <c r="D11" s="480">
        <v>2421</v>
      </c>
      <c r="E11" s="481">
        <v>26586</v>
      </c>
      <c r="F11" s="482">
        <f t="shared" si="0"/>
        <v>29627</v>
      </c>
    </row>
    <row r="12" spans="1:13" ht="51" customHeight="1">
      <c r="A12" s="84" t="s">
        <v>639</v>
      </c>
      <c r="B12" s="483">
        <v>132</v>
      </c>
      <c r="C12" s="484">
        <v>487</v>
      </c>
      <c r="D12" s="483">
        <v>2067</v>
      </c>
      <c r="E12" s="485">
        <v>26389</v>
      </c>
      <c r="F12" s="486">
        <f t="shared" si="0"/>
        <v>29075</v>
      </c>
      <c r="H12" s="321"/>
      <c r="I12" s="321"/>
      <c r="K12" s="322"/>
      <c r="M12" s="321"/>
    </row>
    <row r="13" spans="1:4" ht="8.25" customHeight="1">
      <c r="A13" s="323"/>
      <c r="B13" s="323"/>
      <c r="C13" s="323"/>
      <c r="D13" s="324"/>
    </row>
    <row r="14" ht="18.75">
      <c r="A14" s="11" t="s">
        <v>821</v>
      </c>
    </row>
  </sheetData>
  <sheetProtection/>
  <mergeCells count="2">
    <mergeCell ref="A4:A5"/>
    <mergeCell ref="B4:F4"/>
  </mergeCells>
  <hyperlinks>
    <hyperlink ref="A1" location="CONTENT!A1" display="Back to table of content"/>
  </hyperlinks>
  <printOptions/>
  <pageMargins left="1" right="0.354330708661417" top="0.75" bottom="0.5" header="0.31496062992126" footer="0.31496062992126"/>
  <pageSetup horizontalDpi="600" verticalDpi="600" orientation="landscape" paperSize="9" r:id="rId2"/>
  <ignoredErrors>
    <ignoredError sqref="F7:F12" formulaRange="1"/>
  </ignoredErrors>
  <drawing r:id="rId1"/>
</worksheet>
</file>

<file path=xl/worksheets/sheet25.xml><?xml version="1.0" encoding="utf-8"?>
<worksheet xmlns="http://schemas.openxmlformats.org/spreadsheetml/2006/main" xmlns:r="http://schemas.openxmlformats.org/officeDocument/2006/relationships">
  <dimension ref="A1:O10"/>
  <sheetViews>
    <sheetView zoomScalePageLayoutView="0" workbookViewId="0" topLeftCell="A1">
      <selection activeCell="A10" sqref="A10"/>
    </sheetView>
  </sheetViews>
  <sheetFormatPr defaultColWidth="9.140625" defaultRowHeight="12.75"/>
  <cols>
    <col min="1" max="1" width="24.28125" style="319" customWidth="1"/>
    <col min="2" max="9" width="12.7109375" style="319" customWidth="1"/>
    <col min="10" max="10" width="9.140625" style="320" customWidth="1"/>
    <col min="11" max="16384" width="9.140625" style="319" customWidth="1"/>
  </cols>
  <sheetData>
    <row r="1" ht="15.75">
      <c r="A1" s="564" t="s">
        <v>808</v>
      </c>
    </row>
    <row r="2" spans="1:15" ht="43.5" customHeight="1">
      <c r="A2" s="285" t="s">
        <v>594</v>
      </c>
      <c r="B2" s="441"/>
      <c r="C2" s="325"/>
      <c r="D2" s="325"/>
      <c r="E2" s="325"/>
      <c r="F2" s="325"/>
      <c r="G2" s="325"/>
      <c r="H2" s="325"/>
      <c r="I2" s="325"/>
      <c r="O2" s="321"/>
    </row>
    <row r="3" spans="1:9" ht="16.5" customHeight="1">
      <c r="A3" s="11"/>
      <c r="B3" s="441"/>
      <c r="C3" s="325"/>
      <c r="D3" s="325"/>
      <c r="E3" s="325"/>
      <c r="F3" s="325"/>
      <c r="G3" s="325"/>
      <c r="H3" s="325"/>
      <c r="I3" s="325"/>
    </row>
    <row r="4" spans="1:9" ht="52.5" customHeight="1">
      <c r="A4" s="488" t="s">
        <v>248</v>
      </c>
      <c r="B4" s="628">
        <v>2017</v>
      </c>
      <c r="C4" s="629"/>
      <c r="D4" s="629"/>
      <c r="E4" s="630"/>
      <c r="F4" s="628" t="s">
        <v>639</v>
      </c>
      <c r="G4" s="629"/>
      <c r="H4" s="629"/>
      <c r="I4" s="630"/>
    </row>
    <row r="5" spans="1:9" ht="52.5" customHeight="1">
      <c r="A5" s="487" t="s">
        <v>249</v>
      </c>
      <c r="B5" s="442" t="s">
        <v>246</v>
      </c>
      <c r="C5" s="443" t="s">
        <v>247</v>
      </c>
      <c r="D5" s="442" t="s">
        <v>22</v>
      </c>
      <c r="E5" s="444" t="s">
        <v>49</v>
      </c>
      <c r="F5" s="442" t="s">
        <v>246</v>
      </c>
      <c r="G5" s="443" t="s">
        <v>247</v>
      </c>
      <c r="H5" s="442" t="s">
        <v>22</v>
      </c>
      <c r="I5" s="444" t="s">
        <v>49</v>
      </c>
    </row>
    <row r="6" spans="1:9" ht="75" customHeight="1">
      <c r="A6" s="289" t="s">
        <v>250</v>
      </c>
      <c r="B6" s="290">
        <v>43</v>
      </c>
      <c r="C6" s="291">
        <v>29</v>
      </c>
      <c r="D6" s="292">
        <f>SUM(B6:C6)</f>
        <v>72</v>
      </c>
      <c r="E6" s="293">
        <f>D6/D8*100</f>
        <v>43.63636363636363</v>
      </c>
      <c r="F6" s="290">
        <v>32</v>
      </c>
      <c r="G6" s="291">
        <v>24</v>
      </c>
      <c r="H6" s="292">
        <f>SUM(F6:G6)</f>
        <v>56</v>
      </c>
      <c r="I6" s="293">
        <f>H6/H8*100</f>
        <v>36.84210526315789</v>
      </c>
    </row>
    <row r="7" spans="1:9" ht="75" customHeight="1">
      <c r="A7" s="294" t="s">
        <v>251</v>
      </c>
      <c r="B7" s="290">
        <v>60</v>
      </c>
      <c r="C7" s="291">
        <v>33</v>
      </c>
      <c r="D7" s="292">
        <f>SUM(B7:C7)</f>
        <v>93</v>
      </c>
      <c r="E7" s="293">
        <f>D7/D8*100</f>
        <v>56.36363636363636</v>
      </c>
      <c r="F7" s="290">
        <v>65</v>
      </c>
      <c r="G7" s="291">
        <v>31</v>
      </c>
      <c r="H7" s="292">
        <f>SUM(F7:G7)</f>
        <v>96</v>
      </c>
      <c r="I7" s="293">
        <f>H7/H8*100</f>
        <v>63.1578947368421</v>
      </c>
    </row>
    <row r="8" spans="1:9" ht="75" customHeight="1">
      <c r="A8" s="155" t="s">
        <v>22</v>
      </c>
      <c r="B8" s="158">
        <f>SUM(B6:B7)</f>
        <v>103</v>
      </c>
      <c r="C8" s="159">
        <f>SUM(C6:C7)</f>
        <v>62</v>
      </c>
      <c r="D8" s="156">
        <f>SUM(D6:D7)</f>
        <v>165</v>
      </c>
      <c r="E8" s="157">
        <v>100</v>
      </c>
      <c r="F8" s="158">
        <f>SUM(F6:F7)</f>
        <v>97</v>
      </c>
      <c r="G8" s="159">
        <f>SUM(G6:G7)</f>
        <v>55</v>
      </c>
      <c r="H8" s="156">
        <f>SUM(H6:H7)</f>
        <v>152</v>
      </c>
      <c r="I8" s="157">
        <v>100</v>
      </c>
    </row>
    <row r="9" spans="1:9" ht="15.75">
      <c r="A9" s="325"/>
      <c r="B9" s="325"/>
      <c r="C9" s="325"/>
      <c r="D9" s="325"/>
      <c r="E9" s="325"/>
      <c r="F9" s="325"/>
      <c r="G9" s="325"/>
      <c r="H9" s="325"/>
      <c r="I9" s="325"/>
    </row>
    <row r="10" ht="18.75">
      <c r="A10" s="325" t="s">
        <v>640</v>
      </c>
    </row>
  </sheetData>
  <sheetProtection/>
  <mergeCells count="2">
    <mergeCell ref="B4:E4"/>
    <mergeCell ref="F4:I4"/>
  </mergeCells>
  <hyperlinks>
    <hyperlink ref="A1" location="CONTENT!A1" display="Back to table of content"/>
  </hyperlinks>
  <printOptions/>
  <pageMargins left="1" right="0.708661417322835" top="0.75" bottom="0.75" header="0.31496062992126" footer="0.31496062992126"/>
  <pageSetup horizontalDpi="600" verticalDpi="600" orientation="landscape" paperSize="9" r:id="rId2"/>
  <drawing r:id="rId1"/>
</worksheet>
</file>

<file path=xl/worksheets/sheet26.xml><?xml version="1.0" encoding="utf-8"?>
<worksheet xmlns="http://schemas.openxmlformats.org/spreadsheetml/2006/main" xmlns:r="http://schemas.openxmlformats.org/officeDocument/2006/relationships">
  <dimension ref="A1:I33"/>
  <sheetViews>
    <sheetView zoomScalePageLayoutView="0" workbookViewId="0" topLeftCell="A1">
      <selection activeCell="A16" sqref="A16"/>
    </sheetView>
  </sheetViews>
  <sheetFormatPr defaultColWidth="9.140625" defaultRowHeight="12.75"/>
  <cols>
    <col min="1" max="1" width="40.7109375" style="11" customWidth="1"/>
    <col min="2" max="9" width="11.57421875" style="11" customWidth="1"/>
    <col min="10" max="16384" width="9.140625" style="11" customWidth="1"/>
  </cols>
  <sheetData>
    <row r="1" ht="15.75">
      <c r="A1" s="564" t="s">
        <v>808</v>
      </c>
    </row>
    <row r="2" spans="1:9" ht="24.75" customHeight="1">
      <c r="A2" s="301" t="s">
        <v>595</v>
      </c>
      <c r="B2" s="13"/>
      <c r="C2" s="13"/>
      <c r="D2" s="13"/>
      <c r="E2" s="13"/>
      <c r="F2" s="13"/>
      <c r="G2" s="13"/>
      <c r="H2" s="13"/>
      <c r="I2" s="13"/>
    </row>
    <row r="3" ht="22.5" customHeight="1">
      <c r="I3" s="75" t="s">
        <v>9</v>
      </c>
    </row>
    <row r="4" spans="1:9" ht="24" customHeight="1">
      <c r="A4" s="631" t="s">
        <v>163</v>
      </c>
      <c r="B4" s="598">
        <v>2017</v>
      </c>
      <c r="C4" s="599"/>
      <c r="D4" s="599"/>
      <c r="E4" s="600"/>
      <c r="F4" s="598" t="s">
        <v>824</v>
      </c>
      <c r="G4" s="599"/>
      <c r="H4" s="599"/>
      <c r="I4" s="600"/>
    </row>
    <row r="5" spans="1:9" ht="25.5" customHeight="1">
      <c r="A5" s="632"/>
      <c r="B5" s="598" t="s">
        <v>165</v>
      </c>
      <c r="C5" s="599"/>
      <c r="D5" s="599"/>
      <c r="E5" s="600"/>
      <c r="F5" s="598" t="s">
        <v>165</v>
      </c>
      <c r="G5" s="599"/>
      <c r="H5" s="599"/>
      <c r="I5" s="600"/>
    </row>
    <row r="6" spans="1:9" ht="36.75" customHeight="1">
      <c r="A6" s="633"/>
      <c r="B6" s="16" t="s">
        <v>166</v>
      </c>
      <c r="C6" s="7" t="s">
        <v>141</v>
      </c>
      <c r="D6" s="7" t="s">
        <v>142</v>
      </c>
      <c r="E6" s="7" t="s">
        <v>22</v>
      </c>
      <c r="F6" s="16" t="s">
        <v>166</v>
      </c>
      <c r="G6" s="7" t="s">
        <v>141</v>
      </c>
      <c r="H6" s="7" t="s">
        <v>142</v>
      </c>
      <c r="I6" s="7" t="s">
        <v>22</v>
      </c>
    </row>
    <row r="7" spans="1:9" ht="42" customHeight="1">
      <c r="A7" s="64" t="s">
        <v>144</v>
      </c>
      <c r="B7" s="295">
        <v>12</v>
      </c>
      <c r="C7" s="296">
        <v>29</v>
      </c>
      <c r="D7" s="297">
        <v>159</v>
      </c>
      <c r="E7" s="246">
        <f aca="true" t="shared" si="0" ref="E7:E13">SUM(B7:D7)</f>
        <v>200</v>
      </c>
      <c r="F7" s="295">
        <v>10</v>
      </c>
      <c r="G7" s="296">
        <v>28</v>
      </c>
      <c r="H7" s="297">
        <v>137</v>
      </c>
      <c r="I7" s="246">
        <f>SUM(F7:H7)</f>
        <v>175</v>
      </c>
    </row>
    <row r="8" spans="1:9" ht="42" customHeight="1">
      <c r="A8" s="60" t="s">
        <v>145</v>
      </c>
      <c r="B8" s="298">
        <v>15</v>
      </c>
      <c r="C8" s="296">
        <v>79</v>
      </c>
      <c r="D8" s="297">
        <v>345</v>
      </c>
      <c r="E8" s="246">
        <f t="shared" si="0"/>
        <v>439</v>
      </c>
      <c r="F8" s="298">
        <v>15</v>
      </c>
      <c r="G8" s="296">
        <v>80</v>
      </c>
      <c r="H8" s="297">
        <v>290</v>
      </c>
      <c r="I8" s="246">
        <f aca="true" t="shared" si="1" ref="I8:I13">SUM(F8:H8)</f>
        <v>385</v>
      </c>
    </row>
    <row r="9" spans="1:9" ht="42" customHeight="1">
      <c r="A9" s="60" t="s">
        <v>319</v>
      </c>
      <c r="B9" s="298">
        <v>43</v>
      </c>
      <c r="C9" s="296">
        <v>87</v>
      </c>
      <c r="D9" s="297">
        <v>609</v>
      </c>
      <c r="E9" s="246">
        <f t="shared" si="0"/>
        <v>739</v>
      </c>
      <c r="F9" s="298">
        <v>37</v>
      </c>
      <c r="G9" s="296">
        <v>100</v>
      </c>
      <c r="H9" s="297">
        <v>520</v>
      </c>
      <c r="I9" s="246">
        <f t="shared" si="1"/>
        <v>657</v>
      </c>
    </row>
    <row r="10" spans="1:9" ht="42" customHeight="1">
      <c r="A10" s="60" t="s">
        <v>147</v>
      </c>
      <c r="B10" s="298">
        <v>25</v>
      </c>
      <c r="C10" s="296">
        <v>42</v>
      </c>
      <c r="D10" s="297">
        <v>384</v>
      </c>
      <c r="E10" s="246">
        <f t="shared" si="0"/>
        <v>451</v>
      </c>
      <c r="F10" s="298">
        <v>21</v>
      </c>
      <c r="G10" s="296">
        <v>45</v>
      </c>
      <c r="H10" s="297">
        <v>328</v>
      </c>
      <c r="I10" s="246">
        <f t="shared" si="1"/>
        <v>394</v>
      </c>
    </row>
    <row r="11" spans="1:9" ht="42" customHeight="1">
      <c r="A11" s="60" t="s">
        <v>320</v>
      </c>
      <c r="B11" s="298">
        <v>17</v>
      </c>
      <c r="C11" s="296">
        <v>61</v>
      </c>
      <c r="D11" s="297">
        <v>297</v>
      </c>
      <c r="E11" s="246">
        <f t="shared" si="0"/>
        <v>375</v>
      </c>
      <c r="F11" s="298">
        <v>15</v>
      </c>
      <c r="G11" s="296">
        <v>63</v>
      </c>
      <c r="H11" s="297">
        <v>254</v>
      </c>
      <c r="I11" s="246">
        <f t="shared" si="1"/>
        <v>332</v>
      </c>
    </row>
    <row r="12" spans="1:9" ht="42" customHeight="1">
      <c r="A12" s="60" t="s">
        <v>321</v>
      </c>
      <c r="B12" s="298">
        <v>14</v>
      </c>
      <c r="C12" s="296">
        <v>22</v>
      </c>
      <c r="D12" s="297">
        <v>97</v>
      </c>
      <c r="E12" s="246">
        <f t="shared" si="0"/>
        <v>133</v>
      </c>
      <c r="F12" s="298">
        <v>12</v>
      </c>
      <c r="G12" s="296">
        <v>24</v>
      </c>
      <c r="H12" s="297">
        <v>83</v>
      </c>
      <c r="I12" s="246">
        <f t="shared" si="1"/>
        <v>119</v>
      </c>
    </row>
    <row r="13" spans="1:9" ht="42" customHeight="1">
      <c r="A13" s="60" t="s">
        <v>322</v>
      </c>
      <c r="B13" s="298">
        <v>26</v>
      </c>
      <c r="C13" s="296">
        <v>148</v>
      </c>
      <c r="D13" s="297">
        <v>530</v>
      </c>
      <c r="E13" s="246">
        <f t="shared" si="0"/>
        <v>704</v>
      </c>
      <c r="F13" s="298">
        <v>22</v>
      </c>
      <c r="G13" s="296">
        <v>147</v>
      </c>
      <c r="H13" s="297">
        <v>455</v>
      </c>
      <c r="I13" s="246">
        <f t="shared" si="1"/>
        <v>624</v>
      </c>
    </row>
    <row r="14" spans="1:9" ht="42" customHeight="1">
      <c r="A14" s="22" t="s">
        <v>167</v>
      </c>
      <c r="B14" s="299">
        <f aca="true" t="shared" si="2" ref="B14:H14">SUM(B7:B13)</f>
        <v>152</v>
      </c>
      <c r="C14" s="299">
        <f t="shared" si="2"/>
        <v>468</v>
      </c>
      <c r="D14" s="299">
        <f t="shared" si="2"/>
        <v>2421</v>
      </c>
      <c r="E14" s="299">
        <f t="shared" si="2"/>
        <v>3041</v>
      </c>
      <c r="F14" s="299">
        <f t="shared" si="2"/>
        <v>132</v>
      </c>
      <c r="G14" s="299">
        <f t="shared" si="2"/>
        <v>487</v>
      </c>
      <c r="H14" s="299">
        <f t="shared" si="2"/>
        <v>2067</v>
      </c>
      <c r="I14" s="299">
        <f>SUM(I7:I13)</f>
        <v>2686</v>
      </c>
    </row>
    <row r="15" spans="1:8" ht="12" customHeight="1">
      <c r="A15" s="134"/>
      <c r="B15" s="233"/>
      <c r="C15" s="233"/>
      <c r="D15" s="233"/>
      <c r="E15" s="233"/>
      <c r="F15" s="233"/>
      <c r="G15" s="233"/>
      <c r="H15" s="233"/>
    </row>
    <row r="16" ht="21" customHeight="1">
      <c r="A16" s="325" t="s">
        <v>640</v>
      </c>
    </row>
    <row r="18" ht="15.75">
      <c r="D18" s="411"/>
    </row>
    <row r="19" ht="15.75">
      <c r="D19" s="411"/>
    </row>
    <row r="20" ht="15.75">
      <c r="G20" s="411"/>
    </row>
    <row r="21" spans="4:7" ht="15.75">
      <c r="D21" s="411"/>
      <c r="G21" s="411"/>
    </row>
    <row r="22" spans="4:9" ht="15.75">
      <c r="D22" s="411"/>
      <c r="G22" s="411"/>
      <c r="I22" s="411"/>
    </row>
    <row r="23" spans="4:7" ht="15.75">
      <c r="D23" s="411"/>
      <c r="G23" s="411"/>
    </row>
    <row r="24" spans="4:7" ht="15.75">
      <c r="D24" s="411"/>
      <c r="G24" s="411"/>
    </row>
    <row r="25" spans="4:7" ht="15.75">
      <c r="D25" s="411"/>
      <c r="G25" s="411"/>
    </row>
    <row r="26" spans="4:7" ht="15.75">
      <c r="D26" s="411"/>
      <c r="G26" s="411"/>
    </row>
    <row r="27" spans="4:7" ht="15.75">
      <c r="D27" s="411"/>
      <c r="G27" s="411"/>
    </row>
    <row r="28" spans="4:7" ht="15.75">
      <c r="D28" s="411"/>
      <c r="G28" s="411"/>
    </row>
    <row r="29" spans="4:7" ht="15.75">
      <c r="D29" s="411"/>
      <c r="G29" s="411"/>
    </row>
    <row r="30" ht="15.75">
      <c r="D30" s="411"/>
    </row>
    <row r="31" ht="15.75">
      <c r="D31" s="411"/>
    </row>
    <row r="32" ht="15.75">
      <c r="D32" s="411"/>
    </row>
    <row r="33" ht="15.75">
      <c r="D33" s="411"/>
    </row>
  </sheetData>
  <sheetProtection/>
  <mergeCells count="5">
    <mergeCell ref="A4:A6"/>
    <mergeCell ref="B4:E4"/>
    <mergeCell ref="F4:I4"/>
    <mergeCell ref="B5:E5"/>
    <mergeCell ref="F5:I5"/>
  </mergeCells>
  <hyperlinks>
    <hyperlink ref="A1" location="CONTENT!A1" display="Back to table of content"/>
  </hyperlinks>
  <printOptions/>
  <pageMargins left="0.75" right="0.236220472440945" top="0.75" bottom="0.5" header="0.118110236220472" footer="0.275590551181102"/>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I12"/>
  <sheetViews>
    <sheetView zoomScalePageLayoutView="0" workbookViewId="0" topLeftCell="A1">
      <selection activeCell="A12" sqref="A12"/>
    </sheetView>
  </sheetViews>
  <sheetFormatPr defaultColWidth="9.140625" defaultRowHeight="12.75"/>
  <cols>
    <col min="1" max="1" width="30.7109375" style="11" customWidth="1"/>
    <col min="2" max="9" width="12.7109375" style="11" customWidth="1"/>
    <col min="10" max="16384" width="9.140625" style="11" customWidth="1"/>
  </cols>
  <sheetData>
    <row r="1" ht="15.75">
      <c r="A1" s="564" t="s">
        <v>808</v>
      </c>
    </row>
    <row r="2" spans="1:9" s="459" customFormat="1" ht="25.5" customHeight="1">
      <c r="A2" s="243" t="s">
        <v>596</v>
      </c>
      <c r="B2" s="115"/>
      <c r="C2" s="57"/>
      <c r="D2" s="57"/>
      <c r="E2" s="13"/>
      <c r="F2" s="115"/>
      <c r="G2" s="115"/>
      <c r="H2" s="115"/>
      <c r="I2" s="57"/>
    </row>
    <row r="3" ht="31.5" customHeight="1">
      <c r="I3" s="75" t="s">
        <v>9</v>
      </c>
    </row>
    <row r="4" spans="1:9" ht="24.75" customHeight="1">
      <c r="A4" s="634" t="s">
        <v>168</v>
      </c>
      <c r="B4" s="332">
        <v>2017</v>
      </c>
      <c r="C4" s="332"/>
      <c r="D4" s="332"/>
      <c r="E4" s="333"/>
      <c r="F4" s="332" t="s">
        <v>825</v>
      </c>
      <c r="G4" s="332"/>
      <c r="H4" s="332"/>
      <c r="I4" s="333"/>
    </row>
    <row r="5" spans="1:9" ht="33.75" customHeight="1">
      <c r="A5" s="635"/>
      <c r="B5" s="636" t="s">
        <v>161</v>
      </c>
      <c r="C5" s="637"/>
      <c r="D5" s="637"/>
      <c r="E5" s="638"/>
      <c r="F5" s="636" t="s">
        <v>161</v>
      </c>
      <c r="G5" s="637"/>
      <c r="H5" s="637"/>
      <c r="I5" s="638"/>
    </row>
    <row r="6" spans="1:9" ht="44.25" customHeight="1">
      <c r="A6" s="609"/>
      <c r="B6" s="330" t="s">
        <v>166</v>
      </c>
      <c r="C6" s="330" t="s">
        <v>141</v>
      </c>
      <c r="D6" s="330" t="s">
        <v>142</v>
      </c>
      <c r="E6" s="7" t="s">
        <v>22</v>
      </c>
      <c r="F6" s="330" t="s">
        <v>166</v>
      </c>
      <c r="G6" s="330" t="s">
        <v>141</v>
      </c>
      <c r="H6" s="330" t="s">
        <v>142</v>
      </c>
      <c r="I6" s="7" t="s">
        <v>22</v>
      </c>
    </row>
    <row r="7" spans="1:9" ht="57.75" customHeight="1">
      <c r="A7" s="64" t="s">
        <v>169</v>
      </c>
      <c r="B7" s="431">
        <v>140</v>
      </c>
      <c r="C7" s="432">
        <v>439</v>
      </c>
      <c r="D7" s="433">
        <v>2270</v>
      </c>
      <c r="E7" s="92">
        <f>SUM(B7:D7)</f>
        <v>2849</v>
      </c>
      <c r="F7" s="431">
        <v>121</v>
      </c>
      <c r="G7" s="432">
        <v>455.84123222748815</v>
      </c>
      <c r="H7" s="433">
        <v>1930.2635060639473</v>
      </c>
      <c r="I7" s="92">
        <f>SUM(F7:H7)</f>
        <v>2507.1047382914353</v>
      </c>
    </row>
    <row r="8" spans="1:9" ht="57.75" customHeight="1">
      <c r="A8" s="60" t="s">
        <v>171</v>
      </c>
      <c r="B8" s="432">
        <v>11</v>
      </c>
      <c r="C8" s="432">
        <v>29</v>
      </c>
      <c r="D8" s="433">
        <v>149</v>
      </c>
      <c r="E8" s="92">
        <f>SUM(B8:D8)</f>
        <v>189</v>
      </c>
      <c r="F8" s="432">
        <v>10</v>
      </c>
      <c r="G8" s="432">
        <v>28.850710900473935</v>
      </c>
      <c r="H8" s="433">
        <v>135</v>
      </c>
      <c r="I8" s="92">
        <f>SUM(F8:H8)</f>
        <v>173.85071090047393</v>
      </c>
    </row>
    <row r="9" spans="1:9" ht="57.75" customHeight="1">
      <c r="A9" s="60" t="s">
        <v>172</v>
      </c>
      <c r="B9" s="432">
        <v>1</v>
      </c>
      <c r="C9" s="432">
        <v>0</v>
      </c>
      <c r="D9" s="433">
        <v>2</v>
      </c>
      <c r="E9" s="92">
        <f>SUM(B9:D9)</f>
        <v>3</v>
      </c>
      <c r="F9" s="432">
        <v>1</v>
      </c>
      <c r="G9" s="432">
        <v>2</v>
      </c>
      <c r="H9" s="433">
        <v>2</v>
      </c>
      <c r="I9" s="92">
        <f>SUM(F9:H9)</f>
        <v>5</v>
      </c>
    </row>
    <row r="10" spans="1:9" ht="57.75" customHeight="1">
      <c r="A10" s="60" t="s">
        <v>173</v>
      </c>
      <c r="B10" s="432">
        <v>0</v>
      </c>
      <c r="C10" s="432">
        <v>0</v>
      </c>
      <c r="D10" s="432">
        <v>0</v>
      </c>
      <c r="E10" s="92">
        <f>SUM(B10:D10)</f>
        <v>0</v>
      </c>
      <c r="F10" s="432">
        <v>0</v>
      </c>
      <c r="G10" s="432">
        <v>0</v>
      </c>
      <c r="H10" s="432">
        <v>0</v>
      </c>
      <c r="I10" s="92">
        <f>SUM(E10:G10)</f>
        <v>0</v>
      </c>
    </row>
    <row r="11" spans="1:9" ht="57.75" customHeight="1">
      <c r="A11" s="331" t="s">
        <v>174</v>
      </c>
      <c r="B11" s="181">
        <f aca="true" t="shared" si="0" ref="B11:I11">SUM(B7:B10)</f>
        <v>152</v>
      </c>
      <c r="C11" s="181">
        <f t="shared" si="0"/>
        <v>468</v>
      </c>
      <c r="D11" s="181">
        <f t="shared" si="0"/>
        <v>2421</v>
      </c>
      <c r="E11" s="181">
        <f t="shared" si="0"/>
        <v>3041</v>
      </c>
      <c r="F11" s="181">
        <f>SUM(F7:F10)</f>
        <v>132</v>
      </c>
      <c r="G11" s="181">
        <f>SUM(G7:G10)</f>
        <v>486.6919431279621</v>
      </c>
      <c r="H11" s="181">
        <f>SUM(H7:H10)</f>
        <v>2067.2635060639473</v>
      </c>
      <c r="I11" s="181">
        <f t="shared" si="0"/>
        <v>2685.9554491919093</v>
      </c>
    </row>
    <row r="12" ht="27" customHeight="1">
      <c r="A12" s="325" t="s">
        <v>640</v>
      </c>
    </row>
  </sheetData>
  <sheetProtection/>
  <mergeCells count="3">
    <mergeCell ref="A4:A6"/>
    <mergeCell ref="B5:E5"/>
    <mergeCell ref="F5:I5"/>
  </mergeCells>
  <hyperlinks>
    <hyperlink ref="A1" location="CONTENT!A1" display="Back to table of content"/>
  </hyperlinks>
  <printOptions/>
  <pageMargins left="0.75" right="0.236220472440945" top="0.748031496062992" bottom="0.748031496062992" header="0.118110236220472" footer="0.511811023622047"/>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I15"/>
  <sheetViews>
    <sheetView zoomScalePageLayoutView="0" workbookViewId="0" topLeftCell="A1">
      <selection activeCell="A14" sqref="A14"/>
    </sheetView>
  </sheetViews>
  <sheetFormatPr defaultColWidth="9.140625" defaultRowHeight="12.75"/>
  <cols>
    <col min="1" max="1" width="40.140625" style="11" customWidth="1"/>
    <col min="2" max="9" width="11.7109375" style="11" customWidth="1"/>
    <col min="10" max="16384" width="9.140625" style="11" customWidth="1"/>
  </cols>
  <sheetData>
    <row r="1" ht="15.75">
      <c r="A1" s="564" t="s">
        <v>808</v>
      </c>
    </row>
    <row r="2" spans="1:3" ht="27.75" customHeight="1">
      <c r="A2" s="115" t="s">
        <v>641</v>
      </c>
      <c r="B2" s="57"/>
      <c r="C2" s="57"/>
    </row>
    <row r="3" ht="16.5" customHeight="1">
      <c r="I3" s="75" t="s">
        <v>9</v>
      </c>
    </row>
    <row r="4" spans="1:9" ht="34.5" customHeight="1">
      <c r="A4" s="621" t="s">
        <v>175</v>
      </c>
      <c r="B4" s="636">
        <v>2017</v>
      </c>
      <c r="C4" s="637"/>
      <c r="D4" s="637"/>
      <c r="E4" s="638"/>
      <c r="F4" s="636" t="s">
        <v>826</v>
      </c>
      <c r="G4" s="637"/>
      <c r="H4" s="637"/>
      <c r="I4" s="638"/>
    </row>
    <row r="5" spans="1:9" ht="34.5" customHeight="1">
      <c r="A5" s="639"/>
      <c r="B5" s="637" t="s">
        <v>164</v>
      </c>
      <c r="C5" s="637"/>
      <c r="D5" s="637"/>
      <c r="E5" s="638"/>
      <c r="F5" s="637" t="s">
        <v>164</v>
      </c>
      <c r="G5" s="637"/>
      <c r="H5" s="637"/>
      <c r="I5" s="638"/>
    </row>
    <row r="6" spans="1:9" ht="34.5" customHeight="1">
      <c r="A6" s="622"/>
      <c r="B6" s="329" t="s">
        <v>166</v>
      </c>
      <c r="C6" s="329" t="s">
        <v>141</v>
      </c>
      <c r="D6" s="330" t="s">
        <v>142</v>
      </c>
      <c r="E6" s="7" t="s">
        <v>22</v>
      </c>
      <c r="F6" s="329" t="s">
        <v>166</v>
      </c>
      <c r="G6" s="329" t="s">
        <v>141</v>
      </c>
      <c r="H6" s="330" t="s">
        <v>142</v>
      </c>
      <c r="I6" s="7" t="s">
        <v>22</v>
      </c>
    </row>
    <row r="7" spans="1:9" ht="43.5" customHeight="1">
      <c r="A7" s="64" t="s">
        <v>391</v>
      </c>
      <c r="B7" s="165">
        <v>72</v>
      </c>
      <c r="C7" s="166">
        <v>267</v>
      </c>
      <c r="D7" s="167">
        <v>1615</v>
      </c>
      <c r="E7" s="92">
        <f>SUM(B7:D7)</f>
        <v>1954</v>
      </c>
      <c r="F7" s="165">
        <v>63</v>
      </c>
      <c r="G7" s="166">
        <v>277</v>
      </c>
      <c r="H7" s="167">
        <v>1382</v>
      </c>
      <c r="I7" s="92">
        <f>SUM(F7:H7)</f>
        <v>1722</v>
      </c>
    </row>
    <row r="8" spans="1:9" ht="43.5" customHeight="1">
      <c r="A8" s="60" t="s">
        <v>389</v>
      </c>
      <c r="B8" s="168">
        <v>18</v>
      </c>
      <c r="C8" s="167">
        <v>47</v>
      </c>
      <c r="D8" s="167">
        <v>239</v>
      </c>
      <c r="E8" s="92">
        <f>SUM(B8:D8)</f>
        <v>304</v>
      </c>
      <c r="F8" s="168">
        <v>16</v>
      </c>
      <c r="G8" s="167">
        <v>50</v>
      </c>
      <c r="H8" s="167">
        <v>203</v>
      </c>
      <c r="I8" s="92">
        <f>SUM(F8:H8)</f>
        <v>269</v>
      </c>
    </row>
    <row r="9" spans="1:9" ht="43.5" customHeight="1">
      <c r="A9" s="60" t="s">
        <v>393</v>
      </c>
      <c r="B9" s="168">
        <v>46</v>
      </c>
      <c r="C9" s="167">
        <v>112</v>
      </c>
      <c r="D9" s="167">
        <v>429</v>
      </c>
      <c r="E9" s="92">
        <f>SUM(B9:D9)</f>
        <v>587</v>
      </c>
      <c r="F9" s="168">
        <v>40</v>
      </c>
      <c r="G9" s="167">
        <v>117</v>
      </c>
      <c r="H9" s="167">
        <v>365</v>
      </c>
      <c r="I9" s="92">
        <f>SUM(F9:H9)</f>
        <v>522</v>
      </c>
    </row>
    <row r="10" spans="1:9" ht="43.5" customHeight="1">
      <c r="A10" s="60" t="s">
        <v>394</v>
      </c>
      <c r="B10" s="169">
        <v>2</v>
      </c>
      <c r="C10" s="167">
        <v>10</v>
      </c>
      <c r="D10" s="167">
        <v>30</v>
      </c>
      <c r="E10" s="92">
        <f>SUM(B10:D10)</f>
        <v>42</v>
      </c>
      <c r="F10" s="169">
        <v>2</v>
      </c>
      <c r="G10" s="167">
        <v>10</v>
      </c>
      <c r="H10" s="167">
        <v>26</v>
      </c>
      <c r="I10" s="92">
        <f>SUM(F10:H10)</f>
        <v>38</v>
      </c>
    </row>
    <row r="11" spans="1:9" ht="43.5" customHeight="1">
      <c r="A11" s="60" t="s">
        <v>390</v>
      </c>
      <c r="B11" s="169">
        <v>14</v>
      </c>
      <c r="C11" s="167">
        <v>32</v>
      </c>
      <c r="D11" s="167">
        <v>108</v>
      </c>
      <c r="E11" s="92">
        <f>SUM(B11:D11)</f>
        <v>154</v>
      </c>
      <c r="F11" s="169">
        <v>11</v>
      </c>
      <c r="G11" s="167">
        <v>33</v>
      </c>
      <c r="H11" s="167">
        <v>91</v>
      </c>
      <c r="I11" s="92">
        <f>SUM(F11:H11)</f>
        <v>135</v>
      </c>
    </row>
    <row r="12" spans="1:9" s="307" customFormat="1" ht="43.5" customHeight="1">
      <c r="A12" s="460" t="s">
        <v>392</v>
      </c>
      <c r="B12" s="461">
        <v>0</v>
      </c>
      <c r="C12" s="461">
        <v>0</v>
      </c>
      <c r="D12" s="461">
        <v>0</v>
      </c>
      <c r="E12" s="461">
        <v>0</v>
      </c>
      <c r="F12" s="461">
        <v>0</v>
      </c>
      <c r="G12" s="461">
        <v>0</v>
      </c>
      <c r="H12" s="461">
        <v>0</v>
      </c>
      <c r="I12" s="461">
        <v>0</v>
      </c>
    </row>
    <row r="13" spans="1:9" ht="43.5" customHeight="1">
      <c r="A13" s="327" t="s">
        <v>176</v>
      </c>
      <c r="B13" s="83">
        <f aca="true" t="shared" si="0" ref="B13:I13">SUM(B7:B12)</f>
        <v>152</v>
      </c>
      <c r="C13" s="83">
        <f t="shared" si="0"/>
        <v>468</v>
      </c>
      <c r="D13" s="83">
        <f t="shared" si="0"/>
        <v>2421</v>
      </c>
      <c r="E13" s="181">
        <f t="shared" si="0"/>
        <v>3041</v>
      </c>
      <c r="F13" s="83">
        <f t="shared" si="0"/>
        <v>132</v>
      </c>
      <c r="G13" s="83">
        <f t="shared" si="0"/>
        <v>487</v>
      </c>
      <c r="H13" s="83">
        <f t="shared" si="0"/>
        <v>2067</v>
      </c>
      <c r="I13" s="181">
        <f t="shared" si="0"/>
        <v>2686</v>
      </c>
    </row>
    <row r="14" ht="24.75" customHeight="1">
      <c r="A14" s="325" t="s">
        <v>640</v>
      </c>
    </row>
    <row r="15" ht="15.75">
      <c r="A15" s="135" t="s">
        <v>23</v>
      </c>
    </row>
  </sheetData>
  <sheetProtection/>
  <mergeCells count="5">
    <mergeCell ref="A4:A6"/>
    <mergeCell ref="B4:E4"/>
    <mergeCell ref="F4:I4"/>
    <mergeCell ref="B5:E5"/>
    <mergeCell ref="F5:I5"/>
  </mergeCells>
  <hyperlinks>
    <hyperlink ref="A1" location="CONTENT!A1" display="Back to table of content"/>
  </hyperlinks>
  <printOptions/>
  <pageMargins left="0.75" right="0.236220472440945" top="0.748031496062992" bottom="0.748031496062992" header="0.118110236220472" footer="0.511811023622047"/>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K23"/>
  <sheetViews>
    <sheetView zoomScalePageLayoutView="0" workbookViewId="0" topLeftCell="A1">
      <selection activeCell="A19" sqref="A19"/>
    </sheetView>
  </sheetViews>
  <sheetFormatPr defaultColWidth="9.140625" defaultRowHeight="12.75"/>
  <cols>
    <col min="1" max="1" width="26.7109375" style="11" customWidth="1"/>
    <col min="2" max="11" width="10.7109375" style="11" customWidth="1"/>
    <col min="12" max="16384" width="9.140625" style="11" customWidth="1"/>
  </cols>
  <sheetData>
    <row r="1" ht="15.75">
      <c r="A1" s="564" t="s">
        <v>808</v>
      </c>
    </row>
    <row r="2" spans="1:11" ht="17.25" customHeight="1">
      <c r="A2" s="243" t="s">
        <v>827</v>
      </c>
      <c r="B2" s="13"/>
      <c r="C2" s="13"/>
      <c r="D2" s="13"/>
      <c r="E2" s="13"/>
      <c r="F2" s="13"/>
      <c r="G2" s="13"/>
      <c r="H2" s="13"/>
      <c r="I2" s="13"/>
      <c r="J2" s="13"/>
      <c r="K2" s="13"/>
    </row>
    <row r="3" ht="15.75">
      <c r="K3" s="75" t="s">
        <v>9</v>
      </c>
    </row>
    <row r="4" spans="1:11" ht="24.75" customHeight="1">
      <c r="A4" s="621" t="s">
        <v>273</v>
      </c>
      <c r="B4" s="326" t="s">
        <v>177</v>
      </c>
      <c r="C4" s="445"/>
      <c r="D4" s="445"/>
      <c r="E4" s="445"/>
      <c r="F4" s="445"/>
      <c r="G4" s="445"/>
      <c r="H4" s="445"/>
      <c r="I4" s="445"/>
      <c r="J4" s="445"/>
      <c r="K4" s="446"/>
    </row>
    <row r="5" spans="1:11" ht="48" customHeight="1">
      <c r="A5" s="639"/>
      <c r="B5" s="434" t="s">
        <v>344</v>
      </c>
      <c r="C5" s="434" t="s">
        <v>345</v>
      </c>
      <c r="D5" s="434" t="s">
        <v>253</v>
      </c>
      <c r="E5" s="434" t="s">
        <v>344</v>
      </c>
      <c r="F5" s="434" t="s">
        <v>345</v>
      </c>
      <c r="G5" s="434" t="s">
        <v>253</v>
      </c>
      <c r="H5" s="434" t="s">
        <v>344</v>
      </c>
      <c r="I5" s="434" t="s">
        <v>345</v>
      </c>
      <c r="J5" s="434" t="s">
        <v>253</v>
      </c>
      <c r="K5" s="621" t="s">
        <v>22</v>
      </c>
    </row>
    <row r="6" spans="1:11" ht="22.5" customHeight="1">
      <c r="A6" s="639"/>
      <c r="B6" s="640" t="s">
        <v>286</v>
      </c>
      <c r="C6" s="640"/>
      <c r="D6" s="641"/>
      <c r="E6" s="642" t="s">
        <v>141</v>
      </c>
      <c r="F6" s="643"/>
      <c r="G6" s="644"/>
      <c r="H6" s="642" t="s">
        <v>142</v>
      </c>
      <c r="I6" s="643"/>
      <c r="J6" s="643"/>
      <c r="K6" s="622"/>
    </row>
    <row r="7" spans="1:11" ht="30" customHeight="1">
      <c r="A7" s="64" t="s">
        <v>254</v>
      </c>
      <c r="B7" s="447">
        <v>3</v>
      </c>
      <c r="C7" s="447">
        <v>44</v>
      </c>
      <c r="D7" s="447">
        <v>2</v>
      </c>
      <c r="E7" s="447">
        <v>22</v>
      </c>
      <c r="F7" s="447">
        <v>170</v>
      </c>
      <c r="G7" s="447">
        <v>6</v>
      </c>
      <c r="H7" s="447">
        <v>58</v>
      </c>
      <c r="I7" s="447">
        <v>716</v>
      </c>
      <c r="J7" s="447">
        <v>48</v>
      </c>
      <c r="K7" s="180">
        <f>SUM(B7:J7)</f>
        <v>1069</v>
      </c>
    </row>
    <row r="8" spans="1:11" ht="30" customHeight="1">
      <c r="A8" s="60" t="s">
        <v>255</v>
      </c>
      <c r="B8" s="447">
        <v>1</v>
      </c>
      <c r="C8" s="447">
        <v>0</v>
      </c>
      <c r="D8" s="447">
        <v>1</v>
      </c>
      <c r="E8" s="447">
        <v>4</v>
      </c>
      <c r="F8" s="447">
        <v>18</v>
      </c>
      <c r="G8" s="447">
        <v>1</v>
      </c>
      <c r="H8" s="447">
        <v>15</v>
      </c>
      <c r="I8" s="447">
        <v>117</v>
      </c>
      <c r="J8" s="447">
        <v>19</v>
      </c>
      <c r="K8" s="180">
        <f aca="true" t="shared" si="0" ref="K8:K17">SUM(B8:J8)</f>
        <v>176</v>
      </c>
    </row>
    <row r="9" spans="1:11" ht="30" customHeight="1">
      <c r="A9" s="60" t="s">
        <v>256</v>
      </c>
      <c r="B9" s="447">
        <v>0</v>
      </c>
      <c r="C9" s="447">
        <v>2</v>
      </c>
      <c r="D9" s="447">
        <v>1</v>
      </c>
      <c r="E9" s="447">
        <v>2</v>
      </c>
      <c r="F9" s="447">
        <v>30</v>
      </c>
      <c r="G9" s="447">
        <v>5</v>
      </c>
      <c r="H9" s="447">
        <v>19</v>
      </c>
      <c r="I9" s="447">
        <v>101</v>
      </c>
      <c r="J9" s="447">
        <v>5</v>
      </c>
      <c r="K9" s="180">
        <f t="shared" si="0"/>
        <v>165</v>
      </c>
    </row>
    <row r="10" spans="1:11" ht="30" customHeight="1">
      <c r="A10" s="60" t="s">
        <v>257</v>
      </c>
      <c r="B10" s="447">
        <v>1</v>
      </c>
      <c r="C10" s="447">
        <v>3</v>
      </c>
      <c r="D10" s="447">
        <v>0</v>
      </c>
      <c r="E10" s="447">
        <v>2</v>
      </c>
      <c r="F10" s="447">
        <v>23</v>
      </c>
      <c r="G10" s="447">
        <v>1</v>
      </c>
      <c r="H10" s="447">
        <v>10</v>
      </c>
      <c r="I10" s="447">
        <v>105</v>
      </c>
      <c r="J10" s="447">
        <v>3</v>
      </c>
      <c r="K10" s="180">
        <f t="shared" si="0"/>
        <v>148</v>
      </c>
    </row>
    <row r="11" spans="1:11" ht="30" customHeight="1">
      <c r="A11" s="60" t="s">
        <v>258</v>
      </c>
      <c r="B11" s="447">
        <v>0</v>
      </c>
      <c r="C11" s="447">
        <v>6</v>
      </c>
      <c r="D11" s="447">
        <v>4</v>
      </c>
      <c r="E11" s="447">
        <v>2</v>
      </c>
      <c r="F11" s="447">
        <v>13</v>
      </c>
      <c r="G11" s="447">
        <v>1</v>
      </c>
      <c r="H11" s="447">
        <v>5</v>
      </c>
      <c r="I11" s="447">
        <v>47</v>
      </c>
      <c r="J11" s="447">
        <v>7</v>
      </c>
      <c r="K11" s="180">
        <f t="shared" si="0"/>
        <v>85</v>
      </c>
    </row>
    <row r="12" spans="1:11" ht="30" customHeight="1">
      <c r="A12" s="60" t="s">
        <v>259</v>
      </c>
      <c r="B12" s="447">
        <v>0</v>
      </c>
      <c r="C12" s="447">
        <v>1</v>
      </c>
      <c r="D12" s="447">
        <v>0</v>
      </c>
      <c r="E12" s="447">
        <v>4</v>
      </c>
      <c r="F12" s="447">
        <v>1</v>
      </c>
      <c r="G12" s="447">
        <v>0</v>
      </c>
      <c r="H12" s="447">
        <v>3</v>
      </c>
      <c r="I12" s="447">
        <v>20</v>
      </c>
      <c r="J12" s="447">
        <v>6</v>
      </c>
      <c r="K12" s="180">
        <f t="shared" si="0"/>
        <v>35</v>
      </c>
    </row>
    <row r="13" spans="1:11" ht="30" customHeight="1">
      <c r="A13" s="60" t="s">
        <v>260</v>
      </c>
      <c r="B13" s="447">
        <v>1</v>
      </c>
      <c r="C13" s="447">
        <v>8</v>
      </c>
      <c r="D13" s="447">
        <v>1</v>
      </c>
      <c r="E13" s="447">
        <v>6</v>
      </c>
      <c r="F13" s="447">
        <v>25</v>
      </c>
      <c r="G13" s="447">
        <v>4</v>
      </c>
      <c r="H13" s="447">
        <v>5</v>
      </c>
      <c r="I13" s="447">
        <v>52</v>
      </c>
      <c r="J13" s="447">
        <v>3</v>
      </c>
      <c r="K13" s="180">
        <f t="shared" si="0"/>
        <v>105</v>
      </c>
    </row>
    <row r="14" spans="1:11" ht="30" customHeight="1">
      <c r="A14" s="60" t="s">
        <v>261</v>
      </c>
      <c r="B14" s="447">
        <v>0</v>
      </c>
      <c r="C14" s="447">
        <v>0</v>
      </c>
      <c r="D14" s="447">
        <v>0</v>
      </c>
      <c r="E14" s="447">
        <v>2</v>
      </c>
      <c r="F14" s="447">
        <v>9</v>
      </c>
      <c r="G14" s="447">
        <v>1</v>
      </c>
      <c r="H14" s="447">
        <v>0</v>
      </c>
      <c r="I14" s="447">
        <v>24</v>
      </c>
      <c r="J14" s="447">
        <v>3</v>
      </c>
      <c r="K14" s="180">
        <f t="shared" si="0"/>
        <v>39</v>
      </c>
    </row>
    <row r="15" spans="1:11" ht="30" customHeight="1">
      <c r="A15" s="60" t="s">
        <v>262</v>
      </c>
      <c r="B15" s="447">
        <v>1</v>
      </c>
      <c r="C15" s="447">
        <v>31</v>
      </c>
      <c r="D15" s="447">
        <v>5</v>
      </c>
      <c r="E15" s="447">
        <v>12</v>
      </c>
      <c r="F15" s="447">
        <v>79</v>
      </c>
      <c r="G15" s="447">
        <v>3</v>
      </c>
      <c r="H15" s="447">
        <v>43</v>
      </c>
      <c r="I15" s="447">
        <v>324</v>
      </c>
      <c r="J15" s="447">
        <v>8</v>
      </c>
      <c r="K15" s="180">
        <f t="shared" si="0"/>
        <v>506</v>
      </c>
    </row>
    <row r="16" spans="1:11" ht="30" customHeight="1">
      <c r="A16" s="60" t="s">
        <v>263</v>
      </c>
      <c r="B16" s="447">
        <v>0</v>
      </c>
      <c r="C16" s="447">
        <v>0</v>
      </c>
      <c r="D16" s="447">
        <v>0</v>
      </c>
      <c r="E16" s="447">
        <v>3</v>
      </c>
      <c r="F16" s="447">
        <v>5</v>
      </c>
      <c r="G16" s="447">
        <v>0</v>
      </c>
      <c r="H16" s="447">
        <v>3</v>
      </c>
      <c r="I16" s="447">
        <v>54</v>
      </c>
      <c r="J16" s="447">
        <v>5</v>
      </c>
      <c r="K16" s="180">
        <f t="shared" si="0"/>
        <v>70</v>
      </c>
    </row>
    <row r="17" spans="1:11" ht="30" customHeight="1">
      <c r="A17" s="59" t="s">
        <v>70</v>
      </c>
      <c r="B17" s="447">
        <v>1</v>
      </c>
      <c r="C17" s="447">
        <v>12</v>
      </c>
      <c r="D17" s="447">
        <v>3</v>
      </c>
      <c r="E17" s="447">
        <v>1</v>
      </c>
      <c r="F17" s="447">
        <v>29</v>
      </c>
      <c r="G17" s="447">
        <v>3</v>
      </c>
      <c r="H17" s="447">
        <v>13</v>
      </c>
      <c r="I17" s="447">
        <v>211</v>
      </c>
      <c r="J17" s="447">
        <v>15</v>
      </c>
      <c r="K17" s="180">
        <f t="shared" si="0"/>
        <v>288</v>
      </c>
    </row>
    <row r="18" spans="1:11" ht="30" customHeight="1">
      <c r="A18" s="448" t="s">
        <v>22</v>
      </c>
      <c r="B18" s="449">
        <f>SUM(B7:B17)</f>
        <v>8</v>
      </c>
      <c r="C18" s="449">
        <f aca="true" t="shared" si="1" ref="C18:J18">SUM(C7:C17)</f>
        <v>107</v>
      </c>
      <c r="D18" s="449">
        <f t="shared" si="1"/>
        <v>17</v>
      </c>
      <c r="E18" s="449">
        <f t="shared" si="1"/>
        <v>60</v>
      </c>
      <c r="F18" s="449">
        <f t="shared" si="1"/>
        <v>402</v>
      </c>
      <c r="G18" s="449">
        <f t="shared" si="1"/>
        <v>25</v>
      </c>
      <c r="H18" s="449">
        <f t="shared" si="1"/>
        <v>174</v>
      </c>
      <c r="I18" s="449">
        <f t="shared" si="1"/>
        <v>1771</v>
      </c>
      <c r="J18" s="449">
        <f t="shared" si="1"/>
        <v>122</v>
      </c>
      <c r="K18" s="450">
        <f>SUM(K7:K17)</f>
        <v>2686</v>
      </c>
    </row>
    <row r="19" spans="1:11" ht="29.25" customHeight="1">
      <c r="A19" s="325" t="s">
        <v>640</v>
      </c>
      <c r="F19" s="310"/>
      <c r="I19" s="310"/>
      <c r="K19" s="310"/>
    </row>
    <row r="20" spans="3:6" ht="15.75">
      <c r="C20" s="310"/>
      <c r="F20" s="310"/>
    </row>
    <row r="22" ht="15.75">
      <c r="J22" s="310"/>
    </row>
    <row r="23" ht="15.75">
      <c r="F23" s="310"/>
    </row>
  </sheetData>
  <sheetProtection/>
  <mergeCells count="5">
    <mergeCell ref="A4:A6"/>
    <mergeCell ref="K5:K6"/>
    <mergeCell ref="B6:D6"/>
    <mergeCell ref="E6:G6"/>
    <mergeCell ref="H6:J6"/>
  </mergeCells>
  <hyperlinks>
    <hyperlink ref="A1" location="CONTENT!A1" display="Back to table of content"/>
  </hyperlinks>
  <printOptions verticalCentered="1"/>
  <pageMargins left="0.75" right="0.236220472440945" top="0.25" bottom="0.5" header="0.25" footer="0.511811023622047"/>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B48"/>
  <sheetViews>
    <sheetView showGridLines="0" tabSelected="1" zoomScalePageLayoutView="0" workbookViewId="0" topLeftCell="A1">
      <selection activeCell="A1" sqref="A1"/>
    </sheetView>
  </sheetViews>
  <sheetFormatPr defaultColWidth="9.140625" defaultRowHeight="12.75"/>
  <cols>
    <col min="1" max="1" width="9.57421875" style="11" customWidth="1"/>
    <col min="2" max="2" width="83.140625" style="11" customWidth="1"/>
    <col min="3" max="4" width="7.140625" style="11" customWidth="1"/>
    <col min="5" max="16384" width="9.140625" style="11" customWidth="1"/>
  </cols>
  <sheetData>
    <row r="1" ht="34.5" customHeight="1">
      <c r="B1" s="572" t="s">
        <v>376</v>
      </c>
    </row>
    <row r="2" spans="1:2" ht="24.75" customHeight="1">
      <c r="A2" s="104"/>
      <c r="B2" s="565" t="s">
        <v>443</v>
      </c>
    </row>
    <row r="3" spans="1:2" ht="24.75" customHeight="1">
      <c r="A3" s="104"/>
      <c r="B3" s="565" t="s">
        <v>764</v>
      </c>
    </row>
    <row r="4" spans="1:2" ht="24.75" customHeight="1">
      <c r="A4" s="104"/>
      <c r="B4" s="565" t="s">
        <v>660</v>
      </c>
    </row>
    <row r="5" spans="1:2" ht="24.75" customHeight="1">
      <c r="A5" s="104"/>
      <c r="B5" s="565" t="s">
        <v>811</v>
      </c>
    </row>
    <row r="6" spans="1:2" ht="34.5" customHeight="1">
      <c r="A6" s="498" t="s">
        <v>577</v>
      </c>
      <c r="B6" s="507" t="s">
        <v>567</v>
      </c>
    </row>
    <row r="7" spans="1:2" s="566" customFormat="1" ht="30" customHeight="1">
      <c r="A7" s="567" t="s">
        <v>566</v>
      </c>
      <c r="B7" s="568" t="s">
        <v>773</v>
      </c>
    </row>
    <row r="8" spans="1:2" s="566" customFormat="1" ht="30" customHeight="1">
      <c r="A8" s="567" t="s">
        <v>458</v>
      </c>
      <c r="B8" s="568" t="s">
        <v>549</v>
      </c>
    </row>
    <row r="9" spans="1:2" s="566" customFormat="1" ht="30" customHeight="1">
      <c r="A9" s="567" t="s">
        <v>459</v>
      </c>
      <c r="B9" s="568" t="s">
        <v>550</v>
      </c>
    </row>
    <row r="10" spans="1:2" s="566" customFormat="1" ht="30" customHeight="1">
      <c r="A10" s="567" t="s">
        <v>460</v>
      </c>
      <c r="B10" s="568" t="s">
        <v>551</v>
      </c>
    </row>
    <row r="11" spans="1:2" s="566" customFormat="1" ht="30" customHeight="1">
      <c r="A11" s="567" t="s">
        <v>461</v>
      </c>
      <c r="B11" s="568" t="s">
        <v>552</v>
      </c>
    </row>
    <row r="12" spans="1:2" s="566" customFormat="1" ht="30" customHeight="1">
      <c r="A12" s="567" t="s">
        <v>462</v>
      </c>
      <c r="B12" s="568" t="s">
        <v>553</v>
      </c>
    </row>
    <row r="13" spans="1:2" s="566" customFormat="1" ht="30" customHeight="1">
      <c r="A13" s="567" t="s">
        <v>463</v>
      </c>
      <c r="B13" s="568" t="s">
        <v>554</v>
      </c>
    </row>
    <row r="14" spans="1:2" s="566" customFormat="1" ht="30" customHeight="1">
      <c r="A14" s="567" t="s">
        <v>464</v>
      </c>
      <c r="B14" s="568" t="s">
        <v>555</v>
      </c>
    </row>
    <row r="15" spans="1:2" s="566" customFormat="1" ht="30" customHeight="1">
      <c r="A15" s="567" t="s">
        <v>465</v>
      </c>
      <c r="B15" s="568" t="s">
        <v>556</v>
      </c>
    </row>
    <row r="16" spans="1:2" s="566" customFormat="1" ht="30" customHeight="1">
      <c r="A16" s="567" t="s">
        <v>466</v>
      </c>
      <c r="B16" s="568" t="s">
        <v>569</v>
      </c>
    </row>
    <row r="17" spans="1:2" s="566" customFormat="1" ht="30" customHeight="1">
      <c r="A17" s="567" t="s">
        <v>468</v>
      </c>
      <c r="B17" s="568" t="s">
        <v>557</v>
      </c>
    </row>
    <row r="18" spans="1:2" s="566" customFormat="1" ht="30" customHeight="1">
      <c r="A18" s="567" t="s">
        <v>469</v>
      </c>
      <c r="B18" s="568" t="s">
        <v>558</v>
      </c>
    </row>
    <row r="19" spans="1:2" ht="30" customHeight="1">
      <c r="A19" s="14"/>
      <c r="B19" s="507" t="s">
        <v>568</v>
      </c>
    </row>
    <row r="20" spans="1:2" s="566" customFormat="1" ht="34.5" customHeight="1">
      <c r="A20" s="567" t="s">
        <v>467</v>
      </c>
      <c r="B20" s="568" t="s">
        <v>775</v>
      </c>
    </row>
    <row r="21" spans="1:2" s="566" customFormat="1" ht="34.5" customHeight="1">
      <c r="A21" s="567" t="s">
        <v>470</v>
      </c>
      <c r="B21" s="568" t="s">
        <v>776</v>
      </c>
    </row>
    <row r="22" spans="1:2" s="566" customFormat="1" ht="30" customHeight="1">
      <c r="A22" s="567" t="s">
        <v>471</v>
      </c>
      <c r="B22" s="568" t="s">
        <v>777</v>
      </c>
    </row>
    <row r="23" spans="1:2" s="566" customFormat="1" ht="34.5" customHeight="1">
      <c r="A23" s="567" t="s">
        <v>472</v>
      </c>
      <c r="B23" s="568" t="s">
        <v>412</v>
      </c>
    </row>
    <row r="24" spans="1:2" s="566" customFormat="1" ht="30" customHeight="1">
      <c r="A24" s="567" t="s">
        <v>473</v>
      </c>
      <c r="B24" s="568" t="s">
        <v>413</v>
      </c>
    </row>
    <row r="25" spans="1:2" s="566" customFormat="1" ht="30" customHeight="1">
      <c r="A25" s="567" t="s">
        <v>474</v>
      </c>
      <c r="B25" s="568" t="s">
        <v>414</v>
      </c>
    </row>
    <row r="26" spans="1:2" s="566" customFormat="1" ht="34.5" customHeight="1">
      <c r="A26" s="567" t="s">
        <v>475</v>
      </c>
      <c r="B26" s="568" t="s">
        <v>778</v>
      </c>
    </row>
    <row r="27" spans="1:2" s="566" customFormat="1" ht="30" customHeight="1">
      <c r="A27" s="567" t="s">
        <v>476</v>
      </c>
      <c r="B27" s="568" t="s">
        <v>779</v>
      </c>
    </row>
    <row r="28" spans="1:2" s="566" customFormat="1" ht="30" customHeight="1">
      <c r="A28" s="567" t="s">
        <v>477</v>
      </c>
      <c r="B28" s="569" t="s">
        <v>768</v>
      </c>
    </row>
    <row r="29" spans="1:2" s="566" customFormat="1" ht="30" customHeight="1">
      <c r="A29" s="567" t="s">
        <v>478</v>
      </c>
      <c r="B29" s="569" t="s">
        <v>422</v>
      </c>
    </row>
    <row r="30" spans="1:2" s="566" customFormat="1" ht="30" customHeight="1">
      <c r="A30" s="567" t="s">
        <v>479</v>
      </c>
      <c r="B30" s="569" t="s">
        <v>784</v>
      </c>
    </row>
    <row r="31" spans="1:2" s="566" customFormat="1" ht="30" customHeight="1">
      <c r="A31" s="567" t="s">
        <v>480</v>
      </c>
      <c r="B31" s="569" t="s">
        <v>416</v>
      </c>
    </row>
    <row r="32" spans="1:2" s="566" customFormat="1" ht="30" customHeight="1">
      <c r="A32" s="567" t="s">
        <v>481</v>
      </c>
      <c r="B32" s="569" t="s">
        <v>785</v>
      </c>
    </row>
    <row r="33" spans="1:2" s="566" customFormat="1" ht="30" customHeight="1">
      <c r="A33" s="567" t="s">
        <v>482</v>
      </c>
      <c r="B33" s="569" t="s">
        <v>417</v>
      </c>
    </row>
    <row r="34" spans="1:2" s="566" customFormat="1" ht="30" customHeight="1">
      <c r="A34" s="567" t="s">
        <v>483</v>
      </c>
      <c r="B34" s="569" t="s">
        <v>425</v>
      </c>
    </row>
    <row r="35" spans="1:2" s="566" customFormat="1" ht="34.5" customHeight="1">
      <c r="A35" s="567" t="s">
        <v>484</v>
      </c>
      <c r="B35" s="569" t="s">
        <v>418</v>
      </c>
    </row>
    <row r="36" spans="1:2" s="566" customFormat="1" ht="30" customHeight="1">
      <c r="A36" s="567" t="s">
        <v>485</v>
      </c>
      <c r="B36" s="569" t="s">
        <v>780</v>
      </c>
    </row>
    <row r="37" spans="1:2" s="566" customFormat="1" ht="30" customHeight="1">
      <c r="A37" s="567" t="s">
        <v>486</v>
      </c>
      <c r="B37" s="569" t="s">
        <v>419</v>
      </c>
    </row>
    <row r="38" spans="1:2" s="566" customFormat="1" ht="30" customHeight="1">
      <c r="A38" s="567" t="s">
        <v>487</v>
      </c>
      <c r="B38" s="569" t="s">
        <v>426</v>
      </c>
    </row>
    <row r="39" spans="1:2" s="566" customFormat="1" ht="30" customHeight="1">
      <c r="A39" s="567" t="s">
        <v>488</v>
      </c>
      <c r="B39" s="569" t="s">
        <v>786</v>
      </c>
    </row>
    <row r="40" spans="1:2" s="566" customFormat="1" ht="30" customHeight="1">
      <c r="A40" s="567" t="s">
        <v>489</v>
      </c>
      <c r="B40" s="569" t="s">
        <v>420</v>
      </c>
    </row>
    <row r="41" spans="1:2" s="566" customFormat="1" ht="30" customHeight="1">
      <c r="A41" s="567" t="s">
        <v>490</v>
      </c>
      <c r="B41" s="569" t="s">
        <v>428</v>
      </c>
    </row>
    <row r="42" spans="1:2" s="566" customFormat="1" ht="30" customHeight="1">
      <c r="A42" s="567" t="s">
        <v>491</v>
      </c>
      <c r="B42" s="569" t="s">
        <v>421</v>
      </c>
    </row>
    <row r="43" spans="1:2" s="566" customFormat="1" ht="30" customHeight="1">
      <c r="A43" s="567" t="s">
        <v>492</v>
      </c>
      <c r="B43" s="569" t="s">
        <v>429</v>
      </c>
    </row>
    <row r="44" spans="1:2" s="566" customFormat="1" ht="30" customHeight="1">
      <c r="A44" s="567" t="s">
        <v>493</v>
      </c>
      <c r="B44" s="569" t="s">
        <v>767</v>
      </c>
    </row>
    <row r="45" spans="1:2" ht="34.5" customHeight="1">
      <c r="A45" s="14"/>
      <c r="B45" s="507" t="s">
        <v>812</v>
      </c>
    </row>
    <row r="46" spans="1:2" s="566" customFormat="1" ht="30" customHeight="1">
      <c r="A46" s="567" t="s">
        <v>494</v>
      </c>
      <c r="B46" s="569" t="s">
        <v>782</v>
      </c>
    </row>
    <row r="47" spans="1:2" s="566" customFormat="1" ht="30" customHeight="1">
      <c r="A47" s="567" t="s">
        <v>495</v>
      </c>
      <c r="B47" s="569" t="s">
        <v>783</v>
      </c>
    </row>
    <row r="48" spans="1:2" s="566" customFormat="1" ht="30" customHeight="1">
      <c r="A48" s="567" t="s">
        <v>496</v>
      </c>
      <c r="B48" s="569" t="s">
        <v>430</v>
      </c>
    </row>
    <row r="49" ht="34.5" customHeight="1"/>
    <row r="50" ht="34.5" customHeight="1"/>
    <row r="51" ht="34.5" customHeight="1"/>
  </sheetData>
  <sheetProtection/>
  <hyperlinks>
    <hyperlink ref="B2" location="Introduction!A1" display="Introduction"/>
    <hyperlink ref="B3" location="'Correspondence with Prev.Tables'!A1" display="Correspondence with previous tables"/>
    <hyperlink ref="B4" location="Definitions!A1" display="Definitions"/>
    <hyperlink ref="B5" location="'Abbreviations &amp; Symbols'!A1" display="Symboles &amp; Abbreviations"/>
    <hyperlink ref="A7:B7" location="'Table 1'!A1" display="Table 1  "/>
    <hyperlink ref="A8:B8" location="'Table 2 '!A1" display="Table 2"/>
    <hyperlink ref="A9:B9" location="'Table 3'!A1" display="Table 3"/>
    <hyperlink ref="A10:B10" location="'Table 4 '!A1" display="Table 4"/>
    <hyperlink ref="A11:B11" location="'Table 5 '!A1" display="Table 5"/>
    <hyperlink ref="A12:B12" location="'Table 6'!A1" display="Table 6"/>
    <hyperlink ref="A13:B13" location="'Table 7'!A1" display="Table 7"/>
    <hyperlink ref="A14:B14" location="'Table 8'!A1" display="Table 8"/>
    <hyperlink ref="A15:B15" location="'Table 9'!A1" display="Table 9"/>
    <hyperlink ref="A16:B16" location="'Table 10'!A1" display="Table 10"/>
    <hyperlink ref="A17:B17" location="'Table 11'!A1" display="Table 11"/>
    <hyperlink ref="A18:B18" location="'Table 12'!A1" display="Table 12"/>
    <hyperlink ref="A20:B20" location="'Table 13'!A1" display="Table 13"/>
    <hyperlink ref="A21:B21" location="'Tab 14 '!A1" display="Table 14"/>
    <hyperlink ref="A22:B22" location="'Tab 15'!A1" display="Table 15"/>
    <hyperlink ref="A23:B23" location="'Tab 16'!A1" display="Table 16"/>
    <hyperlink ref="A24:B24" location="'Tab 17'!A1" display="Table 17"/>
    <hyperlink ref="A25:B25" location="'Tab 18'!A1" display="Table 18"/>
    <hyperlink ref="A26:B26" location="'Tab 19'!A1" display="Table 19"/>
    <hyperlink ref="A27:B27" location="'Tab 20'!A1" display="Table 20"/>
    <hyperlink ref="A28:B28" location="'Tab 21'!A1" display="Table 21"/>
    <hyperlink ref="A29:B29" location="'Tab 23'!A1" display="Table 22"/>
    <hyperlink ref="A30:B30" location="'Tab 23'!A1" display="Table 23"/>
    <hyperlink ref="A31:B31" location="'Tab 24'!A1" display="Table 24"/>
    <hyperlink ref="A32:B32" location="'Tab 25'!A1" display="Table 25"/>
    <hyperlink ref="A33:B33" location="'Tab 26'!A1" display="Table 26"/>
    <hyperlink ref="A34:B34" location="'Tab 27'!A1" display="Table 27"/>
    <hyperlink ref="A35:B35" location="'Tab 28'!A1" display="Table 28"/>
    <hyperlink ref="A36:B36" location="'Tab 29'!A1" display="Table 29"/>
    <hyperlink ref="A37:B37" location="'Tab 30'!A1" display="Table 30"/>
    <hyperlink ref="A38:B38" location="'Tab 31'!A1" display="Table 31"/>
    <hyperlink ref="A39:B39" location="'Tab 32'!A1" display="Table 32"/>
    <hyperlink ref="A40:B40" location="'Tab 33'!A1" display="Table 33"/>
    <hyperlink ref="A41:B41" location="'Tab 34'!A1" display="Table 34"/>
    <hyperlink ref="A42:B42" location="'Tab 35'!A1" display="Table 35"/>
    <hyperlink ref="A43:B43" location="'Tab 36'!A1" display="Table 36"/>
    <hyperlink ref="A44:B44" location="'Tab 37'!A1" display="Table 37"/>
    <hyperlink ref="A46:B46" location="'Tab 38'!A1" display="Table 38"/>
    <hyperlink ref="A47:B47" location="'Tab 39'!A1" display="Table 39"/>
    <hyperlink ref="A48:B48" location="'Tab 40'!A1" display="Table 40"/>
  </hyperlinks>
  <printOptions horizontalCentered="1"/>
  <pageMargins left="0.5511811023622047" right="0.5511811023622047" top="0.7480314960629921" bottom="0.4330708661417323" header="0.2362204724409449" footer="0"/>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theme="0" tint="-0.1499900072813034"/>
  </sheetPr>
  <dimension ref="A1:N11"/>
  <sheetViews>
    <sheetView zoomScalePageLayoutView="0" workbookViewId="0" topLeftCell="A1">
      <selection activeCell="D8" sqref="D8"/>
    </sheetView>
  </sheetViews>
  <sheetFormatPr defaultColWidth="9.140625" defaultRowHeight="12.75"/>
  <cols>
    <col min="1" max="1" width="30.7109375" style="11" customWidth="1"/>
    <col min="2" max="9" width="12.7109375" style="11" customWidth="1"/>
    <col min="10" max="10" width="9.57421875" style="11" customWidth="1"/>
    <col min="11" max="11" width="1.57421875" style="11" customWidth="1"/>
    <col min="12" max="16384" width="9.140625" style="11" customWidth="1"/>
  </cols>
  <sheetData>
    <row r="1" ht="15.75">
      <c r="A1" s="564" t="s">
        <v>808</v>
      </c>
    </row>
    <row r="2" spans="1:9" ht="28.5" customHeight="1">
      <c r="A2" s="243" t="s">
        <v>624</v>
      </c>
      <c r="B2" s="13"/>
      <c r="C2" s="13"/>
      <c r="D2" s="13"/>
      <c r="E2" s="13"/>
      <c r="F2" s="57"/>
      <c r="G2" s="57"/>
      <c r="H2" s="57"/>
      <c r="I2" s="57"/>
    </row>
    <row r="3" ht="15.75">
      <c r="I3" s="75" t="s">
        <v>9</v>
      </c>
    </row>
    <row r="4" spans="1:10" ht="49.5" customHeight="1">
      <c r="A4" s="64"/>
      <c r="B4" s="645">
        <v>2017</v>
      </c>
      <c r="C4" s="617"/>
      <c r="D4" s="617"/>
      <c r="E4" s="618"/>
      <c r="F4" s="645" t="s">
        <v>826</v>
      </c>
      <c r="G4" s="617"/>
      <c r="H4" s="617"/>
      <c r="I4" s="618"/>
      <c r="J4" s="14"/>
    </row>
    <row r="5" spans="1:9" ht="49.5" customHeight="1">
      <c r="A5" s="19" t="s">
        <v>177</v>
      </c>
      <c r="B5" s="334" t="s">
        <v>164</v>
      </c>
      <c r="C5" s="332"/>
      <c r="D5" s="332"/>
      <c r="E5" s="333"/>
      <c r="F5" s="334" t="s">
        <v>164</v>
      </c>
      <c r="G5" s="332"/>
      <c r="H5" s="332"/>
      <c r="I5" s="333"/>
    </row>
    <row r="6" spans="1:9" ht="60.75" customHeight="1">
      <c r="A6" s="63"/>
      <c r="B6" s="330" t="s">
        <v>166</v>
      </c>
      <c r="C6" s="330" t="s">
        <v>141</v>
      </c>
      <c r="D6" s="330" t="s">
        <v>142</v>
      </c>
      <c r="E6" s="7" t="s">
        <v>22</v>
      </c>
      <c r="F6" s="330" t="s">
        <v>166</v>
      </c>
      <c r="G6" s="330" t="s">
        <v>141</v>
      </c>
      <c r="H6" s="330" t="s">
        <v>142</v>
      </c>
      <c r="I6" s="7" t="s">
        <v>22</v>
      </c>
    </row>
    <row r="7" spans="1:9" ht="60.75" customHeight="1">
      <c r="A7" s="64" t="s">
        <v>344</v>
      </c>
      <c r="B7" s="183">
        <v>5</v>
      </c>
      <c r="C7" s="183">
        <v>50</v>
      </c>
      <c r="D7" s="180">
        <v>217</v>
      </c>
      <c r="E7" s="87">
        <f>SUM(B7:D7)</f>
        <v>272</v>
      </c>
      <c r="F7" s="183">
        <v>8</v>
      </c>
      <c r="G7" s="183">
        <v>25</v>
      </c>
      <c r="H7" s="183">
        <v>124</v>
      </c>
      <c r="I7" s="87">
        <f>SUM(F7:H7)</f>
        <v>157</v>
      </c>
    </row>
    <row r="8" spans="1:9" ht="60.75" customHeight="1">
      <c r="A8" s="60" t="s">
        <v>345</v>
      </c>
      <c r="B8" s="180">
        <v>126</v>
      </c>
      <c r="C8" s="180">
        <v>394</v>
      </c>
      <c r="D8" s="180">
        <v>2057</v>
      </c>
      <c r="E8" s="87">
        <f>SUM(B8:D8)</f>
        <v>2577</v>
      </c>
      <c r="F8" s="180">
        <v>107</v>
      </c>
      <c r="G8" s="180">
        <v>449</v>
      </c>
      <c r="H8" s="180">
        <v>1856</v>
      </c>
      <c r="I8" s="87">
        <f>SUM(F8:H8)</f>
        <v>2412</v>
      </c>
    </row>
    <row r="9" spans="1:14" ht="60.75" customHeight="1">
      <c r="A9" s="60" t="s">
        <v>751</v>
      </c>
      <c r="B9" s="180">
        <v>21</v>
      </c>
      <c r="C9" s="180">
        <v>24</v>
      </c>
      <c r="D9" s="180">
        <v>147</v>
      </c>
      <c r="E9" s="87">
        <f>SUM(B9:D9)</f>
        <v>192</v>
      </c>
      <c r="F9" s="180">
        <v>17</v>
      </c>
      <c r="G9" s="180">
        <v>13</v>
      </c>
      <c r="H9" s="180">
        <v>87</v>
      </c>
      <c r="I9" s="87">
        <f>SUM(F9:H9)</f>
        <v>117</v>
      </c>
      <c r="N9" s="411"/>
    </row>
    <row r="10" spans="1:9" ht="60.75" customHeight="1">
      <c r="A10" s="95" t="s">
        <v>176</v>
      </c>
      <c r="B10" s="182">
        <f aca="true" t="shared" si="0" ref="B10:I10">SUM(B7:B9)</f>
        <v>152</v>
      </c>
      <c r="C10" s="182">
        <f t="shared" si="0"/>
        <v>468</v>
      </c>
      <c r="D10" s="182">
        <f t="shared" si="0"/>
        <v>2421</v>
      </c>
      <c r="E10" s="88">
        <f t="shared" si="0"/>
        <v>3041</v>
      </c>
      <c r="F10" s="182">
        <f t="shared" si="0"/>
        <v>132</v>
      </c>
      <c r="G10" s="182">
        <f t="shared" si="0"/>
        <v>487</v>
      </c>
      <c r="H10" s="182">
        <f t="shared" si="0"/>
        <v>2067</v>
      </c>
      <c r="I10" s="88">
        <f t="shared" si="0"/>
        <v>2686</v>
      </c>
    </row>
    <row r="11" ht="24.75" customHeight="1">
      <c r="A11" s="325" t="s">
        <v>640</v>
      </c>
    </row>
  </sheetData>
  <sheetProtection/>
  <mergeCells count="2">
    <mergeCell ref="B4:E4"/>
    <mergeCell ref="F4:I4"/>
  </mergeCells>
  <hyperlinks>
    <hyperlink ref="A1" location="CONTENT!A1" display="Back to table of content"/>
  </hyperlinks>
  <printOptions/>
  <pageMargins left="0.75" right="0.708661417322835" top="0.75" bottom="0.75" header="0.31496062992126" footer="0.31496062992126"/>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E17"/>
  <sheetViews>
    <sheetView zoomScalePageLayoutView="0" workbookViewId="0" topLeftCell="A1">
      <selection activeCell="A16" sqref="A16"/>
    </sheetView>
  </sheetViews>
  <sheetFormatPr defaultColWidth="9.140625" defaultRowHeight="12.75"/>
  <cols>
    <col min="1" max="1" width="40.7109375" style="11" customWidth="1"/>
    <col min="2" max="5" width="22.7109375" style="11" customWidth="1"/>
    <col min="6" max="6" width="8.7109375" style="11" customWidth="1"/>
    <col min="7" max="16384" width="9.140625" style="11" customWidth="1"/>
  </cols>
  <sheetData>
    <row r="1" ht="15.75">
      <c r="A1" s="564" t="s">
        <v>808</v>
      </c>
    </row>
    <row r="2" spans="1:5" ht="27" customHeight="1">
      <c r="A2" s="115" t="s">
        <v>623</v>
      </c>
      <c r="B2" s="57"/>
      <c r="C2" s="57"/>
      <c r="D2" s="57"/>
      <c r="E2" s="57"/>
    </row>
    <row r="3" spans="2:5" ht="19.5" customHeight="1">
      <c r="B3" s="75"/>
      <c r="C3" s="75"/>
      <c r="D3" s="75"/>
      <c r="E3" s="75" t="s">
        <v>9</v>
      </c>
    </row>
    <row r="4" spans="1:5" ht="30" customHeight="1">
      <c r="A4" s="634" t="s">
        <v>264</v>
      </c>
      <c r="B4" s="636" t="s">
        <v>825</v>
      </c>
      <c r="C4" s="637"/>
      <c r="D4" s="637"/>
      <c r="E4" s="638"/>
    </row>
    <row r="5" spans="1:5" ht="30" customHeight="1">
      <c r="A5" s="635"/>
      <c r="B5" s="636" t="s">
        <v>276</v>
      </c>
      <c r="C5" s="637"/>
      <c r="D5" s="637"/>
      <c r="E5" s="638"/>
    </row>
    <row r="6" spans="1:5" ht="30" customHeight="1">
      <c r="A6" s="609"/>
      <c r="B6" s="328" t="s">
        <v>286</v>
      </c>
      <c r="C6" s="328" t="s">
        <v>141</v>
      </c>
      <c r="D6" s="328" t="s">
        <v>142</v>
      </c>
      <c r="E6" s="330" t="s">
        <v>22</v>
      </c>
    </row>
    <row r="7" spans="1:5" ht="34.5" customHeight="1">
      <c r="A7" s="64" t="s">
        <v>265</v>
      </c>
      <c r="B7" s="462">
        <v>116</v>
      </c>
      <c r="C7" s="462">
        <v>272</v>
      </c>
      <c r="D7" s="462">
        <v>1333</v>
      </c>
      <c r="E7" s="463">
        <v>1721</v>
      </c>
    </row>
    <row r="8" spans="1:5" ht="34.5" customHeight="1">
      <c r="A8" s="60" t="s">
        <v>266</v>
      </c>
      <c r="B8" s="464">
        <v>7</v>
      </c>
      <c r="C8" s="464">
        <v>97</v>
      </c>
      <c r="D8" s="464">
        <v>258</v>
      </c>
      <c r="E8" s="465">
        <v>362</v>
      </c>
    </row>
    <row r="9" spans="1:5" ht="34.5" customHeight="1">
      <c r="A9" s="60" t="s">
        <v>267</v>
      </c>
      <c r="B9" s="464">
        <v>4</v>
      </c>
      <c r="C9" s="464">
        <v>80</v>
      </c>
      <c r="D9" s="464">
        <v>281</v>
      </c>
      <c r="E9" s="465">
        <v>365</v>
      </c>
    </row>
    <row r="10" spans="1:5" ht="34.5" customHeight="1">
      <c r="A10" s="60" t="s">
        <v>268</v>
      </c>
      <c r="B10" s="464">
        <v>2</v>
      </c>
      <c r="C10" s="464">
        <v>5</v>
      </c>
      <c r="D10" s="464">
        <v>8</v>
      </c>
      <c r="E10" s="465">
        <v>15</v>
      </c>
    </row>
    <row r="11" spans="1:5" ht="34.5" customHeight="1">
      <c r="A11" s="60" t="s">
        <v>269</v>
      </c>
      <c r="B11" s="464">
        <v>1</v>
      </c>
      <c r="C11" s="464">
        <v>2</v>
      </c>
      <c r="D11" s="464">
        <v>18</v>
      </c>
      <c r="E11" s="465">
        <v>21</v>
      </c>
    </row>
    <row r="12" spans="1:5" ht="34.5" customHeight="1">
      <c r="A12" s="60" t="s">
        <v>270</v>
      </c>
      <c r="B12" s="464">
        <v>2</v>
      </c>
      <c r="C12" s="464">
        <v>17</v>
      </c>
      <c r="D12" s="464">
        <v>126</v>
      </c>
      <c r="E12" s="465">
        <v>145</v>
      </c>
    </row>
    <row r="13" spans="1:5" ht="34.5" customHeight="1">
      <c r="A13" s="60" t="s">
        <v>271</v>
      </c>
      <c r="B13" s="464">
        <v>0</v>
      </c>
      <c r="C13" s="464">
        <v>8</v>
      </c>
      <c r="D13" s="464">
        <v>22</v>
      </c>
      <c r="E13" s="465">
        <v>30</v>
      </c>
    </row>
    <row r="14" spans="1:5" ht="34.5" customHeight="1">
      <c r="A14" s="60" t="s">
        <v>272</v>
      </c>
      <c r="B14" s="466">
        <v>0</v>
      </c>
      <c r="C14" s="466">
        <v>6</v>
      </c>
      <c r="D14" s="466">
        <v>21</v>
      </c>
      <c r="E14" s="467">
        <v>27</v>
      </c>
    </row>
    <row r="15" spans="1:5" ht="34.5" customHeight="1">
      <c r="A15" s="55" t="s">
        <v>176</v>
      </c>
      <c r="B15" s="468">
        <f>SUM(B7:B14)</f>
        <v>132</v>
      </c>
      <c r="C15" s="468">
        <f>SUM(C7:C14)</f>
        <v>487</v>
      </c>
      <c r="D15" s="468">
        <f>SUM(D7:D14)</f>
        <v>2067</v>
      </c>
      <c r="E15" s="468">
        <f>SUM(E7:E14)</f>
        <v>2686</v>
      </c>
    </row>
    <row r="16" ht="24" customHeight="1">
      <c r="A16" s="325" t="s">
        <v>640</v>
      </c>
    </row>
    <row r="17" ht="15.75">
      <c r="A17" s="135" t="s">
        <v>23</v>
      </c>
    </row>
  </sheetData>
  <sheetProtection/>
  <mergeCells count="3">
    <mergeCell ref="A4:A6"/>
    <mergeCell ref="B4:E4"/>
    <mergeCell ref="B5:E5"/>
  </mergeCells>
  <hyperlinks>
    <hyperlink ref="A1" location="CONTENT!A1" display="Back to table of content"/>
  </hyperlinks>
  <printOptions/>
  <pageMargins left="0.75" right="0.236220472440945" top="0.75" bottom="0.75" header="0.118110236220472" footer="0.511811023622047"/>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G18"/>
  <sheetViews>
    <sheetView workbookViewId="0" topLeftCell="A1">
      <selection activeCell="A17" sqref="A17"/>
    </sheetView>
  </sheetViews>
  <sheetFormatPr defaultColWidth="9.140625" defaultRowHeight="12.75"/>
  <cols>
    <col min="1" max="1" width="45.8515625" style="11" customWidth="1"/>
    <col min="2" max="5" width="21.7109375" style="11" customWidth="1"/>
    <col min="6" max="6" width="2.00390625" style="11" customWidth="1"/>
    <col min="7" max="16384" width="9.140625" style="11" customWidth="1"/>
  </cols>
  <sheetData>
    <row r="1" ht="15.75">
      <c r="A1" s="564" t="s">
        <v>808</v>
      </c>
    </row>
    <row r="2" spans="1:5" ht="21.75" customHeight="1">
      <c r="A2" s="115" t="s">
        <v>625</v>
      </c>
      <c r="B2" s="12"/>
      <c r="C2" s="12"/>
      <c r="D2" s="12"/>
      <c r="E2" s="12"/>
    </row>
    <row r="3" ht="18.75" customHeight="1">
      <c r="A3" s="451"/>
    </row>
    <row r="4" spans="1:5" ht="32.25" customHeight="1">
      <c r="A4" s="621" t="s">
        <v>178</v>
      </c>
      <c r="B4" s="636">
        <v>2017</v>
      </c>
      <c r="C4" s="638"/>
      <c r="D4" s="636" t="s">
        <v>826</v>
      </c>
      <c r="E4" s="638"/>
    </row>
    <row r="5" spans="1:5" ht="19.5" customHeight="1">
      <c r="A5" s="639"/>
      <c r="B5" s="634" t="s">
        <v>323</v>
      </c>
      <c r="C5" s="646" t="s">
        <v>49</v>
      </c>
      <c r="D5" s="634" t="s">
        <v>323</v>
      </c>
      <c r="E5" s="646" t="s">
        <v>49</v>
      </c>
    </row>
    <row r="6" spans="1:5" ht="19.5" customHeight="1">
      <c r="A6" s="622"/>
      <c r="B6" s="609"/>
      <c r="C6" s="647"/>
      <c r="D6" s="609"/>
      <c r="E6" s="647"/>
    </row>
    <row r="7" spans="1:7" ht="34.5" customHeight="1">
      <c r="A7" s="59" t="s">
        <v>179</v>
      </c>
      <c r="B7" s="452">
        <v>1716</v>
      </c>
      <c r="C7" s="453">
        <v>35</v>
      </c>
      <c r="D7" s="452">
        <v>1538</v>
      </c>
      <c r="E7" s="453">
        <f>D7/4325*100</f>
        <v>35.5606936416185</v>
      </c>
      <c r="G7" s="439"/>
    </row>
    <row r="8" spans="1:7" ht="34.5" customHeight="1">
      <c r="A8" s="59" t="s">
        <v>180</v>
      </c>
      <c r="B8" s="452">
        <v>66</v>
      </c>
      <c r="C8" s="453">
        <v>1.3</v>
      </c>
      <c r="D8" s="452">
        <v>46</v>
      </c>
      <c r="E8" s="453">
        <f aca="true" t="shared" si="0" ref="E8:E15">D8/4325*100</f>
        <v>1.0635838150289016</v>
      </c>
      <c r="G8" s="439"/>
    </row>
    <row r="9" spans="1:7" ht="34.5" customHeight="1">
      <c r="A9" s="59" t="s">
        <v>181</v>
      </c>
      <c r="B9" s="452">
        <v>306</v>
      </c>
      <c r="C9" s="453">
        <v>6.2</v>
      </c>
      <c r="D9" s="452">
        <v>275</v>
      </c>
      <c r="E9" s="453">
        <f t="shared" si="0"/>
        <v>6.358381502890173</v>
      </c>
      <c r="G9" s="439"/>
    </row>
    <row r="10" spans="1:7" ht="34.5" customHeight="1">
      <c r="A10" s="59" t="s">
        <v>182</v>
      </c>
      <c r="B10" s="452">
        <v>76</v>
      </c>
      <c r="C10" s="453">
        <v>1.5</v>
      </c>
      <c r="D10" s="452">
        <v>96</v>
      </c>
      <c r="E10" s="453">
        <f t="shared" si="0"/>
        <v>2.2196531791907512</v>
      </c>
      <c r="G10" s="439"/>
    </row>
    <row r="11" spans="1:7" ht="34.5" customHeight="1">
      <c r="A11" s="59" t="s">
        <v>183</v>
      </c>
      <c r="B11" s="452">
        <v>266</v>
      </c>
      <c r="C11" s="453">
        <v>5.4</v>
      </c>
      <c r="D11" s="452">
        <v>318</v>
      </c>
      <c r="E11" s="453">
        <f t="shared" si="0"/>
        <v>7.3526011560693645</v>
      </c>
      <c r="G11" s="439"/>
    </row>
    <row r="12" spans="1:7" ht="34.5" customHeight="1">
      <c r="A12" s="59" t="s">
        <v>184</v>
      </c>
      <c r="B12" s="452">
        <v>1901</v>
      </c>
      <c r="C12" s="453">
        <v>38.8</v>
      </c>
      <c r="D12" s="452">
        <v>1650</v>
      </c>
      <c r="E12" s="453">
        <f t="shared" si="0"/>
        <v>38.15028901734104</v>
      </c>
      <c r="G12" s="439"/>
    </row>
    <row r="13" spans="1:7" ht="34.5" customHeight="1">
      <c r="A13" s="59" t="s">
        <v>239</v>
      </c>
      <c r="B13" s="452">
        <v>186</v>
      </c>
      <c r="C13" s="453">
        <v>3.8</v>
      </c>
      <c r="D13" s="452">
        <v>142</v>
      </c>
      <c r="E13" s="453">
        <f t="shared" si="0"/>
        <v>3.283236994219653</v>
      </c>
      <c r="G13" s="439"/>
    </row>
    <row r="14" spans="1:7" ht="34.5" customHeight="1">
      <c r="A14" s="59" t="s">
        <v>240</v>
      </c>
      <c r="B14" s="452">
        <v>387</v>
      </c>
      <c r="C14" s="453">
        <v>8</v>
      </c>
      <c r="D14" s="452">
        <v>260</v>
      </c>
      <c r="E14" s="453">
        <f t="shared" si="0"/>
        <v>6.011560693641618</v>
      </c>
      <c r="G14" s="439"/>
    </row>
    <row r="15" spans="1:7" ht="34.5" customHeight="1">
      <c r="A15" s="59" t="s">
        <v>241</v>
      </c>
      <c r="B15" s="452">
        <v>0</v>
      </c>
      <c r="C15" s="453">
        <f>B15/4904*100</f>
        <v>0</v>
      </c>
      <c r="D15" s="452">
        <v>0</v>
      </c>
      <c r="E15" s="453">
        <f t="shared" si="0"/>
        <v>0</v>
      </c>
      <c r="G15" s="413"/>
    </row>
    <row r="16" spans="1:7" ht="34.5" customHeight="1">
      <c r="A16" s="6" t="s">
        <v>242</v>
      </c>
      <c r="B16" s="454">
        <f>SUM(B7:B15)</f>
        <v>4904</v>
      </c>
      <c r="C16" s="455">
        <f>SUM(C7:C15)</f>
        <v>99.99999999999999</v>
      </c>
      <c r="D16" s="454">
        <f>SUM(D7:D15)</f>
        <v>4325</v>
      </c>
      <c r="E16" s="455">
        <f>SUM(E7:E15)</f>
        <v>99.99999999999999</v>
      </c>
      <c r="F16" s="439"/>
      <c r="G16" s="439"/>
    </row>
    <row r="17" ht="24.75" customHeight="1">
      <c r="A17" s="325" t="s">
        <v>640</v>
      </c>
    </row>
    <row r="18" ht="21" customHeight="1">
      <c r="A18" s="135" t="s">
        <v>23</v>
      </c>
    </row>
    <row r="19" ht="14.25" customHeight="1"/>
    <row r="33" ht="31.5" customHeight="1"/>
  </sheetData>
  <sheetProtection/>
  <mergeCells count="7">
    <mergeCell ref="A4:A6"/>
    <mergeCell ref="B4:C4"/>
    <mergeCell ref="D4:E4"/>
    <mergeCell ref="B5:B6"/>
    <mergeCell ref="C5:C6"/>
    <mergeCell ref="D5:D6"/>
    <mergeCell ref="E5:E6"/>
  </mergeCells>
  <hyperlinks>
    <hyperlink ref="A1" location="CONTENT!A1" display="Back to table of content"/>
  </hyperlinks>
  <printOptions/>
  <pageMargins left="0.75" right="0.551181102362205" top="0.75" bottom="0.5" header="0.275590551181102" footer="0.31496062992126"/>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sheetPr>
    <tabColor theme="0" tint="-0.1499900072813034"/>
  </sheetPr>
  <dimension ref="A1:J14"/>
  <sheetViews>
    <sheetView zoomScalePageLayoutView="0" workbookViewId="0" topLeftCell="A1">
      <selection activeCell="A2" sqref="A2"/>
    </sheetView>
  </sheetViews>
  <sheetFormatPr defaultColWidth="9.140625" defaultRowHeight="12.75"/>
  <cols>
    <col min="1" max="1" width="26.7109375" style="11" customWidth="1"/>
    <col min="2" max="10" width="11.7109375" style="11" customWidth="1"/>
    <col min="11" max="15" width="10.7109375" style="11" customWidth="1"/>
    <col min="16" max="16384" width="9.140625" style="11" customWidth="1"/>
  </cols>
  <sheetData>
    <row r="1" ht="15.75">
      <c r="A1" s="564" t="s">
        <v>808</v>
      </c>
    </row>
    <row r="2" spans="1:6" ht="21.75" customHeight="1">
      <c r="A2" s="304" t="s">
        <v>836</v>
      </c>
      <c r="B2" s="14"/>
      <c r="C2" s="14"/>
      <c r="D2" s="14"/>
      <c r="E2" s="14"/>
      <c r="F2" s="14"/>
    </row>
    <row r="3" spans="1:6" ht="10.5" customHeight="1">
      <c r="A3" s="14" t="s">
        <v>23</v>
      </c>
      <c r="B3" s="14"/>
      <c r="C3" s="14"/>
      <c r="D3" s="14"/>
      <c r="E3" s="14"/>
      <c r="F3" s="14"/>
    </row>
    <row r="4" spans="1:10" ht="39.75" customHeight="1">
      <c r="A4" s="648" t="s">
        <v>178</v>
      </c>
      <c r="B4" s="636" t="s">
        <v>828</v>
      </c>
      <c r="C4" s="637"/>
      <c r="D4" s="637"/>
      <c r="E4" s="637"/>
      <c r="F4" s="637"/>
      <c r="G4" s="637"/>
      <c r="H4" s="637"/>
      <c r="I4" s="637"/>
      <c r="J4" s="418"/>
    </row>
    <row r="5" spans="1:10" ht="39.75" customHeight="1">
      <c r="A5" s="648"/>
      <c r="B5" s="416" t="s">
        <v>737</v>
      </c>
      <c r="C5" s="417" t="s">
        <v>738</v>
      </c>
      <c r="D5" s="417" t="s">
        <v>739</v>
      </c>
      <c r="E5" s="417" t="s">
        <v>740</v>
      </c>
      <c r="F5" s="416" t="s">
        <v>741</v>
      </c>
      <c r="G5" s="417" t="s">
        <v>742</v>
      </c>
      <c r="H5" s="417" t="s">
        <v>743</v>
      </c>
      <c r="I5" s="417" t="s">
        <v>744</v>
      </c>
      <c r="J5" s="417" t="s">
        <v>22</v>
      </c>
    </row>
    <row r="6" spans="1:10" ht="39.75" customHeight="1">
      <c r="A6" s="60" t="s">
        <v>179</v>
      </c>
      <c r="B6" s="241">
        <v>240</v>
      </c>
      <c r="C6" s="252">
        <v>728</v>
      </c>
      <c r="D6" s="252">
        <v>108</v>
      </c>
      <c r="E6" s="252">
        <v>93</v>
      </c>
      <c r="F6" s="241">
        <v>57</v>
      </c>
      <c r="G6" s="241">
        <v>31</v>
      </c>
      <c r="H6" s="252">
        <v>1</v>
      </c>
      <c r="I6" s="252">
        <v>280</v>
      </c>
      <c r="J6" s="252">
        <f>SUM(B6:I6)</f>
        <v>1538</v>
      </c>
    </row>
    <row r="7" spans="1:10" ht="39.75" customHeight="1">
      <c r="A7" s="60" t="s">
        <v>180</v>
      </c>
      <c r="B7" s="241">
        <v>5</v>
      </c>
      <c r="C7" s="252">
        <v>32</v>
      </c>
      <c r="D7" s="252">
        <v>1</v>
      </c>
      <c r="E7" s="252">
        <v>1</v>
      </c>
      <c r="F7" s="241">
        <v>1</v>
      </c>
      <c r="G7" s="241">
        <v>3</v>
      </c>
      <c r="H7" s="252">
        <v>0</v>
      </c>
      <c r="I7" s="252">
        <v>3</v>
      </c>
      <c r="J7" s="252">
        <f aca="true" t="shared" si="0" ref="J7:J12">SUM(B7:I7)</f>
        <v>46</v>
      </c>
    </row>
    <row r="8" spans="1:10" ht="39.75" customHeight="1">
      <c r="A8" s="60" t="s">
        <v>181</v>
      </c>
      <c r="B8" s="241">
        <v>78</v>
      </c>
      <c r="C8" s="252">
        <v>146</v>
      </c>
      <c r="D8" s="252">
        <v>17</v>
      </c>
      <c r="E8" s="252">
        <v>10</v>
      </c>
      <c r="F8" s="241">
        <v>9</v>
      </c>
      <c r="G8" s="241">
        <v>2</v>
      </c>
      <c r="H8" s="252">
        <v>0</v>
      </c>
      <c r="I8" s="252">
        <v>13</v>
      </c>
      <c r="J8" s="252">
        <f t="shared" si="0"/>
        <v>275</v>
      </c>
    </row>
    <row r="9" spans="1:10" ht="39.75" customHeight="1">
      <c r="A9" s="60" t="s">
        <v>182</v>
      </c>
      <c r="B9" s="241">
        <v>35</v>
      </c>
      <c r="C9" s="252">
        <v>41</v>
      </c>
      <c r="D9" s="252">
        <v>8</v>
      </c>
      <c r="E9" s="252">
        <v>5</v>
      </c>
      <c r="F9" s="241">
        <v>3</v>
      </c>
      <c r="G9" s="241">
        <v>0</v>
      </c>
      <c r="H9" s="252">
        <v>0</v>
      </c>
      <c r="I9" s="252">
        <v>4</v>
      </c>
      <c r="J9" s="252">
        <f t="shared" si="0"/>
        <v>96</v>
      </c>
    </row>
    <row r="10" spans="1:10" ht="39.75" customHeight="1">
      <c r="A10" s="60" t="s">
        <v>183</v>
      </c>
      <c r="B10" s="241">
        <v>75</v>
      </c>
      <c r="C10" s="252">
        <v>147</v>
      </c>
      <c r="D10" s="252">
        <v>15</v>
      </c>
      <c r="E10" s="252">
        <v>12</v>
      </c>
      <c r="F10" s="241">
        <v>12</v>
      </c>
      <c r="G10" s="241">
        <v>1</v>
      </c>
      <c r="H10" s="252">
        <v>2</v>
      </c>
      <c r="I10" s="252">
        <v>54</v>
      </c>
      <c r="J10" s="252">
        <f t="shared" si="0"/>
        <v>318</v>
      </c>
    </row>
    <row r="11" spans="1:10" ht="39.75" customHeight="1">
      <c r="A11" s="60" t="s">
        <v>184</v>
      </c>
      <c r="B11" s="241">
        <v>125</v>
      </c>
      <c r="C11" s="252">
        <v>754</v>
      </c>
      <c r="D11" s="252">
        <v>158</v>
      </c>
      <c r="E11" s="252">
        <v>136</v>
      </c>
      <c r="F11" s="241">
        <v>82</v>
      </c>
      <c r="G11" s="241">
        <v>0</v>
      </c>
      <c r="H11" s="252">
        <v>0</v>
      </c>
      <c r="I11" s="252">
        <v>395</v>
      </c>
      <c r="J11" s="252">
        <f t="shared" si="0"/>
        <v>1650</v>
      </c>
    </row>
    <row r="12" spans="1:10" ht="39.75" customHeight="1">
      <c r="A12" s="60" t="s">
        <v>185</v>
      </c>
      <c r="B12" s="241">
        <v>47</v>
      </c>
      <c r="C12" s="252">
        <v>41</v>
      </c>
      <c r="D12" s="252">
        <v>15</v>
      </c>
      <c r="E12" s="252">
        <v>11</v>
      </c>
      <c r="F12" s="241">
        <v>12</v>
      </c>
      <c r="G12" s="241">
        <v>11</v>
      </c>
      <c r="H12" s="252">
        <v>0</v>
      </c>
      <c r="I12" s="252">
        <v>123</v>
      </c>
      <c r="J12" s="252">
        <f t="shared" si="0"/>
        <v>260</v>
      </c>
    </row>
    <row r="13" spans="1:10" ht="39.75" customHeight="1">
      <c r="A13" s="93" t="s">
        <v>186</v>
      </c>
      <c r="B13" s="242">
        <f aca="true" t="shared" si="1" ref="B13:J13">SUM(B6:B12)</f>
        <v>605</v>
      </c>
      <c r="C13" s="242">
        <f t="shared" si="1"/>
        <v>1889</v>
      </c>
      <c r="D13" s="242">
        <f t="shared" si="1"/>
        <v>322</v>
      </c>
      <c r="E13" s="242">
        <f t="shared" si="1"/>
        <v>268</v>
      </c>
      <c r="F13" s="242">
        <f t="shared" si="1"/>
        <v>176</v>
      </c>
      <c r="G13" s="242">
        <f t="shared" si="1"/>
        <v>48</v>
      </c>
      <c r="H13" s="242">
        <f t="shared" si="1"/>
        <v>3</v>
      </c>
      <c r="I13" s="242">
        <f t="shared" si="1"/>
        <v>872</v>
      </c>
      <c r="J13" s="242">
        <f t="shared" si="1"/>
        <v>4183</v>
      </c>
    </row>
    <row r="14" ht="25.5" customHeight="1">
      <c r="A14" s="325" t="s">
        <v>640</v>
      </c>
    </row>
  </sheetData>
  <sheetProtection/>
  <mergeCells count="2">
    <mergeCell ref="A4:A5"/>
    <mergeCell ref="B4:I4"/>
  </mergeCells>
  <hyperlinks>
    <hyperlink ref="A1" location="CONTENT!A1" display="Back to table of content"/>
  </hyperlinks>
  <printOptions/>
  <pageMargins left="0.75" right="0.708661417322835" top="0.75" bottom="0.75" header="0.31496062992126" footer="0.31496062992126"/>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K20"/>
  <sheetViews>
    <sheetView zoomScalePageLayoutView="0" workbookViewId="0" topLeftCell="A1">
      <selection activeCell="D11" sqref="D11"/>
    </sheetView>
  </sheetViews>
  <sheetFormatPr defaultColWidth="9.140625" defaultRowHeight="12.75"/>
  <cols>
    <col min="1" max="1" width="19.57421875" style="100" customWidth="1"/>
    <col min="2" max="5" width="12.7109375" style="100" customWidth="1"/>
    <col min="6" max="6" width="12.7109375" style="101" customWidth="1"/>
    <col min="7" max="10" width="12.7109375" style="100" customWidth="1"/>
    <col min="11" max="11" width="7.7109375" style="100" customWidth="1"/>
    <col min="12" max="16384" width="9.140625" style="100" customWidth="1"/>
  </cols>
  <sheetData>
    <row r="1" ht="15.75">
      <c r="A1" s="564" t="s">
        <v>808</v>
      </c>
    </row>
    <row r="2" spans="1:10" ht="23.25" customHeight="1">
      <c r="A2" s="649" t="s">
        <v>829</v>
      </c>
      <c r="B2" s="649"/>
      <c r="C2" s="649"/>
      <c r="D2" s="649"/>
      <c r="E2" s="649"/>
      <c r="F2" s="649"/>
      <c r="G2" s="649"/>
      <c r="H2" s="649"/>
      <c r="I2" s="649"/>
      <c r="J2" s="649"/>
    </row>
    <row r="3" ht="16.5" customHeight="1">
      <c r="A3" s="425"/>
    </row>
    <row r="4" spans="1:10" ht="30" customHeight="1">
      <c r="A4" s="335" t="s">
        <v>187</v>
      </c>
      <c r="B4" s="338"/>
      <c r="C4" s="339" t="s">
        <v>188</v>
      </c>
      <c r="D4" s="340"/>
      <c r="E4" s="338"/>
      <c r="F4" s="341" t="s">
        <v>189</v>
      </c>
      <c r="G4" s="340"/>
      <c r="H4" s="339"/>
      <c r="I4" s="98" t="s">
        <v>22</v>
      </c>
      <c r="J4" s="340"/>
    </row>
    <row r="5" spans="1:10" ht="30" customHeight="1">
      <c r="A5" s="336" t="s">
        <v>190</v>
      </c>
      <c r="B5" s="342" t="s">
        <v>16</v>
      </c>
      <c r="C5" s="342" t="s">
        <v>17</v>
      </c>
      <c r="D5" s="343" t="s">
        <v>22</v>
      </c>
      <c r="E5" s="342" t="s">
        <v>16</v>
      </c>
      <c r="F5" s="344" t="s">
        <v>17</v>
      </c>
      <c r="G5" s="343" t="s">
        <v>22</v>
      </c>
      <c r="H5" s="345" t="s">
        <v>16</v>
      </c>
      <c r="I5" s="345" t="s">
        <v>17</v>
      </c>
      <c r="J5" s="343" t="s">
        <v>22</v>
      </c>
    </row>
    <row r="6" spans="1:11" ht="39" customHeight="1">
      <c r="A6" s="337" t="s">
        <v>398</v>
      </c>
      <c r="B6" s="419">
        <v>0</v>
      </c>
      <c r="C6" s="419">
        <v>0</v>
      </c>
      <c r="D6" s="576">
        <f>SUM(B6:C6)</f>
        <v>0</v>
      </c>
      <c r="E6" s="419">
        <v>0</v>
      </c>
      <c r="F6" s="419">
        <v>0</v>
      </c>
      <c r="G6" s="576">
        <v>0</v>
      </c>
      <c r="H6" s="419">
        <v>0</v>
      </c>
      <c r="I6" s="419">
        <v>0</v>
      </c>
      <c r="J6" s="577">
        <v>0</v>
      </c>
      <c r="K6" s="426"/>
    </row>
    <row r="7" spans="1:11" ht="39" customHeight="1">
      <c r="A7" s="337" t="s">
        <v>642</v>
      </c>
      <c r="B7" s="419">
        <v>11</v>
      </c>
      <c r="C7" s="420">
        <v>0</v>
      </c>
      <c r="D7" s="421">
        <f>SUM(B7:C7)</f>
        <v>11</v>
      </c>
      <c r="E7" s="419">
        <v>85</v>
      </c>
      <c r="F7" s="420">
        <v>1</v>
      </c>
      <c r="G7" s="421">
        <f>SUM(E7:F7)</f>
        <v>86</v>
      </c>
      <c r="H7" s="422">
        <f>B7+E7</f>
        <v>96</v>
      </c>
      <c r="I7" s="420">
        <f>C7+F7</f>
        <v>1</v>
      </c>
      <c r="J7" s="421">
        <v>97</v>
      </c>
      <c r="K7" s="426"/>
    </row>
    <row r="8" spans="1:11" ht="39" customHeight="1">
      <c r="A8" s="337" t="s">
        <v>643</v>
      </c>
      <c r="B8" s="419">
        <v>245</v>
      </c>
      <c r="C8" s="420">
        <v>20</v>
      </c>
      <c r="D8" s="421">
        <f aca="true" t="shared" si="0" ref="D8:D13">SUM(B8:C8)</f>
        <v>265</v>
      </c>
      <c r="E8" s="419">
        <v>432</v>
      </c>
      <c r="F8" s="420">
        <v>15</v>
      </c>
      <c r="G8" s="421">
        <f aca="true" t="shared" si="1" ref="G8:G13">SUM(E8:F8)</f>
        <v>447</v>
      </c>
      <c r="H8" s="420">
        <f aca="true" t="shared" si="2" ref="H8:H13">B8+E8</f>
        <v>677</v>
      </c>
      <c r="I8" s="422">
        <f aca="true" t="shared" si="3" ref="I8:I13">C8+F8</f>
        <v>35</v>
      </c>
      <c r="J8" s="421">
        <v>712</v>
      </c>
      <c r="K8" s="426"/>
    </row>
    <row r="9" spans="1:11" ht="39" customHeight="1">
      <c r="A9" s="337" t="s">
        <v>644</v>
      </c>
      <c r="B9" s="419">
        <v>577</v>
      </c>
      <c r="C9" s="420">
        <v>93</v>
      </c>
      <c r="D9" s="421">
        <f t="shared" si="0"/>
        <v>670</v>
      </c>
      <c r="E9" s="419">
        <v>533</v>
      </c>
      <c r="F9" s="420">
        <v>11</v>
      </c>
      <c r="G9" s="421">
        <f t="shared" si="1"/>
        <v>544</v>
      </c>
      <c r="H9" s="420">
        <f t="shared" si="2"/>
        <v>1110</v>
      </c>
      <c r="I9" s="422">
        <f t="shared" si="3"/>
        <v>104</v>
      </c>
      <c r="J9" s="421">
        <v>1214</v>
      </c>
      <c r="K9" s="426"/>
    </row>
    <row r="10" spans="1:11" ht="39" customHeight="1">
      <c r="A10" s="337" t="s">
        <v>645</v>
      </c>
      <c r="B10" s="419">
        <v>610</v>
      </c>
      <c r="C10" s="420">
        <v>56</v>
      </c>
      <c r="D10" s="421">
        <f t="shared" si="0"/>
        <v>666</v>
      </c>
      <c r="E10" s="419">
        <v>271</v>
      </c>
      <c r="F10" s="420">
        <v>10</v>
      </c>
      <c r="G10" s="421">
        <f t="shared" si="1"/>
        <v>281</v>
      </c>
      <c r="H10" s="420">
        <f t="shared" si="2"/>
        <v>881</v>
      </c>
      <c r="I10" s="422">
        <f t="shared" si="3"/>
        <v>66</v>
      </c>
      <c r="J10" s="421">
        <v>947</v>
      </c>
      <c r="K10" s="426"/>
    </row>
    <row r="11" spans="1:11" ht="39" customHeight="1">
      <c r="A11" s="337" t="s">
        <v>646</v>
      </c>
      <c r="B11" s="419">
        <v>388</v>
      </c>
      <c r="C11" s="420">
        <v>33</v>
      </c>
      <c r="D11" s="421">
        <f t="shared" si="0"/>
        <v>421</v>
      </c>
      <c r="E11" s="419">
        <v>202</v>
      </c>
      <c r="F11" s="420">
        <v>5</v>
      </c>
      <c r="G11" s="421">
        <f t="shared" si="1"/>
        <v>207</v>
      </c>
      <c r="H11" s="420">
        <f t="shared" si="2"/>
        <v>590</v>
      </c>
      <c r="I11" s="422">
        <f t="shared" si="3"/>
        <v>38</v>
      </c>
      <c r="J11" s="421">
        <v>628</v>
      </c>
      <c r="K11" s="426"/>
    </row>
    <row r="12" spans="1:11" ht="39" customHeight="1">
      <c r="A12" s="337" t="s">
        <v>647</v>
      </c>
      <c r="B12" s="419">
        <v>212</v>
      </c>
      <c r="C12" s="420">
        <v>15</v>
      </c>
      <c r="D12" s="421">
        <f t="shared" si="0"/>
        <v>227</v>
      </c>
      <c r="E12" s="419">
        <v>87</v>
      </c>
      <c r="F12" s="420">
        <v>0</v>
      </c>
      <c r="G12" s="421">
        <f t="shared" si="1"/>
        <v>87</v>
      </c>
      <c r="H12" s="420">
        <f t="shared" si="2"/>
        <v>299</v>
      </c>
      <c r="I12" s="422">
        <f t="shared" si="3"/>
        <v>15</v>
      </c>
      <c r="J12" s="421">
        <v>314</v>
      </c>
      <c r="K12" s="426"/>
    </row>
    <row r="13" spans="1:11" ht="39" customHeight="1">
      <c r="A13" s="336" t="s">
        <v>191</v>
      </c>
      <c r="B13" s="423">
        <v>164</v>
      </c>
      <c r="C13" s="420">
        <v>7</v>
      </c>
      <c r="D13" s="421">
        <f t="shared" si="0"/>
        <v>171</v>
      </c>
      <c r="E13" s="419">
        <v>100</v>
      </c>
      <c r="F13" s="420">
        <v>0</v>
      </c>
      <c r="G13" s="421">
        <f t="shared" si="1"/>
        <v>100</v>
      </c>
      <c r="H13" s="422">
        <f t="shared" si="2"/>
        <v>264</v>
      </c>
      <c r="I13" s="422">
        <f t="shared" si="3"/>
        <v>7</v>
      </c>
      <c r="J13" s="421">
        <v>271</v>
      </c>
      <c r="K13" s="426"/>
    </row>
    <row r="14" spans="1:10" ht="39" customHeight="1">
      <c r="A14" s="99" t="s">
        <v>192</v>
      </c>
      <c r="B14" s="424">
        <f>SUM(B7:B13)</f>
        <v>2207</v>
      </c>
      <c r="C14" s="424">
        <f>SUM(C7:C13)</f>
        <v>224</v>
      </c>
      <c r="D14" s="424">
        <f>SUM(D7:D13)</f>
        <v>2431</v>
      </c>
      <c r="E14" s="424">
        <f>SUM(E6:E13)</f>
        <v>1710</v>
      </c>
      <c r="F14" s="424">
        <f>SUM(F7:F13)</f>
        <v>42</v>
      </c>
      <c r="G14" s="424">
        <f>SUM(G6:G13)</f>
        <v>1752</v>
      </c>
      <c r="H14" s="424">
        <f>SUM(H6:H13)</f>
        <v>3917</v>
      </c>
      <c r="I14" s="424">
        <f>SUM(I6:I13)</f>
        <v>266</v>
      </c>
      <c r="J14" s="424">
        <f>SUM(J6:J13)</f>
        <v>4183</v>
      </c>
    </row>
    <row r="15" ht="6" customHeight="1"/>
    <row r="16" spans="1:8" ht="18.75" customHeight="1">
      <c r="A16" s="100" t="s">
        <v>745</v>
      </c>
      <c r="H16" s="427" t="s">
        <v>399</v>
      </c>
    </row>
    <row r="17" spans="1:6" ht="21.75" customHeight="1">
      <c r="A17" s="325" t="s">
        <v>830</v>
      </c>
      <c r="F17" s="100"/>
    </row>
    <row r="20" spans="7:8" ht="15.75">
      <c r="G20" s="427"/>
      <c r="H20" s="427"/>
    </row>
  </sheetData>
  <sheetProtection/>
  <mergeCells count="1">
    <mergeCell ref="A2:J2"/>
  </mergeCells>
  <hyperlinks>
    <hyperlink ref="A1" location="CONTENT!A1" display="Back to table of content"/>
  </hyperlinks>
  <printOptions/>
  <pageMargins left="0.7086614173228347" right="0" top="0.7480314960629921" bottom="0.5511811023622047" header="0.11811023622047245" footer="0.11811023622047245"/>
  <pageSetup horizontalDpi="600" verticalDpi="600" orientation="landscape" paperSize="9" r:id="rId1"/>
  <ignoredErrors>
    <ignoredError sqref="B14:D14" formulaRange="1"/>
    <ignoredError sqref="E14:F14" formula="1" formulaRange="1"/>
    <ignoredError sqref="G14" formula="1"/>
  </ignoredErrors>
</worksheet>
</file>

<file path=xl/worksheets/sheet35.xml><?xml version="1.0" encoding="utf-8"?>
<worksheet xmlns="http://schemas.openxmlformats.org/spreadsheetml/2006/main" xmlns:r="http://schemas.openxmlformats.org/officeDocument/2006/relationships">
  <dimension ref="A1:E11"/>
  <sheetViews>
    <sheetView zoomScalePageLayoutView="0" workbookViewId="0" topLeftCell="A1">
      <selection activeCell="A14" sqref="A14"/>
    </sheetView>
  </sheetViews>
  <sheetFormatPr defaultColWidth="9.140625" defaultRowHeight="12.75"/>
  <cols>
    <col min="1" max="1" width="56.7109375" style="11" customWidth="1"/>
    <col min="2" max="4" width="24.7109375" style="11" customWidth="1"/>
    <col min="5" max="5" width="4.140625" style="11" customWidth="1"/>
    <col min="6" max="16384" width="9.140625" style="11" customWidth="1"/>
  </cols>
  <sheetData>
    <row r="1" ht="15.75">
      <c r="A1" s="564" t="s">
        <v>808</v>
      </c>
    </row>
    <row r="2" spans="1:5" ht="22.5" customHeight="1">
      <c r="A2" s="115" t="s">
        <v>626</v>
      </c>
      <c r="B2" s="115"/>
      <c r="C2" s="115"/>
      <c r="D2" s="115"/>
      <c r="E2" s="302"/>
    </row>
    <row r="3" s="14" customFormat="1" ht="15.75" customHeight="1"/>
    <row r="4" spans="1:4" s="14" customFormat="1" ht="45" customHeight="1">
      <c r="A4" s="621" t="s">
        <v>193</v>
      </c>
      <c r="B4" s="637" t="s">
        <v>831</v>
      </c>
      <c r="C4" s="637"/>
      <c r="D4" s="638"/>
    </row>
    <row r="5" spans="1:4" s="14" customFormat="1" ht="45" customHeight="1">
      <c r="A5" s="622"/>
      <c r="B5" s="329" t="s">
        <v>16</v>
      </c>
      <c r="C5" s="330" t="s">
        <v>17</v>
      </c>
      <c r="D5" s="7" t="s">
        <v>22</v>
      </c>
    </row>
    <row r="6" spans="1:5" s="14" customFormat="1" ht="64.5" customHeight="1">
      <c r="A6" s="64" t="s">
        <v>194</v>
      </c>
      <c r="B6" s="346">
        <v>88</v>
      </c>
      <c r="C6" s="346">
        <v>2</v>
      </c>
      <c r="D6" s="347">
        <f>SUM(B6:C6)</f>
        <v>90</v>
      </c>
      <c r="E6" s="14" t="s">
        <v>23</v>
      </c>
    </row>
    <row r="7" spans="1:4" s="14" customFormat="1" ht="64.5" customHeight="1">
      <c r="A7" s="60" t="s">
        <v>195</v>
      </c>
      <c r="B7" s="348">
        <v>1073</v>
      </c>
      <c r="C7" s="348">
        <v>44</v>
      </c>
      <c r="D7" s="347">
        <f>SUM(B7:C7)</f>
        <v>1117</v>
      </c>
    </row>
    <row r="8" spans="1:4" s="14" customFormat="1" ht="64.5" customHeight="1">
      <c r="A8" s="60" t="s">
        <v>281</v>
      </c>
      <c r="B8" s="349">
        <v>2756</v>
      </c>
      <c r="C8" s="349">
        <v>220</v>
      </c>
      <c r="D8" s="347">
        <f>SUM(B8:C8)</f>
        <v>2976</v>
      </c>
    </row>
    <row r="9" spans="1:4" s="14" customFormat="1" ht="64.5" customHeight="1">
      <c r="A9" s="93" t="s">
        <v>196</v>
      </c>
      <c r="B9" s="350">
        <f>SUM(B6:B8)</f>
        <v>3917</v>
      </c>
      <c r="C9" s="350">
        <f>SUM(C6:C8)</f>
        <v>266</v>
      </c>
      <c r="D9" s="350">
        <f>SUM(D6:D8)</f>
        <v>4183</v>
      </c>
    </row>
    <row r="10" spans="1:4" s="14" customFormat="1" ht="30" customHeight="1">
      <c r="A10" s="11" t="s">
        <v>746</v>
      </c>
      <c r="B10" s="415" t="s">
        <v>23</v>
      </c>
      <c r="C10" s="415" t="s">
        <v>23</v>
      </c>
      <c r="D10" s="428" t="s">
        <v>23</v>
      </c>
    </row>
    <row r="11" s="14" customFormat="1" ht="18" customHeight="1">
      <c r="A11" s="325" t="s">
        <v>830</v>
      </c>
    </row>
  </sheetData>
  <sheetProtection/>
  <mergeCells count="2">
    <mergeCell ref="A4:A5"/>
    <mergeCell ref="B4:D4"/>
  </mergeCells>
  <hyperlinks>
    <hyperlink ref="A1" location="CONTENT!A1" display="Back to table of content"/>
  </hyperlinks>
  <printOptions/>
  <pageMargins left="0.75" right="0" top="1" bottom="0.75" header="0.275590551181102" footer="0.118110236220472"/>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E100"/>
  <sheetViews>
    <sheetView zoomScalePageLayoutView="0" workbookViewId="0" topLeftCell="A1">
      <selection activeCell="G7" sqref="G7"/>
    </sheetView>
  </sheetViews>
  <sheetFormatPr defaultColWidth="9.140625" defaultRowHeight="12.75"/>
  <cols>
    <col min="1" max="1" width="50.7109375" style="11" customWidth="1"/>
    <col min="2" max="5" width="19.7109375" style="11" customWidth="1"/>
    <col min="6" max="16384" width="9.140625" style="11" customWidth="1"/>
  </cols>
  <sheetData>
    <row r="1" ht="15.75">
      <c r="A1" s="564" t="s">
        <v>808</v>
      </c>
    </row>
    <row r="2" spans="1:5" ht="30" customHeight="1">
      <c r="A2" s="300" t="s">
        <v>627</v>
      </c>
      <c r="B2" s="13"/>
      <c r="C2" s="13"/>
      <c r="D2" s="429"/>
      <c r="E2" s="429"/>
    </row>
    <row r="3" ht="15" customHeight="1"/>
    <row r="4" spans="1:5" ht="41.25" customHeight="1">
      <c r="A4" s="17" t="s">
        <v>197</v>
      </c>
      <c r="B4" s="113">
        <v>2017</v>
      </c>
      <c r="C4" s="32"/>
      <c r="D4" s="113" t="s">
        <v>639</v>
      </c>
      <c r="E4" s="32"/>
    </row>
    <row r="5" spans="1:5" ht="41.25" customHeight="1">
      <c r="A5" s="114" t="s">
        <v>198</v>
      </c>
      <c r="B5" s="7" t="s">
        <v>233</v>
      </c>
      <c r="C5" s="171" t="s">
        <v>49</v>
      </c>
      <c r="D5" s="7" t="s">
        <v>233</v>
      </c>
      <c r="E5" s="171" t="s">
        <v>49</v>
      </c>
    </row>
    <row r="6" spans="1:5" ht="54" customHeight="1">
      <c r="A6" s="58" t="s">
        <v>199</v>
      </c>
      <c r="B6" s="50">
        <v>656</v>
      </c>
      <c r="C6" s="190">
        <v>15.6</v>
      </c>
      <c r="D6" s="50">
        <v>567</v>
      </c>
      <c r="E6" s="435">
        <f>D6/3718*100</f>
        <v>15.250134480903712</v>
      </c>
    </row>
    <row r="7" spans="1:5" ht="54" customHeight="1">
      <c r="A7" s="65" t="s">
        <v>200</v>
      </c>
      <c r="B7" s="51">
        <v>1006</v>
      </c>
      <c r="C7" s="191">
        <v>23.9</v>
      </c>
      <c r="D7" s="51">
        <v>895</v>
      </c>
      <c r="E7" s="436">
        <f>D7/3718*100</f>
        <v>24.07208176438946</v>
      </c>
    </row>
    <row r="8" spans="1:5" ht="54" customHeight="1">
      <c r="A8" s="65" t="s">
        <v>201</v>
      </c>
      <c r="B8" s="51">
        <v>607</v>
      </c>
      <c r="C8" s="191">
        <v>14.4</v>
      </c>
      <c r="D8" s="51">
        <v>529</v>
      </c>
      <c r="E8" s="436">
        <f>D8/3718*100</f>
        <v>14.228079612694996</v>
      </c>
    </row>
    <row r="9" spans="1:5" ht="54" customHeight="1">
      <c r="A9" s="65" t="s">
        <v>324</v>
      </c>
      <c r="B9" s="51">
        <v>1758</v>
      </c>
      <c r="C9" s="191">
        <v>41.8</v>
      </c>
      <c r="D9" s="51">
        <v>1559</v>
      </c>
      <c r="E9" s="436">
        <f>D9/3718*100</f>
        <v>41.93114577729962</v>
      </c>
    </row>
    <row r="10" spans="1:5" ht="54" customHeight="1">
      <c r="A10" s="61" t="s">
        <v>202</v>
      </c>
      <c r="B10" s="53">
        <v>182</v>
      </c>
      <c r="C10" s="191">
        <v>4.3</v>
      </c>
      <c r="D10" s="53">
        <v>168</v>
      </c>
      <c r="E10" s="437">
        <f>D10/3718*100</f>
        <v>4.518558364712211</v>
      </c>
    </row>
    <row r="11" spans="1:5" ht="54" customHeight="1">
      <c r="A11" s="30" t="s">
        <v>234</v>
      </c>
      <c r="B11" s="72">
        <f>SUM(B6:B10)</f>
        <v>4209</v>
      </c>
      <c r="C11" s="192">
        <f>SUM(C6:C10)</f>
        <v>99.99999999999999</v>
      </c>
      <c r="D11" s="72">
        <f>SUM(D6:D10)</f>
        <v>3718</v>
      </c>
      <c r="E11" s="192">
        <f>SUM(E6:E10)</f>
        <v>99.99999999999999</v>
      </c>
    </row>
    <row r="12" spans="1:5" ht="27.75" customHeight="1">
      <c r="A12" s="325" t="s">
        <v>640</v>
      </c>
      <c r="B12" s="146"/>
      <c r="C12" s="147"/>
      <c r="D12" s="146"/>
      <c r="E12" s="147"/>
    </row>
    <row r="95" spans="2:3" ht="15.75">
      <c r="B95" s="430"/>
      <c r="C95" s="430"/>
    </row>
    <row r="96" spans="1:4" ht="15.75">
      <c r="A96" s="11" t="s">
        <v>235</v>
      </c>
      <c r="B96" s="430"/>
      <c r="C96" s="430"/>
      <c r="D96" s="11">
        <v>9953</v>
      </c>
    </row>
    <row r="97" spans="1:4" ht="15.75">
      <c r="A97" s="11" t="s">
        <v>236</v>
      </c>
      <c r="B97" s="430"/>
      <c r="C97" s="430"/>
      <c r="D97" s="11">
        <v>3944</v>
      </c>
    </row>
    <row r="98" spans="1:4" ht="15.75">
      <c r="A98" s="11" t="s">
        <v>237</v>
      </c>
      <c r="B98" s="430"/>
      <c r="C98" s="430"/>
      <c r="D98" s="11">
        <v>3275</v>
      </c>
    </row>
    <row r="99" spans="1:4" ht="15.75">
      <c r="A99" s="11" t="s">
        <v>238</v>
      </c>
      <c r="B99" s="430"/>
      <c r="C99" s="430"/>
      <c r="D99" s="11">
        <v>5040</v>
      </c>
    </row>
    <row r="100" spans="1:4" ht="15.75">
      <c r="A100" s="11" t="s">
        <v>70</v>
      </c>
      <c r="B100" s="430"/>
      <c r="C100" s="430"/>
      <c r="D100" s="11">
        <v>2345</v>
      </c>
    </row>
  </sheetData>
  <sheetProtection/>
  <hyperlinks>
    <hyperlink ref="A1" location="CONTENT!A1" display="Back to table of content"/>
  </hyperlinks>
  <printOptions/>
  <pageMargins left="0.75" right="0.748031496062992" top="0.75" bottom="0.5" header="0.31496062992126" footer="0.275590551181102"/>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K32"/>
  <sheetViews>
    <sheetView zoomScalePageLayoutView="0" workbookViewId="0" topLeftCell="A1">
      <selection activeCell="A14" sqref="A14"/>
    </sheetView>
  </sheetViews>
  <sheetFormatPr defaultColWidth="9.140625" defaultRowHeight="12.75"/>
  <cols>
    <col min="1" max="1" width="32.7109375" style="11" customWidth="1"/>
    <col min="2" max="2" width="9.28125" style="11" customWidth="1"/>
    <col min="3" max="3" width="10.00390625" style="11" customWidth="1"/>
    <col min="4" max="7" width="9.28125" style="11" customWidth="1"/>
    <col min="8" max="8" width="9.57421875" style="11" customWidth="1"/>
    <col min="9" max="11" width="9.28125" style="11" customWidth="1"/>
    <col min="12" max="16384" width="9.140625" style="11" customWidth="1"/>
  </cols>
  <sheetData>
    <row r="1" ht="15.75">
      <c r="A1" s="564" t="s">
        <v>808</v>
      </c>
    </row>
    <row r="2" spans="1:11" ht="21.75" customHeight="1">
      <c r="A2" s="300" t="s">
        <v>765</v>
      </c>
      <c r="B2" s="13"/>
      <c r="C2" s="13"/>
      <c r="D2" s="13"/>
      <c r="E2" s="13"/>
      <c r="F2" s="13"/>
      <c r="G2" s="429"/>
      <c r="H2" s="429"/>
      <c r="I2" s="429"/>
      <c r="J2" s="429"/>
      <c r="K2" s="429"/>
    </row>
    <row r="3" ht="11.25" customHeight="1">
      <c r="C3" s="67"/>
    </row>
    <row r="4" spans="1:11" ht="27.75" customHeight="1">
      <c r="A4" s="601" t="s">
        <v>754</v>
      </c>
      <c r="B4" s="598">
        <v>2017</v>
      </c>
      <c r="C4" s="599"/>
      <c r="D4" s="599"/>
      <c r="E4" s="599"/>
      <c r="F4" s="600"/>
      <c r="G4" s="598" t="s">
        <v>639</v>
      </c>
      <c r="H4" s="599"/>
      <c r="I4" s="599"/>
      <c r="J4" s="599"/>
      <c r="K4" s="600"/>
    </row>
    <row r="5" spans="1:11" ht="29.25" customHeight="1">
      <c r="A5" s="610"/>
      <c r="B5" s="48" t="s">
        <v>274</v>
      </c>
      <c r="C5" s="48"/>
      <c r="D5" s="48"/>
      <c r="E5" s="48"/>
      <c r="F5" s="103"/>
      <c r="G5" s="48" t="s">
        <v>274</v>
      </c>
      <c r="H5" s="48"/>
      <c r="I5" s="48"/>
      <c r="J5" s="48"/>
      <c r="K5" s="103"/>
    </row>
    <row r="6" spans="1:11" ht="25.5" customHeight="1">
      <c r="A6" s="610"/>
      <c r="B6" s="596" t="s">
        <v>166</v>
      </c>
      <c r="C6" s="601" t="s">
        <v>755</v>
      </c>
      <c r="D6" s="601" t="s">
        <v>325</v>
      </c>
      <c r="E6" s="596" t="s">
        <v>22</v>
      </c>
      <c r="F6" s="596" t="s">
        <v>49</v>
      </c>
      <c r="G6" s="596" t="s">
        <v>166</v>
      </c>
      <c r="H6" s="601" t="s">
        <v>755</v>
      </c>
      <c r="I6" s="601" t="s">
        <v>325</v>
      </c>
      <c r="J6" s="596" t="s">
        <v>22</v>
      </c>
      <c r="K6" s="596" t="s">
        <v>49</v>
      </c>
    </row>
    <row r="7" spans="1:11" ht="22.5" customHeight="1">
      <c r="A7" s="597"/>
      <c r="B7" s="597"/>
      <c r="C7" s="597"/>
      <c r="D7" s="597"/>
      <c r="E7" s="597"/>
      <c r="F7" s="597"/>
      <c r="G7" s="597"/>
      <c r="H7" s="597"/>
      <c r="I7" s="597"/>
      <c r="J7" s="597"/>
      <c r="K7" s="597"/>
    </row>
    <row r="8" spans="1:11" ht="49.5" customHeight="1">
      <c r="A8" s="58" t="s">
        <v>199</v>
      </c>
      <c r="B8" s="489">
        <v>47</v>
      </c>
      <c r="C8" s="490">
        <v>86</v>
      </c>
      <c r="D8" s="68">
        <v>523</v>
      </c>
      <c r="E8" s="180">
        <f>SUM(B8:D8)</f>
        <v>656</v>
      </c>
      <c r="F8" s="491">
        <f>E8/E13*100</f>
        <v>15.585649798051794</v>
      </c>
      <c r="G8" s="489">
        <v>36</v>
      </c>
      <c r="H8" s="490">
        <v>83</v>
      </c>
      <c r="I8" s="68">
        <v>448</v>
      </c>
      <c r="J8" s="180">
        <f>SUM(G8:I8)</f>
        <v>567</v>
      </c>
      <c r="K8" s="491">
        <v>15.3</v>
      </c>
    </row>
    <row r="9" spans="1:11" ht="49.5" customHeight="1">
      <c r="A9" s="65" t="s">
        <v>200</v>
      </c>
      <c r="B9" s="492">
        <v>29</v>
      </c>
      <c r="C9" s="493">
        <v>109</v>
      </c>
      <c r="D9" s="68">
        <v>868</v>
      </c>
      <c r="E9" s="180">
        <f>SUM(B9:D9)</f>
        <v>1006</v>
      </c>
      <c r="F9" s="491">
        <f>E9/E13*100</f>
        <v>23.901164172012354</v>
      </c>
      <c r="G9" s="492">
        <v>30</v>
      </c>
      <c r="H9" s="493">
        <v>110</v>
      </c>
      <c r="I9" s="68">
        <v>755</v>
      </c>
      <c r="J9" s="180">
        <f>SUM(G9:I9)</f>
        <v>895</v>
      </c>
      <c r="K9" s="491">
        <v>24.1</v>
      </c>
    </row>
    <row r="10" spans="1:11" ht="49.5" customHeight="1">
      <c r="A10" s="65" t="s">
        <v>201</v>
      </c>
      <c r="B10" s="492">
        <v>12</v>
      </c>
      <c r="C10" s="493">
        <v>74</v>
      </c>
      <c r="D10" s="68">
        <v>521</v>
      </c>
      <c r="E10" s="180">
        <f>SUM(B10:D10)</f>
        <v>607</v>
      </c>
      <c r="F10" s="491">
        <f>E10/E13*100</f>
        <v>14.421477785697315</v>
      </c>
      <c r="G10" s="492">
        <v>17</v>
      </c>
      <c r="H10" s="493">
        <v>68</v>
      </c>
      <c r="I10" s="68">
        <v>444</v>
      </c>
      <c r="J10" s="180">
        <f>SUM(G10:I10)</f>
        <v>529</v>
      </c>
      <c r="K10" s="491">
        <v>14.2</v>
      </c>
    </row>
    <row r="11" spans="1:11" ht="49.5" customHeight="1">
      <c r="A11" s="65" t="s">
        <v>756</v>
      </c>
      <c r="B11" s="492">
        <v>56</v>
      </c>
      <c r="C11" s="493">
        <v>269</v>
      </c>
      <c r="D11" s="68">
        <v>1433</v>
      </c>
      <c r="E11" s="180">
        <f>SUM(B11:D11)</f>
        <v>1758</v>
      </c>
      <c r="F11" s="491">
        <f>E11/E13*100</f>
        <v>41.76764076977905</v>
      </c>
      <c r="G11" s="492">
        <v>55</v>
      </c>
      <c r="H11" s="493">
        <v>295</v>
      </c>
      <c r="I11" s="68">
        <v>1209</v>
      </c>
      <c r="J11" s="180">
        <f>SUM(G11:I11)</f>
        <v>1559</v>
      </c>
      <c r="K11" s="491">
        <v>41.9</v>
      </c>
    </row>
    <row r="12" spans="1:11" ht="49.5" customHeight="1">
      <c r="A12" s="61" t="s">
        <v>202</v>
      </c>
      <c r="B12" s="492">
        <v>13</v>
      </c>
      <c r="C12" s="493">
        <v>22</v>
      </c>
      <c r="D12" s="493">
        <v>147</v>
      </c>
      <c r="E12" s="494">
        <f>SUM(B12:D12)</f>
        <v>182</v>
      </c>
      <c r="F12" s="491">
        <f>E12/E13*100</f>
        <v>4.324067474459492</v>
      </c>
      <c r="G12" s="492">
        <v>5</v>
      </c>
      <c r="H12" s="493">
        <v>37</v>
      </c>
      <c r="I12" s="493">
        <v>126</v>
      </c>
      <c r="J12" s="494">
        <f>SUM(G12:I12)</f>
        <v>168</v>
      </c>
      <c r="K12" s="491">
        <v>4.5</v>
      </c>
    </row>
    <row r="13" spans="1:11" ht="49.5" customHeight="1">
      <c r="A13" s="95" t="s">
        <v>757</v>
      </c>
      <c r="B13" s="495">
        <f aca="true" t="shared" si="0" ref="B13:J13">SUM(B8:B12)</f>
        <v>157</v>
      </c>
      <c r="C13" s="495">
        <f t="shared" si="0"/>
        <v>560</v>
      </c>
      <c r="D13" s="495">
        <f t="shared" si="0"/>
        <v>3492</v>
      </c>
      <c r="E13" s="495">
        <f t="shared" si="0"/>
        <v>4209</v>
      </c>
      <c r="F13" s="496">
        <f t="shared" si="0"/>
        <v>100</v>
      </c>
      <c r="G13" s="495">
        <f t="shared" si="0"/>
        <v>143</v>
      </c>
      <c r="H13" s="495">
        <f t="shared" si="0"/>
        <v>593</v>
      </c>
      <c r="I13" s="495">
        <f t="shared" si="0"/>
        <v>2982</v>
      </c>
      <c r="J13" s="495">
        <f t="shared" si="0"/>
        <v>3718</v>
      </c>
      <c r="K13" s="496">
        <v>100</v>
      </c>
    </row>
    <row r="14" spans="1:6" ht="27" customHeight="1">
      <c r="A14" s="325" t="s">
        <v>640</v>
      </c>
      <c r="B14" s="233"/>
      <c r="C14" s="233"/>
      <c r="D14" s="233"/>
      <c r="E14" s="233"/>
      <c r="F14" s="233"/>
    </row>
    <row r="15" spans="1:6" ht="18.75">
      <c r="A15" s="497"/>
      <c r="B15" s="309"/>
      <c r="C15" s="309"/>
      <c r="D15" s="309"/>
      <c r="E15" s="309"/>
      <c r="F15" s="309"/>
    </row>
    <row r="16" ht="15.75">
      <c r="F16" s="555"/>
    </row>
    <row r="18" spans="9:10" ht="15.75">
      <c r="I18" s="411"/>
      <c r="J18" s="411"/>
    </row>
    <row r="32" ht="15.75">
      <c r="K32" s="439"/>
    </row>
    <row r="50" ht="0.75" customHeight="1"/>
  </sheetData>
  <sheetProtection/>
  <mergeCells count="13">
    <mergeCell ref="I6:I7"/>
    <mergeCell ref="J6:J7"/>
    <mergeCell ref="K6:K7"/>
    <mergeCell ref="A4:A7"/>
    <mergeCell ref="B4:F4"/>
    <mergeCell ref="G4:K4"/>
    <mergeCell ref="B6:B7"/>
    <mergeCell ref="C6:C7"/>
    <mergeCell ref="D6:D7"/>
    <mergeCell ref="E6:E7"/>
    <mergeCell ref="F6:F7"/>
    <mergeCell ref="G6:G7"/>
    <mergeCell ref="H6:H7"/>
  </mergeCells>
  <hyperlinks>
    <hyperlink ref="A1" location="CONTENT!A1" display="Back to table of content"/>
  </hyperlink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N15"/>
  <sheetViews>
    <sheetView zoomScalePageLayoutView="0" workbookViewId="0" topLeftCell="A1">
      <selection activeCell="A15" sqref="A15"/>
    </sheetView>
  </sheetViews>
  <sheetFormatPr defaultColWidth="9.140625" defaultRowHeight="12.75"/>
  <cols>
    <col min="1" max="1" width="17.7109375" style="11" customWidth="1"/>
    <col min="2" max="13" width="9.7109375" style="11" customWidth="1"/>
    <col min="14" max="14" width="7.7109375" style="11" customWidth="1"/>
    <col min="15" max="16384" width="9.140625" style="11" customWidth="1"/>
  </cols>
  <sheetData>
    <row r="1" ht="15.75">
      <c r="A1" s="564" t="s">
        <v>808</v>
      </c>
    </row>
    <row r="2" spans="1:13" ht="20.25" customHeight="1">
      <c r="A2" s="115" t="s">
        <v>832</v>
      </c>
      <c r="B2" s="13"/>
      <c r="C2" s="13"/>
      <c r="D2" s="13"/>
      <c r="E2" s="13"/>
      <c r="F2" s="13"/>
      <c r="G2" s="13"/>
      <c r="H2" s="13"/>
      <c r="I2" s="13"/>
      <c r="J2" s="13"/>
      <c r="K2" s="13"/>
      <c r="L2" s="13"/>
      <c r="M2" s="13"/>
    </row>
    <row r="3" ht="13.5" customHeight="1">
      <c r="M3" s="75" t="s">
        <v>9</v>
      </c>
    </row>
    <row r="4" spans="1:13" ht="30" customHeight="1">
      <c r="A4" s="634" t="s">
        <v>326</v>
      </c>
      <c r="B4" s="636" t="s">
        <v>252</v>
      </c>
      <c r="C4" s="637"/>
      <c r="D4" s="637"/>
      <c r="E4" s="637"/>
      <c r="F4" s="637"/>
      <c r="G4" s="637"/>
      <c r="H4" s="637"/>
      <c r="I4" s="637"/>
      <c r="J4" s="637"/>
      <c r="K4" s="637"/>
      <c r="L4" s="637"/>
      <c r="M4" s="638"/>
    </row>
    <row r="5" spans="1:13" ht="29.25" customHeight="1">
      <c r="A5" s="639"/>
      <c r="B5" s="636" t="s">
        <v>205</v>
      </c>
      <c r="C5" s="637"/>
      <c r="D5" s="638"/>
      <c r="E5" s="636" t="s">
        <v>203</v>
      </c>
      <c r="F5" s="637"/>
      <c r="G5" s="638"/>
      <c r="H5" s="636" t="s">
        <v>204</v>
      </c>
      <c r="I5" s="637"/>
      <c r="J5" s="638"/>
      <c r="K5" s="636" t="s">
        <v>655</v>
      </c>
      <c r="L5" s="637"/>
      <c r="M5" s="638"/>
    </row>
    <row r="6" spans="1:13" ht="28.5" customHeight="1">
      <c r="A6" s="622"/>
      <c r="B6" s="330" t="s">
        <v>16</v>
      </c>
      <c r="C6" s="330" t="s">
        <v>17</v>
      </c>
      <c r="D6" s="6" t="s">
        <v>22</v>
      </c>
      <c r="E6" s="330" t="s">
        <v>16</v>
      </c>
      <c r="F6" s="330" t="s">
        <v>17</v>
      </c>
      <c r="G6" s="7" t="s">
        <v>22</v>
      </c>
      <c r="H6" s="329" t="s">
        <v>16</v>
      </c>
      <c r="I6" s="330" t="s">
        <v>17</v>
      </c>
      <c r="J6" s="6" t="s">
        <v>22</v>
      </c>
      <c r="K6" s="330" t="s">
        <v>16</v>
      </c>
      <c r="L6" s="330" t="s">
        <v>17</v>
      </c>
      <c r="M6" s="7" t="s">
        <v>22</v>
      </c>
    </row>
    <row r="7" spans="1:14" ht="45" customHeight="1">
      <c r="A7" s="19" t="s">
        <v>654</v>
      </c>
      <c r="B7" s="68">
        <v>3</v>
      </c>
      <c r="C7" s="68">
        <v>5</v>
      </c>
      <c r="D7" s="86">
        <v>8</v>
      </c>
      <c r="E7" s="68">
        <v>8</v>
      </c>
      <c r="F7" s="68">
        <v>18</v>
      </c>
      <c r="G7" s="86">
        <v>26</v>
      </c>
      <c r="H7" s="68">
        <v>2</v>
      </c>
      <c r="I7" s="68">
        <v>1</v>
      </c>
      <c r="J7" s="86">
        <v>3</v>
      </c>
      <c r="K7" s="68">
        <v>13</v>
      </c>
      <c r="L7" s="68">
        <v>24</v>
      </c>
      <c r="M7" s="90">
        <v>37</v>
      </c>
      <c r="N7" s="303"/>
    </row>
    <row r="8" spans="1:14" ht="45" customHeight="1">
      <c r="A8" s="19" t="s">
        <v>648</v>
      </c>
      <c r="B8" s="68">
        <v>29</v>
      </c>
      <c r="C8" s="68">
        <v>21</v>
      </c>
      <c r="D8" s="86">
        <v>50</v>
      </c>
      <c r="E8" s="68">
        <v>25</v>
      </c>
      <c r="F8" s="68">
        <v>34</v>
      </c>
      <c r="G8" s="90">
        <v>59</v>
      </c>
      <c r="H8" s="89">
        <v>16</v>
      </c>
      <c r="I8" s="89">
        <v>2</v>
      </c>
      <c r="J8" s="86">
        <v>18</v>
      </c>
      <c r="K8" s="68">
        <v>70</v>
      </c>
      <c r="L8" s="68">
        <v>57</v>
      </c>
      <c r="M8" s="90">
        <v>127</v>
      </c>
      <c r="N8" s="303"/>
    </row>
    <row r="9" spans="1:14" ht="45" customHeight="1">
      <c r="A9" s="19" t="s">
        <v>649</v>
      </c>
      <c r="B9" s="68">
        <v>47</v>
      </c>
      <c r="C9" s="68">
        <v>53</v>
      </c>
      <c r="D9" s="86">
        <v>100</v>
      </c>
      <c r="E9" s="68">
        <v>189</v>
      </c>
      <c r="F9" s="68">
        <v>203</v>
      </c>
      <c r="G9" s="90">
        <v>392</v>
      </c>
      <c r="H9" s="89">
        <v>950</v>
      </c>
      <c r="I9" s="89">
        <v>34</v>
      </c>
      <c r="J9" s="86">
        <v>984</v>
      </c>
      <c r="K9" s="68">
        <v>1186</v>
      </c>
      <c r="L9" s="68">
        <v>290</v>
      </c>
      <c r="M9" s="90">
        <v>1476</v>
      </c>
      <c r="N9" s="303"/>
    </row>
    <row r="10" spans="1:14" ht="45" customHeight="1">
      <c r="A10" s="19" t="s">
        <v>650</v>
      </c>
      <c r="B10" s="68">
        <v>63</v>
      </c>
      <c r="C10" s="68">
        <v>45</v>
      </c>
      <c r="D10" s="86">
        <v>108</v>
      </c>
      <c r="E10" s="68">
        <v>85</v>
      </c>
      <c r="F10" s="68">
        <v>141</v>
      </c>
      <c r="G10" s="90">
        <v>226</v>
      </c>
      <c r="H10" s="89">
        <v>634</v>
      </c>
      <c r="I10" s="89">
        <v>44</v>
      </c>
      <c r="J10" s="86">
        <v>678</v>
      </c>
      <c r="K10" s="68">
        <v>782</v>
      </c>
      <c r="L10" s="68">
        <v>230</v>
      </c>
      <c r="M10" s="90">
        <v>1012</v>
      </c>
      <c r="N10" s="303"/>
    </row>
    <row r="11" spans="1:14" ht="45" customHeight="1">
      <c r="A11" s="19" t="s">
        <v>651</v>
      </c>
      <c r="B11" s="68">
        <v>106</v>
      </c>
      <c r="C11" s="68">
        <v>60</v>
      </c>
      <c r="D11" s="86">
        <v>166</v>
      </c>
      <c r="E11" s="68">
        <v>52</v>
      </c>
      <c r="F11" s="68">
        <v>73</v>
      </c>
      <c r="G11" s="90">
        <v>125</v>
      </c>
      <c r="H11" s="89">
        <v>387</v>
      </c>
      <c r="I11" s="89">
        <v>16</v>
      </c>
      <c r="J11" s="86">
        <v>403</v>
      </c>
      <c r="K11" s="68">
        <v>545</v>
      </c>
      <c r="L11" s="68">
        <v>149</v>
      </c>
      <c r="M11" s="90">
        <v>694</v>
      </c>
      <c r="N11" s="303"/>
    </row>
    <row r="12" spans="1:14" ht="45" customHeight="1">
      <c r="A12" s="19" t="s">
        <v>652</v>
      </c>
      <c r="B12" s="68">
        <v>43</v>
      </c>
      <c r="C12" s="68">
        <v>29</v>
      </c>
      <c r="D12" s="86">
        <v>72</v>
      </c>
      <c r="E12" s="68">
        <v>13</v>
      </c>
      <c r="F12" s="68">
        <v>33</v>
      </c>
      <c r="G12" s="90">
        <v>46</v>
      </c>
      <c r="H12" s="89">
        <v>131</v>
      </c>
      <c r="I12" s="89">
        <v>4</v>
      </c>
      <c r="J12" s="86">
        <v>135</v>
      </c>
      <c r="K12" s="68">
        <v>187</v>
      </c>
      <c r="L12" s="68">
        <v>66</v>
      </c>
      <c r="M12" s="90">
        <v>253</v>
      </c>
      <c r="N12" s="303"/>
    </row>
    <row r="13" spans="1:14" ht="45" customHeight="1">
      <c r="A13" s="19" t="s">
        <v>653</v>
      </c>
      <c r="B13" s="68">
        <v>31</v>
      </c>
      <c r="C13" s="68">
        <v>32</v>
      </c>
      <c r="D13" s="86">
        <v>63</v>
      </c>
      <c r="E13" s="68">
        <v>6</v>
      </c>
      <c r="F13" s="68">
        <v>15</v>
      </c>
      <c r="G13" s="90">
        <v>21</v>
      </c>
      <c r="H13" s="89">
        <v>34</v>
      </c>
      <c r="I13" s="89">
        <v>1</v>
      </c>
      <c r="J13" s="86">
        <v>35</v>
      </c>
      <c r="K13" s="68">
        <v>71</v>
      </c>
      <c r="L13" s="68">
        <v>48</v>
      </c>
      <c r="M13" s="90">
        <v>119</v>
      </c>
      <c r="N13" s="303"/>
    </row>
    <row r="14" spans="1:14" ht="36" customHeight="1">
      <c r="A14" s="7" t="s">
        <v>192</v>
      </c>
      <c r="B14" s="72">
        <v>322</v>
      </c>
      <c r="C14" s="72">
        <v>245</v>
      </c>
      <c r="D14" s="72">
        <v>567</v>
      </c>
      <c r="E14" s="72">
        <v>378</v>
      </c>
      <c r="F14" s="72">
        <v>517</v>
      </c>
      <c r="G14" s="72">
        <v>895</v>
      </c>
      <c r="H14" s="72">
        <v>2154</v>
      </c>
      <c r="I14" s="72">
        <v>102</v>
      </c>
      <c r="J14" s="72">
        <v>2256</v>
      </c>
      <c r="K14" s="72">
        <v>2854</v>
      </c>
      <c r="L14" s="72">
        <v>864</v>
      </c>
      <c r="M14" s="72">
        <v>3718</v>
      </c>
      <c r="N14" s="303"/>
    </row>
    <row r="15" ht="31.5" customHeight="1">
      <c r="A15" s="325" t="s">
        <v>640</v>
      </c>
    </row>
  </sheetData>
  <sheetProtection/>
  <mergeCells count="6">
    <mergeCell ref="K5:M5"/>
    <mergeCell ref="A4:A6"/>
    <mergeCell ref="B4:M4"/>
    <mergeCell ref="B5:D5"/>
    <mergeCell ref="E5:G5"/>
    <mergeCell ref="H5:J5"/>
  </mergeCells>
  <hyperlinks>
    <hyperlink ref="A1" location="CONTENT!A1" display="Back to table of content"/>
  </hyperlinks>
  <printOptions/>
  <pageMargins left="0.75" right="0" top="0.75" bottom="0.75" header="0.31496062992126" footer="0.31496062992126"/>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G16"/>
  <sheetViews>
    <sheetView zoomScalePageLayoutView="0" workbookViewId="0" topLeftCell="A1">
      <selection activeCell="A16" sqref="A16"/>
    </sheetView>
  </sheetViews>
  <sheetFormatPr defaultColWidth="9.140625" defaultRowHeight="12.75"/>
  <cols>
    <col min="1" max="1" width="20.7109375" style="11" customWidth="1"/>
    <col min="2" max="7" width="18.7109375" style="11" customWidth="1"/>
    <col min="8" max="8" width="11.28125" style="11" customWidth="1"/>
    <col min="9" max="9" width="1.8515625" style="11" customWidth="1"/>
    <col min="10" max="16384" width="9.140625" style="11" customWidth="1"/>
  </cols>
  <sheetData>
    <row r="1" ht="15.75">
      <c r="A1" s="564" t="s">
        <v>808</v>
      </c>
    </row>
    <row r="2" spans="1:7" ht="25.5" customHeight="1">
      <c r="A2" s="301" t="s">
        <v>762</v>
      </c>
      <c r="B2" s="302"/>
      <c r="C2" s="302"/>
      <c r="D2" s="302"/>
      <c r="E2" s="115"/>
      <c r="F2" s="57"/>
      <c r="G2" s="57"/>
    </row>
    <row r="3" ht="16.5" customHeight="1">
      <c r="G3" s="75" t="s">
        <v>9</v>
      </c>
    </row>
    <row r="4" spans="1:7" ht="24" customHeight="1">
      <c r="A4" s="634" t="s">
        <v>326</v>
      </c>
      <c r="B4" s="636">
        <v>2017</v>
      </c>
      <c r="C4" s="637"/>
      <c r="D4" s="638"/>
      <c r="E4" s="636" t="s">
        <v>825</v>
      </c>
      <c r="F4" s="637"/>
      <c r="G4" s="638"/>
    </row>
    <row r="5" spans="1:7" ht="27.75" customHeight="1">
      <c r="A5" s="635"/>
      <c r="B5" s="650" t="s">
        <v>327</v>
      </c>
      <c r="C5" s="636" t="s">
        <v>206</v>
      </c>
      <c r="D5" s="638"/>
      <c r="E5" s="650" t="s">
        <v>327</v>
      </c>
      <c r="F5" s="636" t="s">
        <v>206</v>
      </c>
      <c r="G5" s="638"/>
    </row>
    <row r="6" spans="1:7" ht="18" customHeight="1">
      <c r="A6" s="635"/>
      <c r="B6" s="651"/>
      <c r="C6" s="621" t="s">
        <v>9</v>
      </c>
      <c r="D6" s="634" t="s">
        <v>328</v>
      </c>
      <c r="E6" s="651"/>
      <c r="F6" s="621" t="s">
        <v>9</v>
      </c>
      <c r="G6" s="634" t="s">
        <v>328</v>
      </c>
    </row>
    <row r="7" spans="1:7" ht="21" customHeight="1">
      <c r="A7" s="609"/>
      <c r="B7" s="652"/>
      <c r="C7" s="622"/>
      <c r="D7" s="609"/>
      <c r="E7" s="652"/>
      <c r="F7" s="622"/>
      <c r="G7" s="609"/>
    </row>
    <row r="8" spans="1:7" ht="41.25" customHeight="1">
      <c r="A8" s="19" t="s">
        <v>654</v>
      </c>
      <c r="B8" s="68">
        <v>62362</v>
      </c>
      <c r="C8" s="68">
        <v>9</v>
      </c>
      <c r="D8" s="68">
        <f>C8/B8*100000</f>
        <v>14.431865559154614</v>
      </c>
      <c r="E8" s="68">
        <v>61408</v>
      </c>
      <c r="F8" s="68">
        <v>8</v>
      </c>
      <c r="G8" s="68">
        <f>F8/E8*100000</f>
        <v>13.027618551328816</v>
      </c>
    </row>
    <row r="9" spans="1:7" ht="45" customHeight="1">
      <c r="A9" s="19" t="s">
        <v>648</v>
      </c>
      <c r="B9" s="68">
        <v>160029</v>
      </c>
      <c r="C9" s="68">
        <v>59</v>
      </c>
      <c r="D9" s="68">
        <f aca="true" t="shared" si="0" ref="D9:D15">C9/B9*100000</f>
        <v>36.86831761743184</v>
      </c>
      <c r="E9" s="68">
        <v>154403</v>
      </c>
      <c r="F9" s="68">
        <v>51</v>
      </c>
      <c r="G9" s="68">
        <f aca="true" t="shared" si="1" ref="G9:G15">F9/E9*100000</f>
        <v>33.03044629961853</v>
      </c>
    </row>
    <row r="10" spans="1:7" ht="45" customHeight="1">
      <c r="A10" s="19" t="s">
        <v>649</v>
      </c>
      <c r="B10" s="68">
        <v>279941</v>
      </c>
      <c r="C10" s="68">
        <v>117</v>
      </c>
      <c r="D10" s="68">
        <f t="shared" si="0"/>
        <v>41.79452098835112</v>
      </c>
      <c r="E10" s="68">
        <v>280785</v>
      </c>
      <c r="F10" s="68">
        <v>100</v>
      </c>
      <c r="G10" s="68">
        <f t="shared" si="1"/>
        <v>35.614438093202985</v>
      </c>
    </row>
    <row r="11" spans="1:7" ht="45" customHeight="1">
      <c r="A11" s="19" t="s">
        <v>650</v>
      </c>
      <c r="B11" s="68">
        <v>263939</v>
      </c>
      <c r="C11" s="68">
        <v>126</v>
      </c>
      <c r="D11" s="68">
        <f t="shared" si="0"/>
        <v>47.738303168535154</v>
      </c>
      <c r="E11" s="68">
        <v>264458</v>
      </c>
      <c r="F11" s="68">
        <v>108</v>
      </c>
      <c r="G11" s="68">
        <f t="shared" si="1"/>
        <v>40.83824274553994</v>
      </c>
    </row>
    <row r="12" spans="1:7" ht="45" customHeight="1">
      <c r="A12" s="19" t="s">
        <v>651</v>
      </c>
      <c r="B12" s="68">
        <v>256948</v>
      </c>
      <c r="C12" s="68">
        <v>191</v>
      </c>
      <c r="D12" s="68">
        <f t="shared" si="0"/>
        <v>74.3341065118234</v>
      </c>
      <c r="E12" s="68">
        <v>254573</v>
      </c>
      <c r="F12" s="68">
        <v>166</v>
      </c>
      <c r="G12" s="68">
        <f t="shared" si="1"/>
        <v>65.20722936053706</v>
      </c>
    </row>
    <row r="13" spans="1:7" ht="45" customHeight="1">
      <c r="A13" s="19" t="s">
        <v>652</v>
      </c>
      <c r="B13" s="68">
        <v>123880</v>
      </c>
      <c r="C13" s="68">
        <v>83</v>
      </c>
      <c r="D13" s="68">
        <f t="shared" si="0"/>
        <v>67.00032289312237</v>
      </c>
      <c r="E13" s="68">
        <v>128156</v>
      </c>
      <c r="F13" s="68">
        <v>72</v>
      </c>
      <c r="G13" s="68">
        <f t="shared" si="1"/>
        <v>56.181528761821525</v>
      </c>
    </row>
    <row r="14" spans="1:7" ht="45" customHeight="1">
      <c r="A14" s="19" t="s">
        <v>653</v>
      </c>
      <c r="B14" s="68">
        <v>74876</v>
      </c>
      <c r="C14" s="68">
        <v>71</v>
      </c>
      <c r="D14" s="68">
        <f t="shared" si="0"/>
        <v>94.82344142315294</v>
      </c>
      <c r="E14" s="68">
        <v>78485</v>
      </c>
      <c r="F14" s="68">
        <v>62</v>
      </c>
      <c r="G14" s="68">
        <f t="shared" si="1"/>
        <v>78.99598649423456</v>
      </c>
    </row>
    <row r="15" spans="1:7" ht="42.75" customHeight="1">
      <c r="A15" s="7" t="s">
        <v>192</v>
      </c>
      <c r="B15" s="81">
        <f>SUM(B8:B14)</f>
        <v>1221975</v>
      </c>
      <c r="C15" s="83">
        <f>SUM(C8:C14)</f>
        <v>656</v>
      </c>
      <c r="D15" s="72">
        <f t="shared" si="0"/>
        <v>53.683585998076886</v>
      </c>
      <c r="E15" s="81">
        <v>1222268</v>
      </c>
      <c r="F15" s="83">
        <f>SUM(F8:F14)</f>
        <v>567</v>
      </c>
      <c r="G15" s="72">
        <f t="shared" si="1"/>
        <v>46.38917160557259</v>
      </c>
    </row>
    <row r="16" ht="23.25" customHeight="1">
      <c r="A16" s="325" t="s">
        <v>640</v>
      </c>
    </row>
  </sheetData>
  <sheetProtection/>
  <mergeCells count="11">
    <mergeCell ref="F5:G5"/>
    <mergeCell ref="C6:C7"/>
    <mergeCell ref="D6:D7"/>
    <mergeCell ref="F6:F7"/>
    <mergeCell ref="G6:G7"/>
    <mergeCell ref="A4:A7"/>
    <mergeCell ref="B4:D4"/>
    <mergeCell ref="E4:G4"/>
    <mergeCell ref="B5:B7"/>
    <mergeCell ref="C5:D5"/>
    <mergeCell ref="E5:E7"/>
  </mergeCells>
  <hyperlinks>
    <hyperlink ref="A1" location="CONTENT!A1" display="Back to table of content"/>
  </hyperlinks>
  <printOptions/>
  <pageMargins left="0.75" right="0" top="0.5" bottom="0.5" header="0.31496062992126" footer="0.31496062992126"/>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80"/>
  <sheetViews>
    <sheetView showGridLines="0" zoomScalePageLayoutView="0" workbookViewId="0" topLeftCell="A1">
      <selection activeCell="M14" sqref="M14"/>
    </sheetView>
  </sheetViews>
  <sheetFormatPr defaultColWidth="9.140625" defaultRowHeight="12.75"/>
  <cols>
    <col min="1" max="8" width="9.140625" style="11" customWidth="1"/>
    <col min="9" max="10" width="9.7109375" style="11" customWidth="1"/>
    <col min="11" max="11" width="4.140625" style="11" customWidth="1"/>
    <col min="12" max="16384" width="9.140625" style="11" customWidth="1"/>
  </cols>
  <sheetData>
    <row r="1" ht="15.75">
      <c r="A1" s="564" t="s">
        <v>808</v>
      </c>
    </row>
    <row r="2" spans="1:10" ht="18.75">
      <c r="A2" s="586" t="s">
        <v>660</v>
      </c>
      <c r="B2" s="586"/>
      <c r="C2" s="586"/>
      <c r="D2" s="586"/>
      <c r="E2" s="586"/>
      <c r="F2" s="586"/>
      <c r="G2" s="586"/>
      <c r="H2" s="586"/>
      <c r="I2" s="586"/>
      <c r="J2" s="586"/>
    </row>
    <row r="3" spans="1:10" ht="7.5" customHeight="1">
      <c r="A3"/>
      <c r="B3" s="377"/>
      <c r="C3"/>
      <c r="D3"/>
      <c r="E3"/>
      <c r="F3"/>
      <c r="G3"/>
      <c r="H3"/>
      <c r="I3"/>
      <c r="J3"/>
    </row>
    <row r="4" spans="1:10" ht="21.75">
      <c r="A4" s="587" t="s">
        <v>680</v>
      </c>
      <c r="B4" s="587"/>
      <c r="C4" s="587"/>
      <c r="D4" s="587"/>
      <c r="E4" s="587"/>
      <c r="F4" s="587"/>
      <c r="G4" s="587"/>
      <c r="H4" s="587"/>
      <c r="I4" s="587"/>
      <c r="J4" s="587"/>
    </row>
    <row r="5" spans="1:10" ht="15.75">
      <c r="A5"/>
      <c r="B5"/>
      <c r="C5"/>
      <c r="D5"/>
      <c r="E5"/>
      <c r="F5"/>
      <c r="G5"/>
      <c r="H5"/>
      <c r="I5"/>
      <c r="J5"/>
    </row>
    <row r="6" spans="1:10" ht="30" customHeight="1">
      <c r="A6" s="588" t="s">
        <v>681</v>
      </c>
      <c r="B6" s="588"/>
      <c r="C6" s="588"/>
      <c r="D6" s="588"/>
      <c r="E6" s="588"/>
      <c r="F6" s="588"/>
      <c r="G6" s="588"/>
      <c r="H6" s="588"/>
      <c r="I6" s="588"/>
      <c r="J6" s="588"/>
    </row>
    <row r="7" spans="1:10" ht="9.75" customHeight="1">
      <c r="A7"/>
      <c r="B7" s="378"/>
      <c r="C7"/>
      <c r="D7"/>
      <c r="E7"/>
      <c r="F7"/>
      <c r="G7"/>
      <c r="H7"/>
      <c r="I7"/>
      <c r="J7"/>
    </row>
    <row r="8" spans="1:10" ht="15.75">
      <c r="A8" s="475" t="s">
        <v>682</v>
      </c>
      <c r="B8" s="379" t="s">
        <v>679</v>
      </c>
      <c r="C8"/>
      <c r="D8"/>
      <c r="E8"/>
      <c r="F8"/>
      <c r="G8"/>
      <c r="H8"/>
      <c r="I8"/>
      <c r="J8"/>
    </row>
    <row r="9" spans="1:10" ht="34.5" customHeight="1">
      <c r="A9" s="438"/>
      <c r="B9" s="589" t="s">
        <v>661</v>
      </c>
      <c r="C9" s="589"/>
      <c r="D9" s="589"/>
      <c r="E9" s="589"/>
      <c r="F9" s="589"/>
      <c r="G9" s="589"/>
      <c r="H9" s="589"/>
      <c r="I9" s="589"/>
      <c r="J9" s="589"/>
    </row>
    <row r="10" spans="1:10" ht="18" customHeight="1">
      <c r="A10" s="471"/>
      <c r="B10" s="472" t="s">
        <v>683</v>
      </c>
      <c r="C10" s="469"/>
      <c r="D10"/>
      <c r="E10"/>
      <c r="F10"/>
      <c r="G10"/>
      <c r="H10"/>
      <c r="I10"/>
      <c r="J10"/>
    </row>
    <row r="11" spans="1:10" ht="18" customHeight="1">
      <c r="A11" s="438"/>
      <c r="B11"/>
      <c r="C11" s="383" t="s">
        <v>662</v>
      </c>
      <c r="D11" s="472" t="s">
        <v>663</v>
      </c>
      <c r="E11"/>
      <c r="F11"/>
      <c r="G11"/>
      <c r="H11"/>
      <c r="I11"/>
      <c r="J11"/>
    </row>
    <row r="12" spans="1:10" ht="18" customHeight="1">
      <c r="A12" s="438"/>
      <c r="B12" s="382" t="s">
        <v>684</v>
      </c>
      <c r="C12" s="383" t="s">
        <v>684</v>
      </c>
      <c r="D12" s="472" t="s">
        <v>685</v>
      </c>
      <c r="E12"/>
      <c r="F12"/>
      <c r="G12"/>
      <c r="H12"/>
      <c r="I12"/>
      <c r="J12"/>
    </row>
    <row r="13" spans="1:10" ht="18" customHeight="1">
      <c r="A13" s="438"/>
      <c r="B13"/>
      <c r="C13" s="383" t="s">
        <v>664</v>
      </c>
      <c r="D13" s="472" t="s">
        <v>665</v>
      </c>
      <c r="E13"/>
      <c r="F13"/>
      <c r="G13"/>
      <c r="H13"/>
      <c r="I13"/>
      <c r="J13"/>
    </row>
    <row r="14" spans="1:10" ht="18" customHeight="1">
      <c r="A14" s="438"/>
      <c r="B14" s="383" t="s">
        <v>666</v>
      </c>
      <c r="C14" s="472" t="s">
        <v>667</v>
      </c>
      <c r="D14"/>
      <c r="E14"/>
      <c r="F14"/>
      <c r="G14"/>
      <c r="H14"/>
      <c r="I14"/>
      <c r="J14"/>
    </row>
    <row r="15" spans="1:10" ht="9.75" customHeight="1">
      <c r="A15" s="438"/>
      <c r="B15" s="378"/>
      <c r="C15"/>
      <c r="D15"/>
      <c r="E15"/>
      <c r="F15"/>
      <c r="G15"/>
      <c r="H15"/>
      <c r="I15"/>
      <c r="J15"/>
    </row>
    <row r="16" spans="1:10" ht="15.75">
      <c r="A16" s="474" t="s">
        <v>686</v>
      </c>
      <c r="B16" s="473" t="s">
        <v>668</v>
      </c>
      <c r="C16" s="469"/>
      <c r="D16" s="469"/>
      <c r="E16" s="469"/>
      <c r="F16" s="469"/>
      <c r="G16" s="469"/>
      <c r="H16" s="469"/>
      <c r="I16" s="469"/>
      <c r="J16" s="469"/>
    </row>
    <row r="17" spans="1:10" ht="53.25" customHeight="1">
      <c r="A17" s="438"/>
      <c r="B17" s="590" t="s">
        <v>669</v>
      </c>
      <c r="C17" s="590"/>
      <c r="D17" s="590"/>
      <c r="E17" s="590"/>
      <c r="F17" s="590"/>
      <c r="G17" s="590"/>
      <c r="H17" s="590"/>
      <c r="I17" s="590"/>
      <c r="J17" s="590"/>
    </row>
    <row r="18" spans="1:10" ht="22.5" customHeight="1">
      <c r="A18" s="474" t="s">
        <v>687</v>
      </c>
      <c r="B18" s="473" t="s">
        <v>670</v>
      </c>
      <c r="C18" s="469"/>
      <c r="D18" s="469"/>
      <c r="E18" s="469"/>
      <c r="F18" s="469"/>
      <c r="G18" s="469"/>
      <c r="H18" s="469"/>
      <c r="I18" s="469"/>
      <c r="J18" s="469"/>
    </row>
    <row r="19" spans="1:10" ht="53.25" customHeight="1">
      <c r="A19" s="438"/>
      <c r="B19" s="590" t="s">
        <v>671</v>
      </c>
      <c r="C19" s="590"/>
      <c r="D19" s="590"/>
      <c r="E19" s="590"/>
      <c r="F19" s="590"/>
      <c r="G19" s="590"/>
      <c r="H19" s="590"/>
      <c r="I19" s="590"/>
      <c r="J19" s="590"/>
    </row>
    <row r="20" spans="1:10" ht="49.5" customHeight="1">
      <c r="A20" s="438"/>
      <c r="B20" s="383" t="s">
        <v>672</v>
      </c>
      <c r="C20" s="589" t="s">
        <v>673</v>
      </c>
      <c r="D20" s="589"/>
      <c r="E20" s="589"/>
      <c r="F20" s="589"/>
      <c r="G20" s="589"/>
      <c r="H20" s="589"/>
      <c r="I20" s="589"/>
      <c r="J20" s="589"/>
    </row>
    <row r="21" spans="1:10" ht="15.75">
      <c r="A21" s="438"/>
      <c r="B21" s="383" t="s">
        <v>674</v>
      </c>
      <c r="C21" s="590" t="s">
        <v>675</v>
      </c>
      <c r="D21" s="590"/>
      <c r="E21" s="590"/>
      <c r="F21" s="590"/>
      <c r="G21" s="590"/>
      <c r="H21" s="590"/>
      <c r="I21" s="590"/>
      <c r="J21" s="590"/>
    </row>
    <row r="22" spans="1:10" ht="31.5" customHeight="1">
      <c r="A22" s="438"/>
      <c r="B22" s="469"/>
      <c r="C22" s="383" t="s">
        <v>676</v>
      </c>
      <c r="D22" s="590" t="s">
        <v>688</v>
      </c>
      <c r="E22" s="590"/>
      <c r="F22" s="590"/>
      <c r="G22" s="590"/>
      <c r="H22" s="590"/>
      <c r="I22" s="590"/>
      <c r="J22" s="590"/>
    </row>
    <row r="23" spans="1:10" ht="17.25" customHeight="1">
      <c r="A23" s="438"/>
      <c r="B23"/>
      <c r="C23" s="383" t="s">
        <v>677</v>
      </c>
      <c r="D23" s="590" t="s">
        <v>678</v>
      </c>
      <c r="E23" s="590"/>
      <c r="F23" s="590"/>
      <c r="G23" s="590"/>
      <c r="H23" s="590"/>
      <c r="I23" s="590"/>
      <c r="J23" s="590"/>
    </row>
    <row r="24" spans="1:10" ht="66" customHeight="1">
      <c r="A24" s="438"/>
      <c r="B24"/>
      <c r="C24" s="384" t="s">
        <v>662</v>
      </c>
      <c r="D24" s="590" t="s">
        <v>689</v>
      </c>
      <c r="E24" s="590"/>
      <c r="F24" s="590"/>
      <c r="G24" s="590"/>
      <c r="H24" s="590"/>
      <c r="I24" s="590"/>
      <c r="J24" s="590"/>
    </row>
    <row r="25" spans="1:10" ht="6" customHeight="1">
      <c r="A25" s="438"/>
      <c r="B25" s="378"/>
      <c r="C25"/>
      <c r="D25"/>
      <c r="E25"/>
      <c r="F25"/>
      <c r="G25"/>
      <c r="H25"/>
      <c r="I25"/>
      <c r="J25"/>
    </row>
    <row r="26" spans="1:10" ht="53.25" customHeight="1">
      <c r="A26" s="438"/>
      <c r="B26"/>
      <c r="C26" s="384" t="s">
        <v>684</v>
      </c>
      <c r="D26" s="590" t="s">
        <v>690</v>
      </c>
      <c r="E26" s="590"/>
      <c r="F26" s="590"/>
      <c r="G26" s="590"/>
      <c r="H26" s="590"/>
      <c r="I26" s="590"/>
      <c r="J26" s="590"/>
    </row>
    <row r="27" spans="1:10" ht="111" customHeight="1">
      <c r="A27" s="438"/>
      <c r="B27"/>
      <c r="C27" s="383" t="s">
        <v>691</v>
      </c>
      <c r="D27" s="590" t="s">
        <v>692</v>
      </c>
      <c r="E27" s="590"/>
      <c r="F27" s="590"/>
      <c r="G27" s="590"/>
      <c r="H27" s="590"/>
      <c r="I27" s="590"/>
      <c r="J27" s="590"/>
    </row>
    <row r="28" spans="1:10" ht="18">
      <c r="A28" s="21" t="s">
        <v>748</v>
      </c>
      <c r="B28"/>
      <c r="C28" s="378"/>
      <c r="D28" s="385"/>
      <c r="E28" s="385"/>
      <c r="F28" s="385"/>
      <c r="G28" s="385"/>
      <c r="H28" s="385"/>
      <c r="I28" s="385"/>
      <c r="J28" s="385"/>
    </row>
    <row r="29" spans="1:10" ht="15.75">
      <c r="A29" s="474">
        <v>4</v>
      </c>
      <c r="B29" s="476" t="s">
        <v>693</v>
      </c>
      <c r="C29"/>
      <c r="D29"/>
      <c r="E29"/>
      <c r="F29"/>
      <c r="G29"/>
      <c r="H29"/>
      <c r="I29"/>
      <c r="J29"/>
    </row>
    <row r="30" spans="1:10" ht="22.5" customHeight="1">
      <c r="A30" s="438"/>
      <c r="B30" s="590" t="s">
        <v>694</v>
      </c>
      <c r="C30" s="590"/>
      <c r="D30" s="590"/>
      <c r="E30" s="590"/>
      <c r="F30" s="590"/>
      <c r="G30" s="590"/>
      <c r="H30" s="590"/>
      <c r="I30" s="590"/>
      <c r="J30" s="590"/>
    </row>
    <row r="31" spans="1:10" ht="35.25" customHeight="1">
      <c r="A31" s="438"/>
      <c r="B31" s="383" t="s">
        <v>676</v>
      </c>
      <c r="C31" s="590" t="s">
        <v>695</v>
      </c>
      <c r="D31" s="590"/>
      <c r="E31" s="590"/>
      <c r="F31" s="590"/>
      <c r="G31" s="590"/>
      <c r="H31" s="590"/>
      <c r="I31" s="590"/>
      <c r="J31" s="590"/>
    </row>
    <row r="32" spans="1:10" ht="20.25" customHeight="1">
      <c r="A32" s="438"/>
      <c r="B32" s="383" t="s">
        <v>696</v>
      </c>
      <c r="C32" s="590" t="s">
        <v>697</v>
      </c>
      <c r="D32" s="590"/>
      <c r="E32" s="590"/>
      <c r="F32" s="590"/>
      <c r="G32" s="590"/>
      <c r="H32" s="590"/>
      <c r="I32" s="590"/>
      <c r="J32" s="590"/>
    </row>
    <row r="33" spans="1:10" ht="15.75">
      <c r="A33" s="438"/>
      <c r="B33" s="383" t="s">
        <v>698</v>
      </c>
      <c r="C33" s="590" t="s">
        <v>699</v>
      </c>
      <c r="D33" s="590"/>
      <c r="E33" s="590"/>
      <c r="F33" s="590"/>
      <c r="G33" s="590"/>
      <c r="H33" s="590"/>
      <c r="I33" s="590"/>
      <c r="J33" s="590"/>
    </row>
    <row r="34" spans="1:10" ht="15.75">
      <c r="A34" s="438"/>
      <c r="B34" s="378"/>
      <c r="C34"/>
      <c r="D34"/>
      <c r="E34"/>
      <c r="F34"/>
      <c r="G34"/>
      <c r="H34"/>
      <c r="I34"/>
      <c r="J34"/>
    </row>
    <row r="35" spans="1:10" ht="15.75">
      <c r="A35" s="474">
        <v>5</v>
      </c>
      <c r="B35" s="476" t="s">
        <v>700</v>
      </c>
      <c r="C35" s="469"/>
      <c r="D35" s="469"/>
      <c r="E35" s="469"/>
      <c r="F35" s="469"/>
      <c r="G35" s="469"/>
      <c r="H35" s="469"/>
      <c r="I35" s="469"/>
      <c r="J35" s="469"/>
    </row>
    <row r="36" spans="1:10" ht="35.25" customHeight="1">
      <c r="A36" s="471"/>
      <c r="B36" s="590" t="s">
        <v>701</v>
      </c>
      <c r="C36" s="590"/>
      <c r="D36" s="590"/>
      <c r="E36" s="590"/>
      <c r="F36" s="590"/>
      <c r="G36" s="590"/>
      <c r="H36" s="590"/>
      <c r="I36" s="590"/>
      <c r="J36" s="590"/>
    </row>
    <row r="37" spans="1:10" ht="4.5" customHeight="1">
      <c r="A37" s="438"/>
      <c r="B37" s="385"/>
      <c r="C37" s="385"/>
      <c r="D37" s="385"/>
      <c r="E37" s="385"/>
      <c r="F37" s="385"/>
      <c r="G37" s="385"/>
      <c r="H37" s="385"/>
      <c r="I37" s="385"/>
      <c r="J37" s="385"/>
    </row>
    <row r="38" spans="1:10" ht="15.75">
      <c r="A38" s="474">
        <v>6</v>
      </c>
      <c r="B38" s="473" t="s">
        <v>702</v>
      </c>
      <c r="C38" s="473"/>
      <c r="D38" s="473"/>
      <c r="E38" s="473"/>
      <c r="F38" s="473"/>
      <c r="G38" s="473"/>
      <c r="H38" s="473"/>
      <c r="I38" s="473"/>
      <c r="J38" s="473"/>
    </row>
    <row r="39" spans="1:10" ht="47.25" customHeight="1">
      <c r="A39" s="471"/>
      <c r="B39" s="590" t="s">
        <v>703</v>
      </c>
      <c r="C39" s="590"/>
      <c r="D39" s="590"/>
      <c r="E39" s="590"/>
      <c r="F39" s="590"/>
      <c r="G39" s="590"/>
      <c r="H39" s="590"/>
      <c r="I39" s="590"/>
      <c r="J39" s="590"/>
    </row>
    <row r="40" spans="1:10" ht="7.5" customHeight="1">
      <c r="A40" s="438"/>
      <c r="B40" s="385"/>
      <c r="C40" s="385"/>
      <c r="D40" s="385"/>
      <c r="E40" s="385"/>
      <c r="F40" s="385"/>
      <c r="G40" s="385"/>
      <c r="H40" s="385"/>
      <c r="I40" s="385"/>
      <c r="J40" s="385"/>
    </row>
    <row r="41" spans="1:10" ht="15.75">
      <c r="A41" s="474">
        <v>7</v>
      </c>
      <c r="B41" s="476" t="s">
        <v>704</v>
      </c>
      <c r="C41" s="469"/>
      <c r="D41" s="469"/>
      <c r="E41" s="469"/>
      <c r="F41" s="469"/>
      <c r="G41" s="469"/>
      <c r="H41" s="469"/>
      <c r="I41" s="469"/>
      <c r="J41" s="469"/>
    </row>
    <row r="42" spans="1:10" ht="30" customHeight="1">
      <c r="A42" s="471"/>
      <c r="B42" s="590" t="s">
        <v>705</v>
      </c>
      <c r="C42" s="590"/>
      <c r="D42" s="590"/>
      <c r="E42" s="590"/>
      <c r="F42" s="590"/>
      <c r="G42" s="590"/>
      <c r="H42" s="590"/>
      <c r="I42" s="590"/>
      <c r="J42" s="590"/>
    </row>
    <row r="43" spans="1:10" ht="8.25" customHeight="1">
      <c r="A43" s="438"/>
      <c r="B43" s="385"/>
      <c r="C43" s="385"/>
      <c r="D43" s="385"/>
      <c r="E43" s="385"/>
      <c r="F43" s="385"/>
      <c r="G43" s="385"/>
      <c r="H43" s="385"/>
      <c r="I43" s="385"/>
      <c r="J43" s="385"/>
    </row>
    <row r="44" spans="1:10" ht="15.75">
      <c r="A44" s="474">
        <v>8</v>
      </c>
      <c r="B44" s="473" t="s">
        <v>706</v>
      </c>
      <c r="C44"/>
      <c r="D44"/>
      <c r="E44"/>
      <c r="F44"/>
      <c r="G44"/>
      <c r="H44"/>
      <c r="I44"/>
      <c r="J44"/>
    </row>
    <row r="45" spans="1:10" ht="33" customHeight="1">
      <c r="A45" s="471"/>
      <c r="B45" s="472" t="s">
        <v>707</v>
      </c>
      <c r="C45" s="590" t="s">
        <v>708</v>
      </c>
      <c r="D45" s="591"/>
      <c r="E45" s="591"/>
      <c r="F45" s="591"/>
      <c r="G45" s="591"/>
      <c r="H45" s="591"/>
      <c r="I45" s="591"/>
      <c r="J45" s="591"/>
    </row>
    <row r="46" spans="1:10" ht="47.25" customHeight="1">
      <c r="A46" s="471"/>
      <c r="B46" s="472" t="s">
        <v>709</v>
      </c>
      <c r="C46" s="590" t="s">
        <v>710</v>
      </c>
      <c r="D46" s="590"/>
      <c r="E46" s="590"/>
      <c r="F46" s="590"/>
      <c r="G46" s="590"/>
      <c r="H46" s="590"/>
      <c r="I46" s="590"/>
      <c r="J46" s="590"/>
    </row>
    <row r="47" spans="1:10" ht="6.75" customHeight="1">
      <c r="A47" s="438"/>
      <c r="B47" s="378"/>
      <c r="C47" s="385"/>
      <c r="D47" s="385"/>
      <c r="E47" s="385"/>
      <c r="F47" s="385"/>
      <c r="G47" s="385"/>
      <c r="H47" s="385"/>
      <c r="I47" s="385"/>
      <c r="J47" s="385"/>
    </row>
    <row r="48" spans="1:10" ht="15.75">
      <c r="A48" s="474">
        <v>9</v>
      </c>
      <c r="B48" s="476" t="s">
        <v>711</v>
      </c>
      <c r="C48"/>
      <c r="D48"/>
      <c r="E48"/>
      <c r="F48"/>
      <c r="G48"/>
      <c r="H48"/>
      <c r="I48"/>
      <c r="J48"/>
    </row>
    <row r="49" spans="1:10" ht="18.75" customHeight="1">
      <c r="A49"/>
      <c r="B49" s="472" t="s">
        <v>712</v>
      </c>
      <c r="C49" s="380"/>
      <c r="D49" s="380"/>
      <c r="E49" s="380"/>
      <c r="F49" s="380"/>
      <c r="G49" s="380"/>
      <c r="H49" s="380"/>
      <c r="I49" s="380"/>
      <c r="J49" s="380"/>
    </row>
    <row r="50" spans="1:10" ht="51" customHeight="1">
      <c r="A50"/>
      <c r="B50" s="383" t="s">
        <v>707</v>
      </c>
      <c r="C50" s="590" t="s">
        <v>713</v>
      </c>
      <c r="D50" s="590"/>
      <c r="E50" s="590"/>
      <c r="F50" s="590"/>
      <c r="G50" s="590"/>
      <c r="H50" s="590"/>
      <c r="I50" s="590"/>
      <c r="J50" s="590"/>
    </row>
    <row r="51" spans="1:10" ht="42" customHeight="1">
      <c r="A51"/>
      <c r="B51" s="383" t="s">
        <v>709</v>
      </c>
      <c r="C51" s="589" t="s">
        <v>714</v>
      </c>
      <c r="D51" s="589"/>
      <c r="E51" s="589"/>
      <c r="F51" s="589"/>
      <c r="G51" s="589"/>
      <c r="H51" s="589"/>
      <c r="I51" s="589"/>
      <c r="J51" s="589"/>
    </row>
    <row r="52" spans="1:10" ht="18">
      <c r="A52"/>
      <c r="B52" s="470" t="s">
        <v>23</v>
      </c>
      <c r="C52"/>
      <c r="D52"/>
      <c r="E52"/>
      <c r="F52"/>
      <c r="G52"/>
      <c r="H52"/>
      <c r="I52"/>
      <c r="J52"/>
    </row>
    <row r="53" spans="1:10" ht="18.75">
      <c r="A53" s="586" t="s">
        <v>715</v>
      </c>
      <c r="B53" s="586"/>
      <c r="C53" s="586"/>
      <c r="D53" s="586"/>
      <c r="E53" s="586"/>
      <c r="F53" s="586"/>
      <c r="G53" s="586"/>
      <c r="H53" s="586"/>
      <c r="I53" s="586"/>
      <c r="J53" s="586"/>
    </row>
    <row r="54" spans="1:10" ht="9" customHeight="1">
      <c r="A54" s="388"/>
      <c r="B54"/>
      <c r="C54"/>
      <c r="D54"/>
      <c r="E54"/>
      <c r="F54"/>
      <c r="G54"/>
      <c r="H54"/>
      <c r="I54"/>
      <c r="J54"/>
    </row>
    <row r="55" spans="1:10" ht="15.75">
      <c r="A55" s="592" t="s">
        <v>716</v>
      </c>
      <c r="B55" s="592"/>
      <c r="C55" s="592"/>
      <c r="D55" s="592"/>
      <c r="E55" s="592"/>
      <c r="F55" s="592"/>
      <c r="G55" s="592"/>
      <c r="H55" s="592"/>
      <c r="I55" s="592"/>
      <c r="J55" s="592"/>
    </row>
    <row r="56" spans="1:10" ht="6" customHeight="1">
      <c r="A56" s="389"/>
      <c r="B56"/>
      <c r="C56"/>
      <c r="D56"/>
      <c r="E56"/>
      <c r="F56"/>
      <c r="G56"/>
      <c r="H56"/>
      <c r="I56"/>
      <c r="J56"/>
    </row>
    <row r="57" spans="1:10" ht="15.75">
      <c r="A57" s="387" t="s">
        <v>717</v>
      </c>
      <c r="B57" s="386" t="s">
        <v>718</v>
      </c>
      <c r="C57"/>
      <c r="D57"/>
      <c r="E57"/>
      <c r="F57"/>
      <c r="G57"/>
      <c r="H57"/>
      <c r="I57"/>
      <c r="J57"/>
    </row>
    <row r="58" spans="1:10" ht="49.5" customHeight="1">
      <c r="A58"/>
      <c r="B58" s="592" t="s">
        <v>719</v>
      </c>
      <c r="C58" s="592"/>
      <c r="D58" s="592"/>
      <c r="E58" s="592"/>
      <c r="F58" s="592"/>
      <c r="G58" s="592"/>
      <c r="H58" s="592"/>
      <c r="I58" s="592"/>
      <c r="J58" s="592"/>
    </row>
    <row r="59" spans="1:10" ht="9" customHeight="1">
      <c r="A59" s="389"/>
      <c r="B59"/>
      <c r="C59"/>
      <c r="D59"/>
      <c r="E59"/>
      <c r="F59"/>
      <c r="G59"/>
      <c r="H59"/>
      <c r="I59"/>
      <c r="J59"/>
    </row>
    <row r="60" spans="1:10" ht="15.75">
      <c r="A60" s="387" t="s">
        <v>720</v>
      </c>
      <c r="B60" s="386" t="s">
        <v>161</v>
      </c>
      <c r="C60"/>
      <c r="D60"/>
      <c r="E60"/>
      <c r="F60"/>
      <c r="G60"/>
      <c r="H60"/>
      <c r="I60"/>
      <c r="J60"/>
    </row>
    <row r="61" spans="1:10" ht="39" customHeight="1">
      <c r="A61"/>
      <c r="B61" s="592" t="s">
        <v>721</v>
      </c>
      <c r="C61" s="592"/>
      <c r="D61" s="592"/>
      <c r="E61" s="592"/>
      <c r="F61" s="592"/>
      <c r="G61" s="592"/>
      <c r="H61" s="592"/>
      <c r="I61" s="592"/>
      <c r="J61" s="592"/>
    </row>
    <row r="62" spans="1:10" ht="48" customHeight="1">
      <c r="A62"/>
      <c r="B62" s="593" t="s">
        <v>722</v>
      </c>
      <c r="C62" s="593"/>
      <c r="D62" s="593"/>
      <c r="E62" s="593"/>
      <c r="F62" s="593"/>
      <c r="G62" s="593"/>
      <c r="H62" s="593"/>
      <c r="I62" s="593"/>
      <c r="J62" s="593"/>
    </row>
    <row r="63" spans="1:10" ht="15.75">
      <c r="A63"/>
      <c r="B63" s="594" t="s">
        <v>723</v>
      </c>
      <c r="C63" s="594"/>
      <c r="D63" s="594"/>
      <c r="E63" s="594"/>
      <c r="F63" s="594"/>
      <c r="G63" s="594"/>
      <c r="H63" s="594"/>
      <c r="I63" s="594"/>
      <c r="J63" s="594"/>
    </row>
    <row r="64" spans="1:10" ht="24" customHeight="1">
      <c r="A64"/>
      <c r="B64" s="593" t="s">
        <v>724</v>
      </c>
      <c r="C64" s="593"/>
      <c r="D64" s="593"/>
      <c r="E64" s="593"/>
      <c r="F64" s="593"/>
      <c r="G64" s="593"/>
      <c r="H64" s="593"/>
      <c r="I64" s="593"/>
      <c r="J64" s="593"/>
    </row>
    <row r="65" spans="1:10" ht="34.5" customHeight="1">
      <c r="A65"/>
      <c r="B65" s="593" t="s">
        <v>725</v>
      </c>
      <c r="C65" s="593"/>
      <c r="D65" s="593"/>
      <c r="E65" s="593"/>
      <c r="F65" s="593"/>
      <c r="G65" s="593"/>
      <c r="H65" s="593"/>
      <c r="I65" s="593"/>
      <c r="J65" s="593"/>
    </row>
    <row r="66" spans="1:10" ht="29.25" customHeight="1">
      <c r="A66" s="387" t="s">
        <v>726</v>
      </c>
      <c r="B66" s="390" t="s">
        <v>727</v>
      </c>
      <c r="C66"/>
      <c r="D66"/>
      <c r="E66"/>
      <c r="F66"/>
      <c r="G66"/>
      <c r="H66"/>
      <c r="I66"/>
      <c r="J66"/>
    </row>
    <row r="67" spans="1:10" ht="15.75">
      <c r="A67"/>
      <c r="B67" s="592" t="s">
        <v>728</v>
      </c>
      <c r="C67" s="592"/>
      <c r="D67" s="592"/>
      <c r="E67" s="592"/>
      <c r="F67" s="592"/>
      <c r="G67" s="592"/>
      <c r="H67" s="592"/>
      <c r="I67" s="592"/>
      <c r="J67" s="592"/>
    </row>
    <row r="68" spans="1:10" ht="31.5" customHeight="1">
      <c r="A68"/>
      <c r="B68" s="593" t="s">
        <v>729</v>
      </c>
      <c r="C68" s="593"/>
      <c r="D68" s="593"/>
      <c r="E68" s="593"/>
      <c r="F68" s="593"/>
      <c r="G68" s="593"/>
      <c r="H68" s="593"/>
      <c r="I68" s="593"/>
      <c r="J68" s="593"/>
    </row>
    <row r="69" spans="1:10" ht="9.75" customHeight="1">
      <c r="A69" s="378"/>
      <c r="B69"/>
      <c r="C69"/>
      <c r="D69"/>
      <c r="E69"/>
      <c r="F69"/>
      <c r="G69"/>
      <c r="H69"/>
      <c r="I69"/>
      <c r="J69"/>
    </row>
    <row r="70" spans="1:10" ht="15.75">
      <c r="A70"/>
      <c r="B70" s="391" t="s">
        <v>730</v>
      </c>
      <c r="C70"/>
      <c r="D70"/>
      <c r="E70"/>
      <c r="F70"/>
      <c r="G70"/>
      <c r="H70"/>
      <c r="I70"/>
      <c r="J70"/>
    </row>
    <row r="71" spans="1:10" ht="15.75">
      <c r="A71"/>
      <c r="B71" s="381" t="s">
        <v>731</v>
      </c>
      <c r="C71"/>
      <c r="D71"/>
      <c r="E71"/>
      <c r="F71"/>
      <c r="G71"/>
      <c r="H71"/>
      <c r="I71"/>
      <c r="J71"/>
    </row>
    <row r="72" spans="1:10" ht="37.5" customHeight="1">
      <c r="A72"/>
      <c r="B72"/>
      <c r="C72" s="592" t="s">
        <v>732</v>
      </c>
      <c r="D72" s="592"/>
      <c r="E72" s="592"/>
      <c r="F72" s="592"/>
      <c r="G72" s="592"/>
      <c r="H72" s="592"/>
      <c r="I72" s="592"/>
      <c r="J72" s="592"/>
    </row>
    <row r="73" spans="1:10" ht="32.25" customHeight="1">
      <c r="A73"/>
      <c r="B73"/>
      <c r="C73" s="592" t="s">
        <v>733</v>
      </c>
      <c r="D73" s="592"/>
      <c r="E73" s="592"/>
      <c r="F73" s="592"/>
      <c r="G73" s="592"/>
      <c r="H73" s="592"/>
      <c r="I73" s="592"/>
      <c r="J73" s="592"/>
    </row>
    <row r="74" spans="1:10" ht="9.75" customHeight="1">
      <c r="A74" s="389"/>
      <c r="B74"/>
      <c r="C74"/>
      <c r="D74"/>
      <c r="E74"/>
      <c r="F74"/>
      <c r="G74"/>
      <c r="H74"/>
      <c r="I74"/>
      <c r="J74"/>
    </row>
    <row r="75" spans="1:10" ht="15.75">
      <c r="A75"/>
      <c r="B75" s="392" t="s">
        <v>734</v>
      </c>
      <c r="C75"/>
      <c r="D75"/>
      <c r="E75"/>
      <c r="F75"/>
      <c r="G75"/>
      <c r="H75"/>
      <c r="I75"/>
      <c r="J75"/>
    </row>
    <row r="76" spans="1:10" ht="67.5" customHeight="1">
      <c r="A76"/>
      <c r="B76"/>
      <c r="C76" s="592" t="s">
        <v>735</v>
      </c>
      <c r="D76" s="592"/>
      <c r="E76" s="592"/>
      <c r="F76" s="592"/>
      <c r="G76" s="592"/>
      <c r="H76" s="592"/>
      <c r="I76" s="592"/>
      <c r="J76" s="592"/>
    </row>
    <row r="77" spans="1:10" ht="40.5" customHeight="1">
      <c r="A77"/>
      <c r="B77"/>
      <c r="C77" s="592" t="s">
        <v>736</v>
      </c>
      <c r="D77" s="592"/>
      <c r="E77" s="592"/>
      <c r="F77" s="592"/>
      <c r="G77" s="592"/>
      <c r="H77" s="592"/>
      <c r="I77" s="592"/>
      <c r="J77" s="592"/>
    </row>
    <row r="78" spans="1:10" ht="15.75">
      <c r="A78"/>
      <c r="B78"/>
      <c r="C78"/>
      <c r="D78"/>
      <c r="E78"/>
      <c r="F78"/>
      <c r="G78"/>
      <c r="H78"/>
      <c r="I78"/>
      <c r="J78"/>
    </row>
    <row r="79" spans="1:10" ht="15.75">
      <c r="A79"/>
      <c r="B79"/>
      <c r="C79"/>
      <c r="D79"/>
      <c r="E79"/>
      <c r="F79"/>
      <c r="G79"/>
      <c r="H79"/>
      <c r="I79"/>
      <c r="J79"/>
    </row>
    <row r="80" spans="1:10" ht="15.75">
      <c r="A80"/>
      <c r="B80"/>
      <c r="C80"/>
      <c r="D80"/>
      <c r="E80"/>
      <c r="F80"/>
      <c r="G80"/>
      <c r="H80"/>
      <c r="I80"/>
      <c r="J80"/>
    </row>
  </sheetData>
  <sheetProtection/>
  <mergeCells count="38">
    <mergeCell ref="C77:J77"/>
    <mergeCell ref="B65:J65"/>
    <mergeCell ref="B67:J67"/>
    <mergeCell ref="B68:J68"/>
    <mergeCell ref="C72:J72"/>
    <mergeCell ref="C73:J73"/>
    <mergeCell ref="C76:J76"/>
    <mergeCell ref="A55:J55"/>
    <mergeCell ref="B58:J58"/>
    <mergeCell ref="B61:J61"/>
    <mergeCell ref="B62:J62"/>
    <mergeCell ref="B63:J63"/>
    <mergeCell ref="B64:J64"/>
    <mergeCell ref="B39:J39"/>
    <mergeCell ref="B42:J42"/>
    <mergeCell ref="C46:J46"/>
    <mergeCell ref="C50:J50"/>
    <mergeCell ref="C51:J51"/>
    <mergeCell ref="A53:J53"/>
    <mergeCell ref="C45:J45"/>
    <mergeCell ref="D27:J27"/>
    <mergeCell ref="B30:J30"/>
    <mergeCell ref="C31:J31"/>
    <mergeCell ref="C32:J32"/>
    <mergeCell ref="C33:J33"/>
    <mergeCell ref="B36:J36"/>
    <mergeCell ref="C20:J20"/>
    <mergeCell ref="C21:J21"/>
    <mergeCell ref="D22:J22"/>
    <mergeCell ref="D23:J23"/>
    <mergeCell ref="D24:J24"/>
    <mergeCell ref="D26:J26"/>
    <mergeCell ref="A2:J2"/>
    <mergeCell ref="A4:J4"/>
    <mergeCell ref="A6:J6"/>
    <mergeCell ref="B9:J9"/>
    <mergeCell ref="B17:J17"/>
    <mergeCell ref="B19:J19"/>
  </mergeCells>
  <hyperlinks>
    <hyperlink ref="A1" location="CONTENT!A1" display="Back to table of content"/>
  </hyperlinks>
  <printOptions/>
  <pageMargins left="0.5118110236220472" right="0.31496062992125984" top="0.5511811023622047" bottom="0.5511811023622047" header="0.31496062992125984" footer="0.11811023622047245"/>
  <pageSetup horizontalDpi="600" verticalDpi="600" orientation="portrait" paperSize="9" r:id="rId1"/>
  <ignoredErrors>
    <ignoredError sqref="A8 A16 A18" numberStoredAsText="1"/>
  </ignoredErrors>
</worksheet>
</file>

<file path=xl/worksheets/sheet40.xml><?xml version="1.0" encoding="utf-8"?>
<worksheet xmlns="http://schemas.openxmlformats.org/spreadsheetml/2006/main" xmlns:r="http://schemas.openxmlformats.org/officeDocument/2006/relationships">
  <dimension ref="A1:N15"/>
  <sheetViews>
    <sheetView zoomScalePageLayoutView="0" workbookViewId="0" topLeftCell="A1">
      <selection activeCell="A15" sqref="A15"/>
    </sheetView>
  </sheetViews>
  <sheetFormatPr defaultColWidth="9.00390625" defaultRowHeight="12.75"/>
  <cols>
    <col min="1" max="1" width="17.7109375" style="360" customWidth="1"/>
    <col min="2" max="13" width="9.7109375" style="360" customWidth="1"/>
    <col min="14" max="14" width="2.8515625" style="360" customWidth="1"/>
    <col min="15" max="16384" width="9.00390625" style="360" customWidth="1"/>
  </cols>
  <sheetData>
    <row r="1" ht="15.75">
      <c r="A1" s="564" t="s">
        <v>808</v>
      </c>
    </row>
    <row r="2" spans="1:13" ht="20.25" customHeight="1">
      <c r="A2" s="351" t="s">
        <v>833</v>
      </c>
      <c r="B2" s="359"/>
      <c r="C2" s="359"/>
      <c r="D2" s="359"/>
      <c r="E2" s="359"/>
      <c r="F2" s="359"/>
      <c r="G2" s="359"/>
      <c r="H2" s="359"/>
      <c r="I2" s="359"/>
      <c r="J2" s="359"/>
      <c r="K2" s="356"/>
      <c r="L2" s="359"/>
      <c r="M2" s="359"/>
    </row>
    <row r="3" ht="13.5" customHeight="1">
      <c r="M3" s="357" t="s">
        <v>9</v>
      </c>
    </row>
    <row r="4" spans="1:13" ht="30" customHeight="1">
      <c r="A4" s="653" t="s">
        <v>326</v>
      </c>
      <c r="B4" s="656" t="s">
        <v>252</v>
      </c>
      <c r="C4" s="657"/>
      <c r="D4" s="657"/>
      <c r="E4" s="657"/>
      <c r="F4" s="657"/>
      <c r="G4" s="657"/>
      <c r="H4" s="657"/>
      <c r="I4" s="657"/>
      <c r="J4" s="657"/>
      <c r="K4" s="657"/>
      <c r="L4" s="657"/>
      <c r="M4" s="658"/>
    </row>
    <row r="5" spans="1:13" ht="29.25" customHeight="1">
      <c r="A5" s="654"/>
      <c r="B5" s="656" t="s">
        <v>205</v>
      </c>
      <c r="C5" s="657"/>
      <c r="D5" s="658"/>
      <c r="E5" s="656" t="s">
        <v>203</v>
      </c>
      <c r="F5" s="657"/>
      <c r="G5" s="658"/>
      <c r="H5" s="656" t="s">
        <v>204</v>
      </c>
      <c r="I5" s="657"/>
      <c r="J5" s="658"/>
      <c r="K5" s="656" t="s">
        <v>381</v>
      </c>
      <c r="L5" s="657"/>
      <c r="M5" s="658"/>
    </row>
    <row r="6" spans="1:13" ht="28.5" customHeight="1">
      <c r="A6" s="655"/>
      <c r="B6" s="355" t="s">
        <v>16</v>
      </c>
      <c r="C6" s="355" t="s">
        <v>17</v>
      </c>
      <c r="D6" s="353" t="s">
        <v>22</v>
      </c>
      <c r="E6" s="355" t="s">
        <v>16</v>
      </c>
      <c r="F6" s="355" t="s">
        <v>17</v>
      </c>
      <c r="G6" s="355" t="s">
        <v>22</v>
      </c>
      <c r="H6" s="354" t="s">
        <v>16</v>
      </c>
      <c r="I6" s="355" t="s">
        <v>17</v>
      </c>
      <c r="J6" s="353" t="s">
        <v>22</v>
      </c>
      <c r="K6" s="355" t="s">
        <v>16</v>
      </c>
      <c r="L6" s="355" t="s">
        <v>17</v>
      </c>
      <c r="M6" s="355" t="s">
        <v>22</v>
      </c>
    </row>
    <row r="7" spans="1:14" ht="45" customHeight="1">
      <c r="A7" s="352" t="s">
        <v>656</v>
      </c>
      <c r="B7" s="362">
        <v>1</v>
      </c>
      <c r="C7" s="362">
        <v>0</v>
      </c>
      <c r="D7" s="363">
        <v>1</v>
      </c>
      <c r="E7" s="364">
        <v>1</v>
      </c>
      <c r="F7" s="365">
        <v>0</v>
      </c>
      <c r="G7" s="365">
        <f aca="true" t="shared" si="0" ref="G7:G13">SUM(E7:F7)</f>
        <v>1</v>
      </c>
      <c r="H7" s="364">
        <v>0</v>
      </c>
      <c r="I7" s="364">
        <v>0</v>
      </c>
      <c r="J7" s="364">
        <v>0</v>
      </c>
      <c r="K7" s="364">
        <f aca="true" t="shared" si="1" ref="K7:L13">B7+E7+H7</f>
        <v>2</v>
      </c>
      <c r="L7" s="365">
        <f t="shared" si="1"/>
        <v>0</v>
      </c>
      <c r="M7" s="371">
        <f aca="true" t="shared" si="2" ref="M7:M13">SUM(K7:L7)</f>
        <v>2</v>
      </c>
      <c r="N7" s="361"/>
    </row>
    <row r="8" spans="1:14" ht="45" customHeight="1">
      <c r="A8" s="352" t="s">
        <v>648</v>
      </c>
      <c r="B8" s="365">
        <v>1</v>
      </c>
      <c r="C8" s="365">
        <v>0</v>
      </c>
      <c r="D8" s="363">
        <v>1</v>
      </c>
      <c r="E8" s="364">
        <v>0</v>
      </c>
      <c r="F8" s="365">
        <v>1</v>
      </c>
      <c r="G8" s="365">
        <f t="shared" si="0"/>
        <v>1</v>
      </c>
      <c r="H8" s="366">
        <v>1</v>
      </c>
      <c r="I8" s="364">
        <v>0</v>
      </c>
      <c r="J8" s="367">
        <f aca="true" t="shared" si="3" ref="J8:J13">SUM(H8:I8)</f>
        <v>1</v>
      </c>
      <c r="K8" s="365">
        <f t="shared" si="1"/>
        <v>2</v>
      </c>
      <c r="L8" s="365">
        <f t="shared" si="1"/>
        <v>1</v>
      </c>
      <c r="M8" s="371">
        <f t="shared" si="2"/>
        <v>3</v>
      </c>
      <c r="N8" s="361"/>
    </row>
    <row r="9" spans="1:14" ht="45" customHeight="1">
      <c r="A9" s="352" t="s">
        <v>657</v>
      </c>
      <c r="B9" s="365">
        <v>6</v>
      </c>
      <c r="C9" s="365">
        <v>0</v>
      </c>
      <c r="D9" s="368">
        <f>SUM(B9:C9)</f>
        <v>6</v>
      </c>
      <c r="E9" s="365">
        <v>9</v>
      </c>
      <c r="F9" s="365">
        <v>4</v>
      </c>
      <c r="G9" s="365">
        <f t="shared" si="0"/>
        <v>13</v>
      </c>
      <c r="H9" s="366">
        <v>41</v>
      </c>
      <c r="I9" s="364">
        <v>0</v>
      </c>
      <c r="J9" s="367">
        <f t="shared" si="3"/>
        <v>41</v>
      </c>
      <c r="K9" s="365">
        <f t="shared" si="1"/>
        <v>56</v>
      </c>
      <c r="L9" s="365">
        <f t="shared" si="1"/>
        <v>4</v>
      </c>
      <c r="M9" s="371">
        <f t="shared" si="2"/>
        <v>60</v>
      </c>
      <c r="N9" s="361"/>
    </row>
    <row r="10" spans="1:14" ht="45" customHeight="1">
      <c r="A10" s="352" t="s">
        <v>658</v>
      </c>
      <c r="B10" s="365">
        <v>0</v>
      </c>
      <c r="C10" s="365">
        <v>3</v>
      </c>
      <c r="D10" s="368">
        <v>3</v>
      </c>
      <c r="E10" s="365">
        <v>2</v>
      </c>
      <c r="F10" s="365">
        <v>2</v>
      </c>
      <c r="G10" s="365">
        <f t="shared" si="0"/>
        <v>4</v>
      </c>
      <c r="H10" s="366">
        <v>13</v>
      </c>
      <c r="I10" s="363">
        <v>1</v>
      </c>
      <c r="J10" s="367">
        <f t="shared" si="3"/>
        <v>14</v>
      </c>
      <c r="K10" s="365">
        <f t="shared" si="1"/>
        <v>15</v>
      </c>
      <c r="L10" s="365">
        <f t="shared" si="1"/>
        <v>6</v>
      </c>
      <c r="M10" s="371">
        <f t="shared" si="2"/>
        <v>21</v>
      </c>
      <c r="N10" s="361"/>
    </row>
    <row r="11" spans="1:14" ht="45" customHeight="1">
      <c r="A11" s="352" t="s">
        <v>659</v>
      </c>
      <c r="B11" s="365">
        <v>6</v>
      </c>
      <c r="C11" s="365">
        <v>1</v>
      </c>
      <c r="D11" s="368">
        <f>SUM(B11:C11)</f>
        <v>7</v>
      </c>
      <c r="E11" s="365">
        <v>5</v>
      </c>
      <c r="F11" s="364">
        <v>1</v>
      </c>
      <c r="G11" s="365">
        <f t="shared" si="0"/>
        <v>6</v>
      </c>
      <c r="H11" s="366">
        <v>10</v>
      </c>
      <c r="I11" s="364">
        <v>0</v>
      </c>
      <c r="J11" s="367">
        <f t="shared" si="3"/>
        <v>10</v>
      </c>
      <c r="K11" s="365">
        <f t="shared" si="1"/>
        <v>21</v>
      </c>
      <c r="L11" s="365">
        <f t="shared" si="1"/>
        <v>2</v>
      </c>
      <c r="M11" s="371">
        <f t="shared" si="2"/>
        <v>23</v>
      </c>
      <c r="N11" s="361"/>
    </row>
    <row r="12" spans="1:14" ht="45" customHeight="1">
      <c r="A12" s="352" t="s">
        <v>652</v>
      </c>
      <c r="B12" s="365">
        <v>5</v>
      </c>
      <c r="C12" s="365">
        <v>0</v>
      </c>
      <c r="D12" s="368">
        <f>SUM(B12:C12)</f>
        <v>5</v>
      </c>
      <c r="E12" s="365">
        <v>0</v>
      </c>
      <c r="F12" s="365">
        <v>4</v>
      </c>
      <c r="G12" s="365">
        <f t="shared" si="0"/>
        <v>4</v>
      </c>
      <c r="H12" s="366">
        <v>6</v>
      </c>
      <c r="I12" s="364">
        <v>0</v>
      </c>
      <c r="J12" s="367">
        <f t="shared" si="3"/>
        <v>6</v>
      </c>
      <c r="K12" s="365">
        <f t="shared" si="1"/>
        <v>11</v>
      </c>
      <c r="L12" s="365">
        <f t="shared" si="1"/>
        <v>4</v>
      </c>
      <c r="M12" s="371">
        <f t="shared" si="2"/>
        <v>15</v>
      </c>
      <c r="N12" s="361"/>
    </row>
    <row r="13" spans="1:14" ht="45" customHeight="1">
      <c r="A13" s="352" t="s">
        <v>375</v>
      </c>
      <c r="B13" s="369">
        <v>6</v>
      </c>
      <c r="C13" s="369">
        <v>7</v>
      </c>
      <c r="D13" s="368">
        <f>SUM(B13:C13)</f>
        <v>13</v>
      </c>
      <c r="E13" s="365">
        <v>0</v>
      </c>
      <c r="F13" s="365">
        <v>1</v>
      </c>
      <c r="G13" s="365">
        <f t="shared" si="0"/>
        <v>1</v>
      </c>
      <c r="H13" s="366">
        <v>5</v>
      </c>
      <c r="I13" s="364">
        <v>0</v>
      </c>
      <c r="J13" s="367">
        <f t="shared" si="3"/>
        <v>5</v>
      </c>
      <c r="K13" s="365">
        <f t="shared" si="1"/>
        <v>11</v>
      </c>
      <c r="L13" s="365">
        <f t="shared" si="1"/>
        <v>8</v>
      </c>
      <c r="M13" s="371">
        <f t="shared" si="2"/>
        <v>19</v>
      </c>
      <c r="N13" s="361"/>
    </row>
    <row r="14" spans="1:14" ht="45" customHeight="1">
      <c r="A14" s="358" t="s">
        <v>192</v>
      </c>
      <c r="B14" s="370">
        <f aca="true" t="shared" si="4" ref="B14:H14">SUM(B7:B13)</f>
        <v>25</v>
      </c>
      <c r="C14" s="370">
        <f t="shared" si="4"/>
        <v>11</v>
      </c>
      <c r="D14" s="370">
        <f t="shared" si="4"/>
        <v>36</v>
      </c>
      <c r="E14" s="370">
        <f t="shared" si="4"/>
        <v>17</v>
      </c>
      <c r="F14" s="370">
        <f t="shared" si="4"/>
        <v>13</v>
      </c>
      <c r="G14" s="370">
        <f t="shared" si="4"/>
        <v>30</v>
      </c>
      <c r="H14" s="370">
        <f t="shared" si="4"/>
        <v>76</v>
      </c>
      <c r="I14" s="370">
        <v>1</v>
      </c>
      <c r="J14" s="370">
        <f>SUM(J7:J13)</f>
        <v>77</v>
      </c>
      <c r="K14" s="370">
        <f>SUM(K7:K13)</f>
        <v>118</v>
      </c>
      <c r="L14" s="370">
        <f>SUM(L7:L13)</f>
        <v>25</v>
      </c>
      <c r="M14" s="370">
        <f>SUM(M7:M13)</f>
        <v>143</v>
      </c>
      <c r="N14" s="361"/>
    </row>
    <row r="15" ht="24.75" customHeight="1">
      <c r="A15" s="325" t="s">
        <v>640</v>
      </c>
    </row>
  </sheetData>
  <sheetProtection/>
  <mergeCells count="6">
    <mergeCell ref="A4:A6"/>
    <mergeCell ref="B4:M4"/>
    <mergeCell ref="B5:D5"/>
    <mergeCell ref="E5:G5"/>
    <mergeCell ref="H5:J5"/>
    <mergeCell ref="K5:M5"/>
  </mergeCells>
  <hyperlinks>
    <hyperlink ref="A1" location="CONTENT!A1" display="Back to table of content"/>
  </hyperlinks>
  <printOptions/>
  <pageMargins left="0.7480314960629921" right="0" top="0.7480314960629921" bottom="0.7086614173228347" header="0.11811023622047245" footer="0.31496062992125984"/>
  <pageSetup horizontalDpi="600" verticalDpi="600" orientation="landscape" paperSize="9" r:id="rId1"/>
  <ignoredErrors>
    <ignoredError sqref="G7:G14" formulaRange="1"/>
  </ignoredErrors>
</worksheet>
</file>

<file path=xl/worksheets/sheet41.xml><?xml version="1.0" encoding="utf-8"?>
<worksheet xmlns="http://schemas.openxmlformats.org/spreadsheetml/2006/main" xmlns:r="http://schemas.openxmlformats.org/officeDocument/2006/relationships">
  <dimension ref="A1:I25"/>
  <sheetViews>
    <sheetView zoomScalePageLayoutView="0" workbookViewId="0" topLeftCell="A1">
      <selection activeCell="A13" sqref="A13"/>
    </sheetView>
  </sheetViews>
  <sheetFormatPr defaultColWidth="9.140625" defaultRowHeight="12.75"/>
  <cols>
    <col min="1" max="1" width="52.7109375" style="11" customWidth="1"/>
    <col min="2" max="5" width="19.7109375" style="11" customWidth="1"/>
    <col min="6" max="7" width="9.140625" style="11" customWidth="1"/>
    <col min="8" max="8" width="9.7109375" style="11" customWidth="1"/>
    <col min="9" max="16384" width="9.140625" style="11" customWidth="1"/>
  </cols>
  <sheetData>
    <row r="1" ht="15.75">
      <c r="A1" s="564" t="s">
        <v>808</v>
      </c>
    </row>
    <row r="2" ht="33.75" customHeight="1">
      <c r="A2" s="243" t="s">
        <v>761</v>
      </c>
    </row>
    <row r="3" ht="12.75" customHeight="1">
      <c r="A3" s="304"/>
    </row>
    <row r="4" spans="1:5" ht="24.75" customHeight="1">
      <c r="A4" s="596" t="s">
        <v>340</v>
      </c>
      <c r="B4" s="598" t="s">
        <v>334</v>
      </c>
      <c r="C4" s="599"/>
      <c r="D4" s="599"/>
      <c r="E4" s="600"/>
    </row>
    <row r="5" spans="1:5" ht="24.75" customHeight="1">
      <c r="A5" s="610"/>
      <c r="B5" s="599">
        <v>2017</v>
      </c>
      <c r="C5" s="600"/>
      <c r="D5" s="599" t="s">
        <v>824</v>
      </c>
      <c r="E5" s="600"/>
    </row>
    <row r="6" spans="1:5" ht="24.75" customHeight="1">
      <c r="A6" s="597"/>
      <c r="B6" s="7" t="s">
        <v>9</v>
      </c>
      <c r="C6" s="16" t="s">
        <v>49</v>
      </c>
      <c r="D6" s="7" t="s">
        <v>9</v>
      </c>
      <c r="E6" s="16" t="s">
        <v>49</v>
      </c>
    </row>
    <row r="7" spans="1:5" ht="60" customHeight="1">
      <c r="A7" s="372" t="s">
        <v>628</v>
      </c>
      <c r="B7" s="373">
        <v>12</v>
      </c>
      <c r="C7" s="374">
        <f>B7/B12*100</f>
        <v>7.643312101910828</v>
      </c>
      <c r="D7" s="373">
        <v>17</v>
      </c>
      <c r="E7" s="374">
        <f>D7/D12*100</f>
        <v>11.888111888111888</v>
      </c>
    </row>
    <row r="8" spans="1:5" ht="60" customHeight="1">
      <c r="A8" s="375" t="s">
        <v>629</v>
      </c>
      <c r="B8" s="373">
        <v>24</v>
      </c>
      <c r="C8" s="374">
        <f>B8/B12*100</f>
        <v>15.286624203821656</v>
      </c>
      <c r="D8" s="373">
        <v>16</v>
      </c>
      <c r="E8" s="374">
        <f>D8/D12*100</f>
        <v>11.188811188811188</v>
      </c>
    </row>
    <row r="9" spans="1:5" ht="60" customHeight="1">
      <c r="A9" s="376" t="s">
        <v>630</v>
      </c>
      <c r="B9" s="373">
        <v>61</v>
      </c>
      <c r="C9" s="374">
        <f>B9/B12*100</f>
        <v>38.853503184713375</v>
      </c>
      <c r="D9" s="373">
        <v>69</v>
      </c>
      <c r="E9" s="374">
        <f>D9/D12*100</f>
        <v>48.25174825174825</v>
      </c>
    </row>
    <row r="10" spans="1:5" ht="60" customHeight="1">
      <c r="A10" s="375" t="s">
        <v>631</v>
      </c>
      <c r="B10" s="373">
        <v>13</v>
      </c>
      <c r="C10" s="374">
        <f>B10/B12*100</f>
        <v>8.280254777070063</v>
      </c>
      <c r="D10" s="373">
        <v>5</v>
      </c>
      <c r="E10" s="374">
        <f>D10/D12*100</f>
        <v>3.4965034965034967</v>
      </c>
    </row>
    <row r="11" spans="1:5" ht="60" customHeight="1">
      <c r="A11" s="375" t="s">
        <v>632</v>
      </c>
      <c r="B11" s="373">
        <v>47</v>
      </c>
      <c r="C11" s="374">
        <f>B11/B12*100</f>
        <v>29.936305732484076</v>
      </c>
      <c r="D11" s="373">
        <v>36</v>
      </c>
      <c r="E11" s="374">
        <f>D11/D12*100</f>
        <v>25.174825174825177</v>
      </c>
    </row>
    <row r="12" spans="1:7" s="14" customFormat="1" ht="60" customHeight="1">
      <c r="A12" s="152" t="s">
        <v>633</v>
      </c>
      <c r="B12" s="193">
        <f>SUM(B7:B11)</f>
        <v>157</v>
      </c>
      <c r="C12" s="194">
        <f>SUM(C7:C11)</f>
        <v>100</v>
      </c>
      <c r="D12" s="193">
        <f>SUM(D7:D11)</f>
        <v>143</v>
      </c>
      <c r="E12" s="194">
        <f>SUM(E7:E11)</f>
        <v>100</v>
      </c>
      <c r="G12" s="305"/>
    </row>
    <row r="13" spans="1:5" s="14" customFormat="1" ht="30.75" customHeight="1">
      <c r="A13" s="325" t="s">
        <v>640</v>
      </c>
      <c r="B13" s="94"/>
      <c r="C13" s="148"/>
      <c r="D13" s="94"/>
      <c r="E13" s="148"/>
    </row>
    <row r="23" ht="15.75">
      <c r="I23" s="306"/>
    </row>
    <row r="24" ht="15.75">
      <c r="I24" s="306"/>
    </row>
    <row r="25" ht="15.75">
      <c r="I25" s="306"/>
    </row>
    <row r="48" ht="15" customHeight="1"/>
    <row r="49" ht="18.75" customHeight="1"/>
  </sheetData>
  <sheetProtection/>
  <mergeCells count="4">
    <mergeCell ref="A4:A6"/>
    <mergeCell ref="B4:E4"/>
    <mergeCell ref="B5:C5"/>
    <mergeCell ref="D5:E5"/>
  </mergeCells>
  <hyperlinks>
    <hyperlink ref="A1" location="CONTENT!A1" display="Back to table of content"/>
  </hyperlinks>
  <printOptions/>
  <pageMargins left="0.75" right="0.748031496062992" top="0.75" bottom="0.75" header="0.31496062992126" footer="0.31496062992126"/>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N17"/>
  <sheetViews>
    <sheetView zoomScalePageLayoutView="0" workbookViewId="0" topLeftCell="A1">
      <selection activeCell="C17" sqref="C17"/>
    </sheetView>
  </sheetViews>
  <sheetFormatPr defaultColWidth="9.140625" defaultRowHeight="33.75" customHeight="1"/>
  <cols>
    <col min="1" max="1" width="28.7109375" style="11" customWidth="1"/>
    <col min="2" max="2" width="10.8515625" style="11" customWidth="1"/>
    <col min="3" max="3" width="11.57421875" style="11" customWidth="1"/>
    <col min="4" max="4" width="8.28125" style="11" customWidth="1"/>
    <col min="5" max="5" width="7.140625" style="11" customWidth="1"/>
    <col min="6" max="7" width="8.7109375" style="11" customWidth="1"/>
    <col min="8" max="8" width="11.00390625" style="11" customWidth="1"/>
    <col min="9" max="9" width="11.7109375" style="11" customWidth="1"/>
    <col min="10" max="10" width="8.00390625" style="11" customWidth="1"/>
    <col min="11" max="11" width="7.28125" style="11" customWidth="1"/>
    <col min="12" max="13" width="8.7109375" style="11" customWidth="1"/>
    <col min="14" max="14" width="3.421875" style="11" customWidth="1"/>
    <col min="15" max="16384" width="9.140625" style="11" customWidth="1"/>
  </cols>
  <sheetData>
    <row r="1" ht="14.25" customHeight="1">
      <c r="A1" s="564" t="s">
        <v>808</v>
      </c>
    </row>
    <row r="2" spans="1:12" ht="29.25" customHeight="1">
      <c r="A2" s="115" t="s">
        <v>760</v>
      </c>
      <c r="B2" s="13"/>
      <c r="C2" s="13"/>
      <c r="D2" s="13"/>
      <c r="E2" s="13"/>
      <c r="F2" s="13"/>
      <c r="G2" s="13"/>
      <c r="H2" s="13"/>
      <c r="I2" s="13"/>
      <c r="J2" s="13"/>
      <c r="K2" s="13"/>
      <c r="L2" s="13"/>
    </row>
    <row r="3" ht="15.75" customHeight="1">
      <c r="M3" s="75" t="s">
        <v>9</v>
      </c>
    </row>
    <row r="4" spans="1:13" ht="34.5" customHeight="1">
      <c r="A4" s="621" t="s">
        <v>163</v>
      </c>
      <c r="B4" s="636">
        <v>2017</v>
      </c>
      <c r="C4" s="637"/>
      <c r="D4" s="637"/>
      <c r="E4" s="637"/>
      <c r="F4" s="637"/>
      <c r="G4" s="638"/>
      <c r="H4" s="636" t="s">
        <v>826</v>
      </c>
      <c r="I4" s="637"/>
      <c r="J4" s="637"/>
      <c r="K4" s="637"/>
      <c r="L4" s="637"/>
      <c r="M4" s="638"/>
    </row>
    <row r="5" spans="1:13" ht="34.5" customHeight="1">
      <c r="A5" s="639"/>
      <c r="B5" s="636" t="s">
        <v>289</v>
      </c>
      <c r="C5" s="637"/>
      <c r="D5" s="637"/>
      <c r="E5" s="637"/>
      <c r="F5" s="637"/>
      <c r="G5" s="638"/>
      <c r="H5" s="636" t="s">
        <v>289</v>
      </c>
      <c r="I5" s="637"/>
      <c r="J5" s="637"/>
      <c r="K5" s="637"/>
      <c r="L5" s="637"/>
      <c r="M5" s="638"/>
    </row>
    <row r="6" spans="1:13" ht="46.5" customHeight="1">
      <c r="A6" s="622"/>
      <c r="B6" s="416" t="s">
        <v>205</v>
      </c>
      <c r="C6" s="417" t="s">
        <v>232</v>
      </c>
      <c r="D6" s="417" t="s">
        <v>188</v>
      </c>
      <c r="E6" s="417" t="s">
        <v>189</v>
      </c>
      <c r="F6" s="573" t="s">
        <v>287</v>
      </c>
      <c r="G6" s="417" t="s">
        <v>288</v>
      </c>
      <c r="H6" s="416" t="s">
        <v>205</v>
      </c>
      <c r="I6" s="417" t="s">
        <v>232</v>
      </c>
      <c r="J6" s="417" t="s">
        <v>188</v>
      </c>
      <c r="K6" s="417" t="s">
        <v>189</v>
      </c>
      <c r="L6" s="573" t="s">
        <v>287</v>
      </c>
      <c r="M6" s="417" t="s">
        <v>288</v>
      </c>
    </row>
    <row r="7" spans="1:13" ht="42" customHeight="1">
      <c r="A7" s="574" t="s">
        <v>290</v>
      </c>
      <c r="B7" s="184">
        <v>3</v>
      </c>
      <c r="C7" s="280">
        <v>1</v>
      </c>
      <c r="D7" s="280">
        <v>1</v>
      </c>
      <c r="E7" s="97">
        <v>6</v>
      </c>
      <c r="F7" s="280">
        <v>1</v>
      </c>
      <c r="G7" s="90">
        <f>SUM(B7:F7)</f>
        <v>12</v>
      </c>
      <c r="H7" s="184">
        <v>1</v>
      </c>
      <c r="I7" s="280">
        <v>4</v>
      </c>
      <c r="J7" s="280">
        <v>0</v>
      </c>
      <c r="K7" s="97">
        <v>5</v>
      </c>
      <c r="L7" s="280">
        <v>0</v>
      </c>
      <c r="M7" s="90">
        <f>SUM(H7:L7)</f>
        <v>10</v>
      </c>
    </row>
    <row r="8" spans="1:13" ht="42" customHeight="1">
      <c r="A8" s="575" t="s">
        <v>291</v>
      </c>
      <c r="B8" s="89">
        <v>6</v>
      </c>
      <c r="C8" s="132">
        <v>1</v>
      </c>
      <c r="D8" s="280">
        <v>0</v>
      </c>
      <c r="E8" s="97">
        <v>5</v>
      </c>
      <c r="F8" s="97">
        <v>3</v>
      </c>
      <c r="G8" s="90">
        <f aca="true" t="shared" si="0" ref="G8:G13">SUM(B8:F8)</f>
        <v>15</v>
      </c>
      <c r="H8" s="89">
        <v>2</v>
      </c>
      <c r="I8" s="132">
        <v>7</v>
      </c>
      <c r="J8" s="280">
        <v>0</v>
      </c>
      <c r="K8" s="97">
        <v>9</v>
      </c>
      <c r="L8" s="97">
        <v>1</v>
      </c>
      <c r="M8" s="90">
        <f aca="true" t="shared" si="1" ref="M8:M13">SUM(H8:L8)</f>
        <v>19</v>
      </c>
    </row>
    <row r="9" spans="1:14" ht="42" customHeight="1">
      <c r="A9" s="575" t="s">
        <v>331</v>
      </c>
      <c r="B9" s="89">
        <v>11</v>
      </c>
      <c r="C9" s="132">
        <v>8</v>
      </c>
      <c r="D9" s="97">
        <v>1</v>
      </c>
      <c r="E9" s="97">
        <v>20</v>
      </c>
      <c r="F9" s="97">
        <v>4</v>
      </c>
      <c r="G9" s="90">
        <f t="shared" si="0"/>
        <v>44</v>
      </c>
      <c r="H9" s="89">
        <v>3</v>
      </c>
      <c r="I9" s="132">
        <v>5</v>
      </c>
      <c r="J9" s="97">
        <v>3</v>
      </c>
      <c r="K9" s="97">
        <v>15</v>
      </c>
      <c r="L9" s="97">
        <v>1</v>
      </c>
      <c r="M9" s="90">
        <f t="shared" si="1"/>
        <v>27</v>
      </c>
      <c r="N9" s="307"/>
    </row>
    <row r="10" spans="1:13" ht="42" customHeight="1">
      <c r="A10" s="60" t="s">
        <v>292</v>
      </c>
      <c r="B10" s="89">
        <v>8</v>
      </c>
      <c r="C10" s="132">
        <v>5</v>
      </c>
      <c r="D10" s="97">
        <v>4</v>
      </c>
      <c r="E10" s="97">
        <v>7</v>
      </c>
      <c r="F10" s="97">
        <v>1</v>
      </c>
      <c r="G10" s="90">
        <f t="shared" si="0"/>
        <v>25</v>
      </c>
      <c r="H10" s="89">
        <v>8</v>
      </c>
      <c r="I10" s="132">
        <v>1</v>
      </c>
      <c r="J10" s="97">
        <v>5</v>
      </c>
      <c r="K10" s="97">
        <v>8</v>
      </c>
      <c r="L10" s="97">
        <v>3</v>
      </c>
      <c r="M10" s="90">
        <f t="shared" si="1"/>
        <v>25</v>
      </c>
    </row>
    <row r="11" spans="1:13" ht="42" customHeight="1">
      <c r="A11" s="575" t="s">
        <v>293</v>
      </c>
      <c r="B11" s="89">
        <v>3</v>
      </c>
      <c r="C11" s="132">
        <v>5</v>
      </c>
      <c r="D11" s="97">
        <v>4</v>
      </c>
      <c r="E11" s="97">
        <v>4</v>
      </c>
      <c r="F11" s="280">
        <v>2</v>
      </c>
      <c r="G11" s="90">
        <f t="shared" si="0"/>
        <v>18</v>
      </c>
      <c r="H11" s="89">
        <v>8</v>
      </c>
      <c r="I11" s="132">
        <v>7</v>
      </c>
      <c r="J11" s="97">
        <v>5</v>
      </c>
      <c r="K11" s="97">
        <v>4</v>
      </c>
      <c r="L11" s="280">
        <v>0</v>
      </c>
      <c r="M11" s="90">
        <f t="shared" si="1"/>
        <v>24</v>
      </c>
    </row>
    <row r="12" spans="1:13" ht="42" customHeight="1">
      <c r="A12" s="575" t="s">
        <v>329</v>
      </c>
      <c r="B12" s="89">
        <v>6</v>
      </c>
      <c r="C12" s="132">
        <v>5</v>
      </c>
      <c r="D12" s="280">
        <v>0</v>
      </c>
      <c r="E12" s="97">
        <v>5</v>
      </c>
      <c r="F12" s="280">
        <v>1</v>
      </c>
      <c r="G12" s="90">
        <f t="shared" si="0"/>
        <v>17</v>
      </c>
      <c r="H12" s="89">
        <v>9</v>
      </c>
      <c r="I12" s="132">
        <v>3</v>
      </c>
      <c r="J12" s="280">
        <v>1</v>
      </c>
      <c r="K12" s="97">
        <v>4</v>
      </c>
      <c r="L12" s="280">
        <v>0</v>
      </c>
      <c r="M12" s="90">
        <f t="shared" si="1"/>
        <v>17</v>
      </c>
    </row>
    <row r="13" spans="1:13" ht="42" customHeight="1">
      <c r="A13" s="575" t="s">
        <v>330</v>
      </c>
      <c r="B13" s="89">
        <v>10</v>
      </c>
      <c r="C13" s="132">
        <v>4</v>
      </c>
      <c r="D13" s="97">
        <v>2</v>
      </c>
      <c r="E13" s="97">
        <v>9</v>
      </c>
      <c r="F13" s="97">
        <v>1</v>
      </c>
      <c r="G13" s="90">
        <f t="shared" si="0"/>
        <v>26</v>
      </c>
      <c r="H13" s="89">
        <v>5</v>
      </c>
      <c r="I13" s="132">
        <v>3</v>
      </c>
      <c r="J13" s="97">
        <v>3</v>
      </c>
      <c r="K13" s="97">
        <v>10</v>
      </c>
      <c r="L13" s="97">
        <v>0</v>
      </c>
      <c r="M13" s="90">
        <f t="shared" si="1"/>
        <v>21</v>
      </c>
    </row>
    <row r="14" spans="1:13" ht="42" customHeight="1">
      <c r="A14" s="22" t="s">
        <v>167</v>
      </c>
      <c r="B14" s="72">
        <f aca="true" t="shared" si="2" ref="B14:M14">SUM(B7:B13)</f>
        <v>47</v>
      </c>
      <c r="C14" s="72">
        <f t="shared" si="2"/>
        <v>29</v>
      </c>
      <c r="D14" s="72">
        <f t="shared" si="2"/>
        <v>12</v>
      </c>
      <c r="E14" s="72">
        <f t="shared" si="2"/>
        <v>56</v>
      </c>
      <c r="F14" s="72">
        <f t="shared" si="2"/>
        <v>13</v>
      </c>
      <c r="G14" s="72">
        <f t="shared" si="2"/>
        <v>157</v>
      </c>
      <c r="H14" s="72">
        <f t="shared" si="2"/>
        <v>36</v>
      </c>
      <c r="I14" s="72">
        <f t="shared" si="2"/>
        <v>30</v>
      </c>
      <c r="J14" s="72">
        <f t="shared" si="2"/>
        <v>17</v>
      </c>
      <c r="K14" s="72">
        <f t="shared" si="2"/>
        <v>55</v>
      </c>
      <c r="L14" s="72">
        <f t="shared" si="2"/>
        <v>5</v>
      </c>
      <c r="M14" s="72">
        <f t="shared" si="2"/>
        <v>143</v>
      </c>
    </row>
    <row r="15" spans="1:10" ht="24.75" customHeight="1">
      <c r="A15" s="325" t="s">
        <v>640</v>
      </c>
      <c r="B15" s="233"/>
      <c r="C15" s="233"/>
      <c r="D15" s="233"/>
      <c r="E15" s="308"/>
      <c r="F15" s="308"/>
      <c r="G15" s="233"/>
      <c r="H15" s="233"/>
      <c r="I15" s="233"/>
      <c r="J15" s="233"/>
    </row>
    <row r="16" spans="1:11" ht="33.75" customHeight="1">
      <c r="A16" s="135"/>
      <c r="B16" s="309"/>
      <c r="C16" s="309"/>
      <c r="D16" s="309"/>
      <c r="E16" s="309"/>
      <c r="F16" s="309"/>
      <c r="G16" s="309"/>
      <c r="H16" s="309"/>
      <c r="I16" s="309"/>
      <c r="J16" s="309"/>
      <c r="K16" s="310"/>
    </row>
    <row r="17" ht="33.75" customHeight="1">
      <c r="A17" s="14"/>
    </row>
  </sheetData>
  <sheetProtection/>
  <mergeCells count="5">
    <mergeCell ref="A4:A6"/>
    <mergeCell ref="B4:G4"/>
    <mergeCell ref="H4:M4"/>
    <mergeCell ref="B5:G5"/>
    <mergeCell ref="H5:M5"/>
  </mergeCells>
  <hyperlinks>
    <hyperlink ref="A1" location="CONTENT!A1" display="Back to table of content"/>
  </hyperlinks>
  <printOptions/>
  <pageMargins left="0.5" right="0.236220472440945" top="0.551181102362205" bottom="0.551181102362205" header="0.196850393700787" footer="0.236220472440945"/>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1:F26"/>
  <sheetViews>
    <sheetView zoomScalePageLayoutView="0" workbookViewId="0" topLeftCell="A1">
      <selection activeCell="A1" sqref="A1"/>
    </sheetView>
  </sheetViews>
  <sheetFormatPr defaultColWidth="9.140625" defaultRowHeight="12.75"/>
  <cols>
    <col min="1" max="1" width="15.7109375" style="11" customWidth="1"/>
    <col min="2" max="2" width="19.7109375" style="11" customWidth="1"/>
    <col min="3" max="6" width="12.7109375" style="11" customWidth="1"/>
    <col min="7" max="7" width="5.7109375" style="11" customWidth="1"/>
    <col min="8" max="8" width="9.140625" style="11" customWidth="1"/>
    <col min="9" max="16384" width="9.140625" style="11" customWidth="1"/>
  </cols>
  <sheetData>
    <row r="1" ht="15.75">
      <c r="A1" s="564" t="s">
        <v>808</v>
      </c>
    </row>
    <row r="2" spans="1:6" ht="24" customHeight="1">
      <c r="A2" s="301" t="s">
        <v>813</v>
      </c>
      <c r="B2" s="301"/>
      <c r="C2" s="13"/>
      <c r="D2" s="13"/>
      <c r="E2" s="13"/>
      <c r="F2" s="13"/>
    </row>
    <row r="3" ht="19.5" customHeight="1"/>
    <row r="4" spans="1:6" ht="20.25" customHeight="1">
      <c r="A4" s="668" t="s">
        <v>20</v>
      </c>
      <c r="B4" s="612"/>
      <c r="C4" s="598" t="s">
        <v>814</v>
      </c>
      <c r="D4" s="600"/>
      <c r="E4" s="598" t="s">
        <v>341</v>
      </c>
      <c r="F4" s="600"/>
    </row>
    <row r="5" spans="1:6" ht="24.75" customHeight="1">
      <c r="A5" s="669"/>
      <c r="B5" s="670"/>
      <c r="C5" s="601" t="s">
        <v>332</v>
      </c>
      <c r="D5" s="601" t="s">
        <v>333</v>
      </c>
      <c r="E5" s="601" t="s">
        <v>332</v>
      </c>
      <c r="F5" s="601" t="s">
        <v>333</v>
      </c>
    </row>
    <row r="6" spans="1:6" ht="15.75">
      <c r="A6" s="669"/>
      <c r="B6" s="670"/>
      <c r="C6" s="671"/>
      <c r="D6" s="671"/>
      <c r="E6" s="671"/>
      <c r="F6" s="671"/>
    </row>
    <row r="7" spans="1:6" ht="30" customHeight="1">
      <c r="A7" s="665">
        <v>2016</v>
      </c>
      <c r="B7" s="178">
        <v>42404</v>
      </c>
      <c r="C7" s="177">
        <v>38.85</v>
      </c>
      <c r="D7" s="662">
        <v>229794</v>
      </c>
      <c r="E7" s="185">
        <v>29.5</v>
      </c>
      <c r="F7" s="662">
        <v>223376</v>
      </c>
    </row>
    <row r="8" spans="1:6" ht="30" customHeight="1">
      <c r="A8" s="666"/>
      <c r="B8" s="178">
        <v>42524</v>
      </c>
      <c r="C8" s="177">
        <v>38.85</v>
      </c>
      <c r="D8" s="663"/>
      <c r="E8" s="185">
        <v>29.5</v>
      </c>
      <c r="F8" s="663"/>
    </row>
    <row r="9" spans="1:6" ht="30" customHeight="1">
      <c r="A9" s="666"/>
      <c r="B9" s="179">
        <v>42588</v>
      </c>
      <c r="C9" s="177">
        <v>38.85</v>
      </c>
      <c r="D9" s="663"/>
      <c r="E9" s="185">
        <v>29.5</v>
      </c>
      <c r="F9" s="663"/>
    </row>
    <row r="10" spans="1:6" ht="30" customHeight="1">
      <c r="A10" s="666"/>
      <c r="B10" s="179">
        <v>42616</v>
      </c>
      <c r="C10" s="177">
        <v>38.85</v>
      </c>
      <c r="D10" s="663"/>
      <c r="E10" s="185">
        <v>29.5</v>
      </c>
      <c r="F10" s="663"/>
    </row>
    <row r="11" spans="1:6" ht="30" customHeight="1">
      <c r="A11" s="666"/>
      <c r="B11" s="179">
        <v>42679</v>
      </c>
      <c r="C11" s="177">
        <v>38.85</v>
      </c>
      <c r="D11" s="663"/>
      <c r="E11" s="185">
        <v>29.5</v>
      </c>
      <c r="F11" s="663"/>
    </row>
    <row r="12" spans="1:6" ht="30" customHeight="1">
      <c r="A12" s="667"/>
      <c r="B12" s="178">
        <v>42706</v>
      </c>
      <c r="C12" s="177">
        <v>38.85</v>
      </c>
      <c r="D12" s="664"/>
      <c r="E12" s="185">
        <v>29.5</v>
      </c>
      <c r="F12" s="664"/>
    </row>
    <row r="13" spans="1:6" ht="30" customHeight="1">
      <c r="A13" s="665">
        <v>2017</v>
      </c>
      <c r="B13" s="178">
        <v>42741</v>
      </c>
      <c r="C13" s="177">
        <v>38.85</v>
      </c>
      <c r="D13" s="662">
        <v>236892</v>
      </c>
      <c r="E13" s="185">
        <v>29.5</v>
      </c>
      <c r="F13" s="662">
        <v>227535</v>
      </c>
    </row>
    <row r="14" spans="1:6" ht="30" customHeight="1">
      <c r="A14" s="666"/>
      <c r="B14" s="179">
        <v>42781</v>
      </c>
      <c r="C14" s="177">
        <v>42.7</v>
      </c>
      <c r="D14" s="663"/>
      <c r="E14" s="185">
        <v>32.45</v>
      </c>
      <c r="F14" s="663"/>
    </row>
    <row r="15" spans="1:6" ht="30" customHeight="1">
      <c r="A15" s="666"/>
      <c r="B15" s="179">
        <v>42952</v>
      </c>
      <c r="C15" s="177">
        <v>44.9</v>
      </c>
      <c r="D15" s="663"/>
      <c r="E15" s="185">
        <v>35.35</v>
      </c>
      <c r="F15" s="663"/>
    </row>
    <row r="16" spans="1:6" ht="30" customHeight="1">
      <c r="A16" s="667"/>
      <c r="B16" s="178">
        <v>43090</v>
      </c>
      <c r="C16" s="177">
        <v>47.3</v>
      </c>
      <c r="D16" s="664"/>
      <c r="E16" s="185">
        <v>38.1</v>
      </c>
      <c r="F16" s="664"/>
    </row>
    <row r="17" spans="1:6" ht="30" customHeight="1">
      <c r="A17" s="659">
        <v>2018</v>
      </c>
      <c r="B17" s="179">
        <v>43141</v>
      </c>
      <c r="C17" s="177">
        <v>47.3</v>
      </c>
      <c r="D17" s="662">
        <v>241627</v>
      </c>
      <c r="E17" s="185">
        <v>38.1</v>
      </c>
      <c r="F17" s="662">
        <v>229890</v>
      </c>
    </row>
    <row r="18" spans="1:6" ht="30" customHeight="1">
      <c r="A18" s="660"/>
      <c r="B18" s="178">
        <v>43204</v>
      </c>
      <c r="C18" s="177">
        <v>47.3</v>
      </c>
      <c r="D18" s="663"/>
      <c r="E18" s="185">
        <v>38.1</v>
      </c>
      <c r="F18" s="663"/>
    </row>
    <row r="19" spans="1:6" ht="30" customHeight="1">
      <c r="A19" s="660"/>
      <c r="B19" s="179">
        <v>43236</v>
      </c>
      <c r="C19" s="177">
        <v>52</v>
      </c>
      <c r="D19" s="663"/>
      <c r="E19" s="185">
        <v>41.9</v>
      </c>
      <c r="F19" s="663"/>
    </row>
    <row r="20" spans="1:6" ht="30" customHeight="1">
      <c r="A20" s="660"/>
      <c r="B20" s="179">
        <v>43266</v>
      </c>
      <c r="C20" s="177">
        <v>49.65</v>
      </c>
      <c r="D20" s="663"/>
      <c r="E20" s="185">
        <v>40</v>
      </c>
      <c r="F20" s="663"/>
    </row>
    <row r="21" spans="1:6" ht="30" customHeight="1">
      <c r="A21" s="661"/>
      <c r="B21" s="178">
        <v>43382</v>
      </c>
      <c r="C21" s="177">
        <v>49.65</v>
      </c>
      <c r="D21" s="664"/>
      <c r="E21" s="185">
        <v>40</v>
      </c>
      <c r="F21" s="664"/>
    </row>
    <row r="22" spans="1:6" ht="30" customHeight="1">
      <c r="A22" s="659">
        <v>2019</v>
      </c>
      <c r="B22" s="179">
        <v>43477</v>
      </c>
      <c r="C22" s="177">
        <v>47</v>
      </c>
      <c r="D22" s="662">
        <v>263698</v>
      </c>
      <c r="E22" s="185">
        <v>38</v>
      </c>
      <c r="F22" s="662">
        <v>237466</v>
      </c>
    </row>
    <row r="23" spans="1:6" ht="30" customHeight="1">
      <c r="A23" s="660"/>
      <c r="B23" s="178">
        <v>43540</v>
      </c>
      <c r="C23" s="177">
        <v>47</v>
      </c>
      <c r="D23" s="663"/>
      <c r="E23" s="185">
        <v>38</v>
      </c>
      <c r="F23" s="663"/>
    </row>
    <row r="24" spans="1:6" ht="30" customHeight="1">
      <c r="A24" s="660"/>
      <c r="B24" s="179">
        <v>43596</v>
      </c>
      <c r="C24" s="177">
        <v>47</v>
      </c>
      <c r="D24" s="663"/>
      <c r="E24" s="185">
        <v>38</v>
      </c>
      <c r="F24" s="663"/>
    </row>
    <row r="25" spans="1:6" ht="30" customHeight="1">
      <c r="A25" s="660"/>
      <c r="B25" s="179">
        <v>43627</v>
      </c>
      <c r="C25" s="177">
        <v>44</v>
      </c>
      <c r="D25" s="663"/>
      <c r="E25" s="185">
        <v>35</v>
      </c>
      <c r="F25" s="663"/>
    </row>
    <row r="26" spans="1:6" ht="30" customHeight="1">
      <c r="A26" s="661"/>
      <c r="B26" s="178">
        <v>43743</v>
      </c>
      <c r="C26" s="177">
        <v>44</v>
      </c>
      <c r="D26" s="664"/>
      <c r="E26" s="185">
        <v>35</v>
      </c>
      <c r="F26" s="664"/>
    </row>
  </sheetData>
  <sheetProtection/>
  <mergeCells count="19">
    <mergeCell ref="A4:B6"/>
    <mergeCell ref="C4:D4"/>
    <mergeCell ref="E4:F4"/>
    <mergeCell ref="C5:C6"/>
    <mergeCell ref="D5:D6"/>
    <mergeCell ref="E5:E6"/>
    <mergeCell ref="F5:F6"/>
    <mergeCell ref="A7:A12"/>
    <mergeCell ref="D7:D12"/>
    <mergeCell ref="F7:F12"/>
    <mergeCell ref="A13:A16"/>
    <mergeCell ref="D13:D16"/>
    <mergeCell ref="F13:F16"/>
    <mergeCell ref="A17:A21"/>
    <mergeCell ref="D17:D21"/>
    <mergeCell ref="F17:F21"/>
    <mergeCell ref="A22:A26"/>
    <mergeCell ref="D22:D26"/>
    <mergeCell ref="F22:F26"/>
  </mergeCells>
  <hyperlinks>
    <hyperlink ref="A1" location="CONTENT!A1" display="Back to table of content"/>
  </hyperlinks>
  <printOptions/>
  <pageMargins left="0.75" right="0.511811023622047" top="0.78740157480315" bottom="0.748031496062992" header="0.354330708661417" footer="0.511811023622047"/>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dimension ref="A1:F33"/>
  <sheetViews>
    <sheetView zoomScalePageLayoutView="0" workbookViewId="0" topLeftCell="A1">
      <selection activeCell="A1" sqref="A1"/>
    </sheetView>
  </sheetViews>
  <sheetFormatPr defaultColWidth="9.140625" defaultRowHeight="12.75"/>
  <cols>
    <col min="1" max="1" width="30.7109375" style="11" customWidth="1"/>
    <col min="2" max="2" width="20.7109375" style="11" customWidth="1"/>
    <col min="3" max="3" width="18.8515625" style="11" customWidth="1"/>
    <col min="4" max="4" width="21.140625" style="11" customWidth="1"/>
    <col min="5" max="5" width="18.8515625" style="11" customWidth="1"/>
    <col min="6" max="6" width="21.140625" style="11" customWidth="1"/>
    <col min="7" max="7" width="11.28125" style="11" customWidth="1"/>
    <col min="8" max="8" width="0" style="11" hidden="1" customWidth="1"/>
    <col min="9" max="16384" width="9.140625" style="11" customWidth="1"/>
  </cols>
  <sheetData>
    <row r="1" ht="15.75">
      <c r="A1" s="564" t="s">
        <v>808</v>
      </c>
    </row>
    <row r="2" spans="1:6" ht="31.5" customHeight="1">
      <c r="A2" s="115" t="s">
        <v>759</v>
      </c>
      <c r="B2" s="57"/>
      <c r="C2" s="57"/>
      <c r="D2" s="57"/>
      <c r="E2" s="57"/>
      <c r="F2" s="556"/>
    </row>
    <row r="3" spans="1:6" ht="14.25" customHeight="1">
      <c r="A3" s="57"/>
      <c r="B3" s="13"/>
      <c r="C3" s="546"/>
      <c r="E3" s="13"/>
      <c r="F3" s="75"/>
    </row>
    <row r="4" spans="1:6" ht="39.75" customHeight="1">
      <c r="A4" s="596" t="s">
        <v>71</v>
      </c>
      <c r="B4" s="596" t="s">
        <v>72</v>
      </c>
      <c r="C4" s="31">
        <v>2018</v>
      </c>
      <c r="D4" s="32"/>
      <c r="E4" s="31" t="s">
        <v>806</v>
      </c>
      <c r="F4" s="32"/>
    </row>
    <row r="5" spans="1:6" ht="39.75" customHeight="1">
      <c r="A5" s="597"/>
      <c r="B5" s="597"/>
      <c r="C5" s="153" t="s">
        <v>346</v>
      </c>
      <c r="D5" s="154" t="s">
        <v>347</v>
      </c>
      <c r="E5" s="153" t="s">
        <v>346</v>
      </c>
      <c r="F5" s="154" t="s">
        <v>347</v>
      </c>
    </row>
    <row r="6" spans="1:6" ht="18" customHeight="1">
      <c r="A6" s="58" t="s">
        <v>243</v>
      </c>
      <c r="B6" s="60" t="s">
        <v>78</v>
      </c>
      <c r="C6" s="89">
        <v>11</v>
      </c>
      <c r="D6" s="89">
        <v>350</v>
      </c>
      <c r="E6" s="89">
        <v>0</v>
      </c>
      <c r="F6" s="89">
        <v>0</v>
      </c>
    </row>
    <row r="7" spans="1:6" ht="18" customHeight="1">
      <c r="A7" s="65"/>
      <c r="B7" s="60" t="s">
        <v>80</v>
      </c>
      <c r="C7" s="89">
        <v>255626</v>
      </c>
      <c r="D7" s="89">
        <v>4500954</v>
      </c>
      <c r="E7" s="89">
        <v>131720</v>
      </c>
      <c r="F7" s="89">
        <v>2172916</v>
      </c>
    </row>
    <row r="8" spans="1:6" ht="18" customHeight="1">
      <c r="A8" s="65"/>
      <c r="B8" s="60" t="s">
        <v>634</v>
      </c>
      <c r="C8" s="89">
        <v>6</v>
      </c>
      <c r="D8" s="89">
        <v>123</v>
      </c>
      <c r="E8" s="89">
        <v>0</v>
      </c>
      <c r="F8" s="89">
        <v>0</v>
      </c>
    </row>
    <row r="9" spans="1:6" ht="18" customHeight="1">
      <c r="A9" s="65"/>
      <c r="B9" s="60" t="s">
        <v>403</v>
      </c>
      <c r="C9" s="89">
        <v>1</v>
      </c>
      <c r="D9" s="89">
        <v>30</v>
      </c>
      <c r="E9" s="89">
        <v>1</v>
      </c>
      <c r="F9" s="89">
        <v>21</v>
      </c>
    </row>
    <row r="10" spans="1:6" ht="18" customHeight="1">
      <c r="A10" s="65"/>
      <c r="B10" s="60" t="s">
        <v>128</v>
      </c>
      <c r="C10" s="89">
        <v>0</v>
      </c>
      <c r="D10" s="89">
        <v>0</v>
      </c>
      <c r="E10" s="89">
        <v>14325</v>
      </c>
      <c r="F10" s="89">
        <v>248712</v>
      </c>
    </row>
    <row r="11" spans="1:6" ht="18" customHeight="1">
      <c r="A11" s="65"/>
      <c r="B11" s="60" t="s">
        <v>366</v>
      </c>
      <c r="C11" s="89">
        <v>13</v>
      </c>
      <c r="D11" s="89">
        <v>414</v>
      </c>
      <c r="E11" s="89">
        <v>0</v>
      </c>
      <c r="F11" s="89">
        <v>0</v>
      </c>
    </row>
    <row r="12" spans="1:6" ht="18" customHeight="1">
      <c r="A12" s="65"/>
      <c r="B12" s="60" t="s">
        <v>121</v>
      </c>
      <c r="C12" s="89">
        <v>0</v>
      </c>
      <c r="D12" s="89">
        <v>0</v>
      </c>
      <c r="E12" s="89">
        <v>102941</v>
      </c>
      <c r="F12" s="89">
        <v>1821568</v>
      </c>
    </row>
    <row r="13" spans="1:6" ht="18" customHeight="1">
      <c r="A13" s="65"/>
      <c r="B13" s="60" t="s">
        <v>365</v>
      </c>
      <c r="C13" s="89">
        <v>1</v>
      </c>
      <c r="D13" s="89">
        <v>29</v>
      </c>
      <c r="E13" s="89">
        <v>0</v>
      </c>
      <c r="F13" s="89">
        <v>0</v>
      </c>
    </row>
    <row r="14" spans="1:6" ht="18" customHeight="1">
      <c r="A14" s="65"/>
      <c r="B14" s="60" t="s">
        <v>367</v>
      </c>
      <c r="C14" s="89">
        <v>0</v>
      </c>
      <c r="D14" s="89">
        <v>0</v>
      </c>
      <c r="E14" s="89">
        <v>11</v>
      </c>
      <c r="F14" s="89">
        <v>378</v>
      </c>
    </row>
    <row r="15" spans="1:6" ht="18" customHeight="1">
      <c r="A15" s="65"/>
      <c r="B15" s="9"/>
      <c r="C15" s="54">
        <f>SUM(C6:C14)</f>
        <v>255658</v>
      </c>
      <c r="D15" s="54">
        <f>SUM(D6:D14)</f>
        <v>4501900</v>
      </c>
      <c r="E15" s="54">
        <f>SUM(E6:E14)</f>
        <v>248998</v>
      </c>
      <c r="F15" s="54">
        <f>SUM(F6:F14)</f>
        <v>4243595</v>
      </c>
    </row>
    <row r="16" spans="1:6" ht="18" customHeight="1">
      <c r="A16" s="65" t="s">
        <v>244</v>
      </c>
      <c r="B16" s="60" t="s">
        <v>377</v>
      </c>
      <c r="C16" s="89">
        <v>0</v>
      </c>
      <c r="D16" s="89">
        <v>0</v>
      </c>
      <c r="E16" s="89">
        <v>11252</v>
      </c>
      <c r="F16" s="89">
        <v>232068</v>
      </c>
    </row>
    <row r="17" spans="1:6" ht="18" customHeight="1">
      <c r="A17" s="65"/>
      <c r="B17" s="60" t="s">
        <v>80</v>
      </c>
      <c r="C17" s="89">
        <v>315111</v>
      </c>
      <c r="D17" s="89">
        <v>6040997</v>
      </c>
      <c r="E17" s="89">
        <v>147764</v>
      </c>
      <c r="F17" s="89">
        <v>2628037</v>
      </c>
    </row>
    <row r="18" spans="1:6" ht="18" customHeight="1">
      <c r="A18" s="65"/>
      <c r="B18" s="60" t="s">
        <v>635</v>
      </c>
      <c r="C18" s="89">
        <v>0</v>
      </c>
      <c r="D18" s="89">
        <v>0</v>
      </c>
      <c r="E18" s="89">
        <v>387</v>
      </c>
      <c r="F18" s="89">
        <v>6580</v>
      </c>
    </row>
    <row r="19" spans="1:6" ht="18" customHeight="1">
      <c r="A19" s="65"/>
      <c r="B19" s="60" t="s">
        <v>396</v>
      </c>
      <c r="C19" s="89">
        <v>50818</v>
      </c>
      <c r="D19" s="89">
        <v>913782</v>
      </c>
      <c r="E19" s="89">
        <v>48757</v>
      </c>
      <c r="F19" s="89">
        <v>833113</v>
      </c>
    </row>
    <row r="20" spans="1:6" ht="18" customHeight="1">
      <c r="A20" s="65"/>
      <c r="B20" s="60" t="s">
        <v>128</v>
      </c>
      <c r="C20" s="89">
        <v>0</v>
      </c>
      <c r="D20" s="89">
        <v>0</v>
      </c>
      <c r="E20" s="89">
        <v>17392</v>
      </c>
      <c r="F20" s="89">
        <v>315497</v>
      </c>
    </row>
    <row r="21" spans="1:6" ht="18" customHeight="1">
      <c r="A21" s="65"/>
      <c r="B21" s="60" t="s">
        <v>366</v>
      </c>
      <c r="C21" s="89">
        <v>38874</v>
      </c>
      <c r="D21" s="89">
        <v>658689</v>
      </c>
      <c r="E21" s="89">
        <v>14813</v>
      </c>
      <c r="F21" s="89">
        <v>245568</v>
      </c>
    </row>
    <row r="22" spans="1:6" ht="18" customHeight="1">
      <c r="A22" s="65"/>
      <c r="B22" s="60" t="s">
        <v>121</v>
      </c>
      <c r="C22" s="89">
        <v>12128</v>
      </c>
      <c r="D22" s="89">
        <v>271084</v>
      </c>
      <c r="E22" s="89">
        <v>163370</v>
      </c>
      <c r="F22" s="89">
        <v>2973617</v>
      </c>
    </row>
    <row r="23" spans="1:6" ht="18" customHeight="1">
      <c r="A23" s="65"/>
      <c r="B23" s="60" t="s">
        <v>105</v>
      </c>
      <c r="C23" s="89">
        <v>2</v>
      </c>
      <c r="D23" s="89">
        <v>38</v>
      </c>
      <c r="E23" s="89">
        <v>2</v>
      </c>
      <c r="F23" s="89">
        <v>36</v>
      </c>
    </row>
    <row r="24" spans="1:6" ht="18" customHeight="1">
      <c r="A24" s="61"/>
      <c r="B24" s="20"/>
      <c r="C24" s="81">
        <f>SUM(C16:C23)</f>
        <v>416933</v>
      </c>
      <c r="D24" s="81">
        <f>SUM(D16:D23)</f>
        <v>7884590</v>
      </c>
      <c r="E24" s="81">
        <f>SUM(E16:E23)</f>
        <v>403737</v>
      </c>
      <c r="F24" s="81">
        <f>SUM(F16:F23)</f>
        <v>7234516</v>
      </c>
    </row>
    <row r="25" ht="18" customHeight="1">
      <c r="A25" s="309" t="s">
        <v>807</v>
      </c>
    </row>
    <row r="26" ht="24" customHeight="1">
      <c r="A26" s="309"/>
    </row>
    <row r="29" spans="4:6" ht="15.75">
      <c r="D29" s="303"/>
      <c r="E29" s="303"/>
      <c r="F29" s="303"/>
    </row>
    <row r="30" spans="4:6" ht="15.75">
      <c r="D30" s="303"/>
      <c r="E30" s="303"/>
      <c r="F30" s="303"/>
    </row>
    <row r="32" spans="4:6" ht="15.75">
      <c r="D32" s="303"/>
      <c r="E32" s="303"/>
      <c r="F32" s="303"/>
    </row>
    <row r="33" spans="4:6" ht="15.75">
      <c r="D33" s="303"/>
      <c r="E33" s="303"/>
      <c r="F33" s="303"/>
    </row>
  </sheetData>
  <sheetProtection/>
  <mergeCells count="2">
    <mergeCell ref="A4:A5"/>
    <mergeCell ref="B4:B5"/>
  </mergeCells>
  <hyperlinks>
    <hyperlink ref="A1" location="CONTENT!A1" display="Back to table of content"/>
  </hyperlinks>
  <printOptions/>
  <pageMargins left="0.75" right="0.236220472440945" top="0.75" bottom="0.75" header="0.31496062992126" footer="0.275590551181102"/>
  <pageSetup horizontalDpi="600" verticalDpi="600" orientation="landscape" paperSize="9" r:id="rId1"/>
</worksheet>
</file>

<file path=xl/worksheets/sheet45.xml><?xml version="1.0" encoding="utf-8"?>
<worksheet xmlns="http://schemas.openxmlformats.org/spreadsheetml/2006/main" xmlns:r="http://schemas.openxmlformats.org/officeDocument/2006/relationships">
  <dimension ref="A1:G33"/>
  <sheetViews>
    <sheetView zoomScalePageLayoutView="0" workbookViewId="0" topLeftCell="A1">
      <selection activeCell="I14" sqref="I14"/>
    </sheetView>
  </sheetViews>
  <sheetFormatPr defaultColWidth="9.140625" defaultRowHeight="12.75"/>
  <cols>
    <col min="1" max="1" width="46.7109375" style="11" customWidth="1"/>
    <col min="2" max="2" width="22.7109375" style="11" customWidth="1"/>
    <col min="3" max="3" width="11.7109375" style="11" customWidth="1"/>
    <col min="4" max="7" width="12.7109375" style="11" customWidth="1"/>
    <col min="8" max="8" width="12.28125" style="11" customWidth="1"/>
    <col min="9" max="16384" width="9.140625" style="11" customWidth="1"/>
  </cols>
  <sheetData>
    <row r="1" ht="15.75">
      <c r="A1" s="564" t="s">
        <v>808</v>
      </c>
    </row>
    <row r="2" spans="1:7" ht="15.75">
      <c r="A2" s="507" t="s">
        <v>758</v>
      </c>
      <c r="B2" s="557"/>
      <c r="C2" s="557"/>
      <c r="D2" s="557"/>
      <c r="E2" s="557"/>
      <c r="F2" s="557"/>
      <c r="G2" s="557"/>
    </row>
    <row r="3" spans="1:7" ht="17.25" customHeight="1">
      <c r="A3" s="57"/>
      <c r="B3" s="13"/>
      <c r="C3" s="13"/>
      <c r="D3" s="546"/>
      <c r="F3" s="13"/>
      <c r="G3" s="75" t="s">
        <v>207</v>
      </c>
    </row>
    <row r="4" spans="1:7" ht="23.25" customHeight="1">
      <c r="A4" s="596" t="s">
        <v>71</v>
      </c>
      <c r="B4" s="596" t="s">
        <v>72</v>
      </c>
      <c r="C4" s="596" t="s">
        <v>51</v>
      </c>
      <c r="D4" s="2" t="s">
        <v>561</v>
      </c>
      <c r="E4" s="2"/>
      <c r="F4" s="2" t="s">
        <v>562</v>
      </c>
      <c r="G4" s="2"/>
    </row>
    <row r="5" spans="1:7" ht="22.5" customHeight="1">
      <c r="A5" s="597"/>
      <c r="B5" s="597"/>
      <c r="C5" s="597"/>
      <c r="D5" s="2" t="s">
        <v>73</v>
      </c>
      <c r="E5" s="34" t="s">
        <v>74</v>
      </c>
      <c r="F5" s="2" t="s">
        <v>73</v>
      </c>
      <c r="G5" s="34" t="s">
        <v>74</v>
      </c>
    </row>
    <row r="6" spans="1:7" ht="13.5" customHeight="1">
      <c r="A6" s="56" t="s">
        <v>208</v>
      </c>
      <c r="B6" s="60" t="s">
        <v>78</v>
      </c>
      <c r="C6" s="37" t="s">
        <v>126</v>
      </c>
      <c r="D6" s="69">
        <v>465</v>
      </c>
      <c r="E6" s="69">
        <v>46675</v>
      </c>
      <c r="F6" s="69">
        <v>516</v>
      </c>
      <c r="G6" s="69">
        <v>49713</v>
      </c>
    </row>
    <row r="7" spans="1:7" ht="13.5" customHeight="1">
      <c r="A7" s="56" t="s">
        <v>209</v>
      </c>
      <c r="B7" s="60" t="s">
        <v>104</v>
      </c>
      <c r="C7" s="37" t="s">
        <v>53</v>
      </c>
      <c r="D7" s="69">
        <v>119</v>
      </c>
      <c r="E7" s="69">
        <v>14468</v>
      </c>
      <c r="F7" s="69">
        <v>136</v>
      </c>
      <c r="G7" s="69">
        <v>18962</v>
      </c>
    </row>
    <row r="8" spans="1:7" ht="13.5" customHeight="1">
      <c r="A8" s="56" t="s">
        <v>210</v>
      </c>
      <c r="B8" s="60" t="s">
        <v>80</v>
      </c>
      <c r="C8" s="37" t="s">
        <v>53</v>
      </c>
      <c r="D8" s="69">
        <v>158</v>
      </c>
      <c r="E8" s="69">
        <v>11679</v>
      </c>
      <c r="F8" s="69">
        <v>98</v>
      </c>
      <c r="G8" s="69">
        <v>9178</v>
      </c>
    </row>
    <row r="9" spans="1:7" ht="13.5" customHeight="1">
      <c r="A9" s="56"/>
      <c r="B9" s="60" t="s">
        <v>81</v>
      </c>
      <c r="C9" s="37" t="s">
        <v>53</v>
      </c>
      <c r="D9" s="69">
        <v>117</v>
      </c>
      <c r="E9" s="69">
        <v>9087</v>
      </c>
      <c r="F9" s="69">
        <v>140</v>
      </c>
      <c r="G9" s="69">
        <v>14350</v>
      </c>
    </row>
    <row r="10" spans="1:7" ht="13.5" customHeight="1">
      <c r="A10" s="56"/>
      <c r="B10" s="60" t="s">
        <v>82</v>
      </c>
      <c r="C10" s="37" t="s">
        <v>53</v>
      </c>
      <c r="D10" s="69">
        <v>65</v>
      </c>
      <c r="E10" s="69">
        <v>15397</v>
      </c>
      <c r="F10" s="69">
        <v>61</v>
      </c>
      <c r="G10" s="69">
        <v>15619</v>
      </c>
    </row>
    <row r="11" spans="1:7" ht="13.5" customHeight="1">
      <c r="A11" s="56"/>
      <c r="B11" s="60" t="s">
        <v>93</v>
      </c>
      <c r="C11" s="37" t="s">
        <v>53</v>
      </c>
      <c r="D11" s="69">
        <v>41</v>
      </c>
      <c r="E11" s="69">
        <v>3279</v>
      </c>
      <c r="F11" s="69">
        <v>639</v>
      </c>
      <c r="G11" s="69">
        <v>33485</v>
      </c>
    </row>
    <row r="12" spans="1:7" ht="13.5" customHeight="1">
      <c r="A12" s="56"/>
      <c r="B12" s="60" t="s">
        <v>84</v>
      </c>
      <c r="C12" s="37" t="s">
        <v>53</v>
      </c>
      <c r="D12" s="69">
        <v>115</v>
      </c>
      <c r="E12" s="69">
        <v>4616</v>
      </c>
      <c r="F12" s="69">
        <v>148</v>
      </c>
      <c r="G12" s="69">
        <v>6659</v>
      </c>
    </row>
    <row r="13" spans="1:7" ht="13.5" customHeight="1">
      <c r="A13" s="56"/>
      <c r="B13" s="59" t="s">
        <v>636</v>
      </c>
      <c r="C13" s="37" t="s">
        <v>53</v>
      </c>
      <c r="D13" s="69">
        <v>240</v>
      </c>
      <c r="E13" s="69">
        <v>13396</v>
      </c>
      <c r="F13" s="69">
        <v>143</v>
      </c>
      <c r="G13" s="69">
        <v>8046</v>
      </c>
    </row>
    <row r="14" spans="1:7" ht="13.5" customHeight="1">
      <c r="A14" s="56"/>
      <c r="B14" s="60" t="s">
        <v>109</v>
      </c>
      <c r="C14" s="37" t="s">
        <v>53</v>
      </c>
      <c r="D14" s="69">
        <v>78</v>
      </c>
      <c r="E14" s="69">
        <v>5597</v>
      </c>
      <c r="F14" s="69">
        <v>122</v>
      </c>
      <c r="G14" s="69">
        <v>11024</v>
      </c>
    </row>
    <row r="15" spans="1:7" ht="13.5" customHeight="1">
      <c r="A15" s="56"/>
      <c r="B15" s="60" t="s">
        <v>128</v>
      </c>
      <c r="C15" s="37" t="s">
        <v>53</v>
      </c>
      <c r="D15" s="69">
        <v>1889</v>
      </c>
      <c r="E15" s="69">
        <v>115612</v>
      </c>
      <c r="F15" s="69">
        <v>1757</v>
      </c>
      <c r="G15" s="69">
        <v>102395</v>
      </c>
    </row>
    <row r="16" spans="1:7" ht="13.5" customHeight="1">
      <c r="A16" s="56"/>
      <c r="B16" s="60" t="s">
        <v>366</v>
      </c>
      <c r="C16" s="37" t="s">
        <v>53</v>
      </c>
      <c r="D16" s="69">
        <v>2873</v>
      </c>
      <c r="E16" s="69">
        <v>196830</v>
      </c>
      <c r="F16" s="69">
        <v>2666</v>
      </c>
      <c r="G16" s="69">
        <v>197884</v>
      </c>
    </row>
    <row r="17" spans="1:7" ht="13.5" customHeight="1">
      <c r="A17" s="56"/>
      <c r="B17" s="60" t="s">
        <v>119</v>
      </c>
      <c r="C17" s="37" t="s">
        <v>53</v>
      </c>
      <c r="D17" s="69">
        <v>265</v>
      </c>
      <c r="E17" s="69">
        <v>12776</v>
      </c>
      <c r="F17" s="69">
        <v>253</v>
      </c>
      <c r="G17" s="69">
        <v>12881</v>
      </c>
    </row>
    <row r="18" spans="1:7" ht="13.5" customHeight="1">
      <c r="A18" s="56"/>
      <c r="B18" s="60" t="s">
        <v>121</v>
      </c>
      <c r="C18" s="37" t="s">
        <v>53</v>
      </c>
      <c r="D18" s="69">
        <v>1068</v>
      </c>
      <c r="E18" s="69">
        <v>60784</v>
      </c>
      <c r="F18" s="69">
        <v>1194</v>
      </c>
      <c r="G18" s="69">
        <v>69240</v>
      </c>
    </row>
    <row r="19" spans="1:7" ht="13.5" customHeight="1">
      <c r="A19" s="56"/>
      <c r="B19" s="60" t="s">
        <v>105</v>
      </c>
      <c r="C19" s="37" t="s">
        <v>53</v>
      </c>
      <c r="D19" s="69">
        <v>222</v>
      </c>
      <c r="E19" s="69">
        <v>27823</v>
      </c>
      <c r="F19" s="69">
        <v>190</v>
      </c>
      <c r="G19" s="69">
        <v>23852</v>
      </c>
    </row>
    <row r="20" spans="1:7" ht="22.5" customHeight="1">
      <c r="A20" s="56"/>
      <c r="B20" s="60"/>
      <c r="C20" s="60"/>
      <c r="D20" s="66">
        <f>SUM(D6:D19)</f>
        <v>7715</v>
      </c>
      <c r="E20" s="66">
        <f>SUM(E6:E19)</f>
        <v>538019</v>
      </c>
      <c r="F20" s="66">
        <f>SUM(F6:F19)</f>
        <v>8063</v>
      </c>
      <c r="G20" s="66">
        <f>SUM(G6:G19)</f>
        <v>573288</v>
      </c>
    </row>
    <row r="21" spans="1:7" ht="13.5" customHeight="1">
      <c r="A21" s="56" t="s">
        <v>211</v>
      </c>
      <c r="B21" s="60" t="s">
        <v>350</v>
      </c>
      <c r="C21" s="37" t="s">
        <v>126</v>
      </c>
      <c r="D21" s="69">
        <v>27</v>
      </c>
      <c r="E21" s="69">
        <v>2181</v>
      </c>
      <c r="F21" s="69">
        <v>45</v>
      </c>
      <c r="G21" s="69">
        <v>3870</v>
      </c>
    </row>
    <row r="22" spans="1:7" ht="13.5" customHeight="1">
      <c r="A22" s="56" t="s">
        <v>209</v>
      </c>
      <c r="B22" s="60" t="s">
        <v>95</v>
      </c>
      <c r="C22" s="37" t="s">
        <v>53</v>
      </c>
      <c r="D22" s="69">
        <v>2</v>
      </c>
      <c r="E22" s="69">
        <v>220</v>
      </c>
      <c r="F22" s="69">
        <v>4</v>
      </c>
      <c r="G22" s="69">
        <v>363</v>
      </c>
    </row>
    <row r="23" spans="1:7" ht="13.5" customHeight="1">
      <c r="A23" s="56" t="s">
        <v>210</v>
      </c>
      <c r="B23" s="60" t="s">
        <v>78</v>
      </c>
      <c r="C23" s="37" t="s">
        <v>53</v>
      </c>
      <c r="D23" s="69">
        <v>4</v>
      </c>
      <c r="E23" s="69">
        <v>842</v>
      </c>
      <c r="F23" s="69">
        <v>3</v>
      </c>
      <c r="G23" s="69">
        <v>747</v>
      </c>
    </row>
    <row r="24" spans="1:7" ht="13.5" customHeight="1">
      <c r="A24" s="56"/>
      <c r="B24" s="60" t="s">
        <v>104</v>
      </c>
      <c r="C24" s="37" t="s">
        <v>53</v>
      </c>
      <c r="D24" s="69">
        <v>2</v>
      </c>
      <c r="E24" s="69">
        <v>986</v>
      </c>
      <c r="F24" s="69">
        <v>2</v>
      </c>
      <c r="G24" s="69">
        <v>1666</v>
      </c>
    </row>
    <row r="25" spans="1:7" ht="13.5" customHeight="1">
      <c r="A25" s="56"/>
      <c r="B25" s="60" t="s">
        <v>80</v>
      </c>
      <c r="C25" s="37" t="s">
        <v>53</v>
      </c>
      <c r="D25" s="69">
        <v>337</v>
      </c>
      <c r="E25" s="69">
        <v>18778</v>
      </c>
      <c r="F25" s="69">
        <v>282</v>
      </c>
      <c r="G25" s="69">
        <v>16199</v>
      </c>
    </row>
    <row r="26" spans="1:7" ht="13.5" customHeight="1">
      <c r="A26" s="56"/>
      <c r="B26" s="60" t="s">
        <v>366</v>
      </c>
      <c r="C26" s="37" t="s">
        <v>53</v>
      </c>
      <c r="D26" s="69">
        <v>115</v>
      </c>
      <c r="E26" s="69">
        <v>9691</v>
      </c>
      <c r="F26" s="69">
        <v>110</v>
      </c>
      <c r="G26" s="69">
        <v>8971</v>
      </c>
    </row>
    <row r="27" spans="1:7" ht="13.5" customHeight="1">
      <c r="A27" s="56"/>
      <c r="B27" s="60" t="s">
        <v>119</v>
      </c>
      <c r="C27" s="37" t="s">
        <v>53</v>
      </c>
      <c r="D27" s="69">
        <v>7</v>
      </c>
      <c r="E27" s="69">
        <v>356</v>
      </c>
      <c r="F27" s="69">
        <v>7</v>
      </c>
      <c r="G27" s="69">
        <v>343</v>
      </c>
    </row>
    <row r="28" spans="1:7" ht="13.5" customHeight="1">
      <c r="A28" s="56"/>
      <c r="B28" s="60" t="s">
        <v>121</v>
      </c>
      <c r="C28" s="37" t="s">
        <v>53</v>
      </c>
      <c r="D28" s="69">
        <v>6</v>
      </c>
      <c r="E28" s="69">
        <v>365</v>
      </c>
      <c r="F28" s="69">
        <v>10</v>
      </c>
      <c r="G28" s="69">
        <v>697</v>
      </c>
    </row>
    <row r="29" spans="1:7" ht="13.5" customHeight="1">
      <c r="A29" s="56"/>
      <c r="B29" s="60" t="s">
        <v>367</v>
      </c>
      <c r="C29" s="37" t="s">
        <v>53</v>
      </c>
      <c r="D29" s="69">
        <v>8</v>
      </c>
      <c r="E29" s="69">
        <v>1686</v>
      </c>
      <c r="F29" s="69">
        <v>5</v>
      </c>
      <c r="G29" s="69">
        <v>1053</v>
      </c>
    </row>
    <row r="30" spans="1:7" ht="13.5" customHeight="1">
      <c r="A30" s="56"/>
      <c r="B30" s="60" t="s">
        <v>105</v>
      </c>
      <c r="C30" s="37" t="s">
        <v>53</v>
      </c>
      <c r="D30" s="69">
        <v>6</v>
      </c>
      <c r="E30" s="69">
        <v>1226</v>
      </c>
      <c r="F30" s="69">
        <v>7</v>
      </c>
      <c r="G30" s="69">
        <v>1896</v>
      </c>
    </row>
    <row r="31" spans="1:7" ht="22.5" customHeight="1">
      <c r="A31" s="18"/>
      <c r="B31" s="63"/>
      <c r="C31" s="63"/>
      <c r="D31" s="311">
        <f>SUM(D21:D30)</f>
        <v>514</v>
      </c>
      <c r="E31" s="66">
        <f>SUM(E21:E30)</f>
        <v>36331</v>
      </c>
      <c r="F31" s="311">
        <f>SUM(F21:F30)</f>
        <v>475</v>
      </c>
      <c r="G31" s="66">
        <f>SUM(G21:G30)</f>
        <v>35805</v>
      </c>
    </row>
    <row r="32" ht="15.75">
      <c r="A32" s="309" t="s">
        <v>384</v>
      </c>
    </row>
    <row r="33" ht="15.75">
      <c r="A33" s="309" t="s">
        <v>385</v>
      </c>
    </row>
  </sheetData>
  <sheetProtection/>
  <mergeCells count="3">
    <mergeCell ref="A4:A5"/>
    <mergeCell ref="B4:B5"/>
    <mergeCell ref="C4:C5"/>
  </mergeCells>
  <hyperlinks>
    <hyperlink ref="A1" location="CONTENT!A1" display="Back to table of content"/>
  </hyperlinks>
  <printOptions/>
  <pageMargins left="0.7086614173228347" right="0.2362204724409449" top="0.7480314960629921" bottom="0.5511811023622047" header="0.11811023622047245" footer="0.275590551181102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44"/>
  <sheetViews>
    <sheetView showGridLines="0" zoomScalePageLayoutView="0" workbookViewId="0" topLeftCell="A1">
      <selection activeCell="A1" sqref="A1"/>
    </sheetView>
  </sheetViews>
  <sheetFormatPr defaultColWidth="9.140625" defaultRowHeight="12.75"/>
  <cols>
    <col min="1" max="2" width="9.140625" style="106" customWidth="1"/>
    <col min="3" max="3" width="11.00390625" style="106" customWidth="1"/>
    <col min="4" max="4" width="2.28125" style="106" customWidth="1"/>
    <col min="5" max="16384" width="9.140625" style="106" customWidth="1"/>
  </cols>
  <sheetData>
    <row r="1" ht="12.75">
      <c r="A1" s="564" t="s">
        <v>808</v>
      </c>
    </row>
    <row r="2" spans="1:8" ht="30" customHeight="1">
      <c r="A2" s="595" t="s">
        <v>278</v>
      </c>
      <c r="B2" s="595"/>
      <c r="C2" s="595"/>
      <c r="D2" s="595"/>
      <c r="E2" s="595"/>
      <c r="F2" s="595"/>
      <c r="G2" s="595"/>
      <c r="H2" s="595"/>
    </row>
    <row r="3" spans="1:5" ht="12.75" customHeight="1">
      <c r="A3" s="107"/>
      <c r="B3" s="107"/>
      <c r="C3" s="108"/>
      <c r="D3" s="107"/>
      <c r="E3" s="107"/>
    </row>
    <row r="4" spans="1:5" ht="19.5" customHeight="1">
      <c r="A4" s="109" t="s">
        <v>279</v>
      </c>
      <c r="B4" s="107"/>
      <c r="C4" s="108"/>
      <c r="D4" s="107"/>
      <c r="E4" s="107"/>
    </row>
    <row r="5" spans="1:5" ht="15.75">
      <c r="A5" s="109"/>
      <c r="B5" s="107"/>
      <c r="C5" s="108"/>
      <c r="D5" s="107"/>
      <c r="E5" s="107"/>
    </row>
    <row r="6" spans="1:5" ht="15.75">
      <c r="A6" s="107"/>
      <c r="B6" s="107"/>
      <c r="C6" s="108"/>
      <c r="D6" s="107"/>
      <c r="E6" s="107"/>
    </row>
    <row r="7" spans="1:5" ht="15.75">
      <c r="A7" s="107"/>
      <c r="B7" s="107"/>
      <c r="C7" s="108" t="s">
        <v>212</v>
      </c>
      <c r="D7" s="107"/>
      <c r="E7" s="107" t="s">
        <v>9</v>
      </c>
    </row>
    <row r="8" spans="1:5" ht="15.75">
      <c r="A8" s="107"/>
      <c r="B8" s="107"/>
      <c r="C8" s="108"/>
      <c r="D8" s="107"/>
      <c r="E8" s="107"/>
    </row>
    <row r="9" spans="1:5" ht="15.75">
      <c r="A9" s="107"/>
      <c r="B9" s="107"/>
      <c r="C9" s="108" t="s">
        <v>213</v>
      </c>
      <c r="D9" s="107"/>
      <c r="E9" s="107" t="s">
        <v>52</v>
      </c>
    </row>
    <row r="10" spans="1:5" ht="15.75">
      <c r="A10" s="107"/>
      <c r="B10" s="107"/>
      <c r="C10" s="108"/>
      <c r="D10" s="107"/>
      <c r="E10" s="107"/>
    </row>
    <row r="11" spans="1:5" ht="15.75">
      <c r="A11" s="107"/>
      <c r="B11" s="107"/>
      <c r="C11" s="108" t="s">
        <v>214</v>
      </c>
      <c r="D11" s="107"/>
      <c r="E11" s="107" t="s">
        <v>215</v>
      </c>
    </row>
    <row r="12" spans="1:5" ht="15.75">
      <c r="A12" s="107"/>
      <c r="B12" s="107"/>
      <c r="C12" s="108"/>
      <c r="D12" s="107"/>
      <c r="E12" s="107"/>
    </row>
    <row r="13" spans="1:5" ht="15.75">
      <c r="A13" s="107"/>
      <c r="B13" s="107"/>
      <c r="C13" s="108" t="s">
        <v>216</v>
      </c>
      <c r="D13" s="107"/>
      <c r="E13" s="107" t="s">
        <v>217</v>
      </c>
    </row>
    <row r="14" spans="1:5" ht="15.75">
      <c r="A14" s="107"/>
      <c r="B14" s="107"/>
      <c r="C14" s="108"/>
      <c r="D14" s="107"/>
      <c r="E14" s="107"/>
    </row>
    <row r="15" spans="1:5" ht="15.75">
      <c r="A15" s="107"/>
      <c r="B15" s="107"/>
      <c r="C15" s="108" t="s">
        <v>218</v>
      </c>
      <c r="D15" s="107"/>
      <c r="E15" s="107" t="s">
        <v>219</v>
      </c>
    </row>
    <row r="16" spans="1:5" ht="15.75">
      <c r="A16" s="107"/>
      <c r="B16" s="107"/>
      <c r="C16" s="108"/>
      <c r="D16" s="107"/>
      <c r="E16" s="107"/>
    </row>
    <row r="17" spans="1:5" ht="15.75">
      <c r="A17" s="107"/>
      <c r="B17" s="107"/>
      <c r="C17" s="108" t="s">
        <v>220</v>
      </c>
      <c r="D17" s="107"/>
      <c r="E17" s="107" t="s">
        <v>221</v>
      </c>
    </row>
    <row r="18" spans="1:5" ht="15.75">
      <c r="A18" s="107"/>
      <c r="B18" s="107"/>
      <c r="C18" s="108"/>
      <c r="D18" s="107"/>
      <c r="E18" s="107"/>
    </row>
    <row r="19" spans="1:5" ht="15.75">
      <c r="A19" s="107"/>
      <c r="B19" s="107"/>
      <c r="C19" s="108" t="s">
        <v>222</v>
      </c>
      <c r="D19" s="107"/>
      <c r="E19" s="107" t="s">
        <v>223</v>
      </c>
    </row>
    <row r="20" spans="1:5" ht="15.75">
      <c r="A20" s="107"/>
      <c r="B20" s="107"/>
      <c r="C20" s="108"/>
      <c r="D20" s="107"/>
      <c r="E20" s="107"/>
    </row>
    <row r="21" spans="1:5" ht="15.75">
      <c r="A21" s="107"/>
      <c r="B21" s="107"/>
      <c r="C21" s="108" t="s">
        <v>224</v>
      </c>
      <c r="D21" s="107"/>
      <c r="E21" s="107" t="s">
        <v>58</v>
      </c>
    </row>
    <row r="22" spans="1:5" ht="15.75">
      <c r="A22" s="107"/>
      <c r="B22" s="107"/>
      <c r="C22" s="108"/>
      <c r="D22" s="107"/>
      <c r="E22" s="107"/>
    </row>
    <row r="23" spans="1:5" ht="15.75">
      <c r="A23" s="107"/>
      <c r="B23" s="107"/>
      <c r="C23" s="108" t="s">
        <v>225</v>
      </c>
      <c r="D23" s="107"/>
      <c r="E23" s="107" t="s">
        <v>226</v>
      </c>
    </row>
    <row r="24" spans="1:5" ht="15.75">
      <c r="A24" s="107"/>
      <c r="B24" s="107"/>
      <c r="C24" s="108"/>
      <c r="D24" s="107"/>
      <c r="E24" s="107"/>
    </row>
    <row r="25" spans="1:5" ht="15.75">
      <c r="A25" s="107"/>
      <c r="B25" s="107"/>
      <c r="C25" s="108" t="s">
        <v>771</v>
      </c>
      <c r="D25" s="107"/>
      <c r="E25" s="107" t="s">
        <v>772</v>
      </c>
    </row>
    <row r="26" spans="1:5" ht="15.75">
      <c r="A26" s="107"/>
      <c r="B26" s="107"/>
      <c r="C26" s="108"/>
      <c r="D26" s="107"/>
      <c r="E26" s="107"/>
    </row>
    <row r="27" spans="1:5" ht="15.75">
      <c r="A27" s="107"/>
      <c r="B27" s="107"/>
      <c r="C27" s="108" t="s">
        <v>227</v>
      </c>
      <c r="D27" s="107"/>
      <c r="E27" s="107" t="s">
        <v>228</v>
      </c>
    </row>
    <row r="28" spans="1:5" ht="15.75">
      <c r="A28" s="107"/>
      <c r="B28" s="107"/>
      <c r="C28" s="108"/>
      <c r="D28" s="107"/>
      <c r="E28" s="107"/>
    </row>
    <row r="29" spans="1:5" ht="15.75">
      <c r="A29" s="107"/>
      <c r="B29" s="107"/>
      <c r="C29" s="110" t="s">
        <v>229</v>
      </c>
      <c r="D29" s="107"/>
      <c r="E29" s="107" t="s">
        <v>230</v>
      </c>
    </row>
    <row r="30" spans="1:5" ht="30.75" customHeight="1">
      <c r="A30" s="107"/>
      <c r="B30" s="107"/>
      <c r="C30" s="108"/>
      <c r="D30" s="107"/>
      <c r="E30" s="107"/>
    </row>
    <row r="31" spans="1:5" ht="20.25" customHeight="1">
      <c r="A31" s="109" t="s">
        <v>280</v>
      </c>
      <c r="B31" s="107"/>
      <c r="C31" s="108"/>
      <c r="D31" s="107"/>
      <c r="E31" s="107"/>
    </row>
    <row r="32" spans="1:5" ht="15.75">
      <c r="A32" s="109"/>
      <c r="B32" s="107"/>
      <c r="C32" s="108"/>
      <c r="D32" s="107"/>
      <c r="E32" s="107"/>
    </row>
    <row r="33" spans="1:5" ht="15.75">
      <c r="A33" s="107"/>
      <c r="B33" s="107"/>
      <c r="C33" s="111">
        <v>0</v>
      </c>
      <c r="D33" s="107"/>
      <c r="E33" s="107" t="s">
        <v>406</v>
      </c>
    </row>
    <row r="34" spans="1:5" ht="15.75">
      <c r="A34" s="107"/>
      <c r="B34" s="107"/>
      <c r="C34" s="108" t="s">
        <v>23</v>
      </c>
      <c r="D34" s="107"/>
      <c r="E34" s="107" t="s">
        <v>23</v>
      </c>
    </row>
    <row r="35" spans="1:5" ht="14.25" customHeight="1">
      <c r="A35" s="107"/>
      <c r="B35" s="107"/>
      <c r="C35" s="110" t="s">
        <v>170</v>
      </c>
      <c r="D35" s="107"/>
      <c r="E35" s="107" t="s">
        <v>408</v>
      </c>
    </row>
    <row r="36" spans="1:5" ht="15.75">
      <c r="A36" s="107"/>
      <c r="B36" s="107"/>
      <c r="C36" s="108"/>
      <c r="D36" s="107"/>
      <c r="E36" s="107"/>
    </row>
    <row r="37" spans="1:5" ht="15.75">
      <c r="A37" s="107"/>
      <c r="B37" s="107"/>
      <c r="C37" s="110" t="s">
        <v>407</v>
      </c>
      <c r="D37" s="110"/>
      <c r="E37" s="107" t="s">
        <v>231</v>
      </c>
    </row>
    <row r="38" ht="12.75">
      <c r="C38" s="112"/>
    </row>
    <row r="39" spans="3:5" ht="15.75">
      <c r="C39" s="110" t="s">
        <v>409</v>
      </c>
      <c r="D39" s="200"/>
      <c r="E39" s="107" t="s">
        <v>410</v>
      </c>
    </row>
    <row r="40" ht="12.75">
      <c r="C40" s="112"/>
    </row>
    <row r="41" ht="12.75">
      <c r="C41" s="112"/>
    </row>
    <row r="42" ht="12.75">
      <c r="C42" s="112"/>
    </row>
    <row r="43" ht="12.75">
      <c r="C43" s="112"/>
    </row>
    <row r="44" ht="12.75">
      <c r="C44" s="112"/>
    </row>
  </sheetData>
  <sheetProtection/>
  <mergeCells count="1">
    <mergeCell ref="A2:H2"/>
  </mergeCells>
  <hyperlinks>
    <hyperlink ref="A1" location="CONTENT!A1" display="Back to table of content"/>
  </hyperlinks>
  <printOptions/>
  <pageMargins left="0.7480314960629921" right="0.7480314960629921" top="1.4960629921259843" bottom="0.7480314960629921" header="0.7480314960629921"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Q110"/>
  <sheetViews>
    <sheetView zoomScalePageLayoutView="0" workbookViewId="0" topLeftCell="A1">
      <selection activeCell="A1" sqref="A1"/>
    </sheetView>
  </sheetViews>
  <sheetFormatPr defaultColWidth="9.140625" defaultRowHeight="12.75"/>
  <cols>
    <col min="1" max="1" width="25.7109375" style="11" customWidth="1"/>
    <col min="2" max="9" width="13.7109375" style="11" customWidth="1"/>
    <col min="10" max="10" width="10.7109375" style="11" customWidth="1"/>
    <col min="11" max="11" width="1.28515625" style="11" customWidth="1"/>
    <col min="12" max="12" width="8.8515625" style="515" hidden="1" customWidth="1"/>
    <col min="13" max="16384" width="9.140625" style="11" customWidth="1"/>
  </cols>
  <sheetData>
    <row r="1" ht="15.75">
      <c r="A1" s="564" t="s">
        <v>808</v>
      </c>
    </row>
    <row r="2" spans="1:12" ht="31.5" customHeight="1">
      <c r="A2" s="115" t="s">
        <v>749</v>
      </c>
      <c r="B2" s="13"/>
      <c r="L2" s="11"/>
    </row>
    <row r="3" spans="1:12" ht="15.75">
      <c r="A3" s="14"/>
      <c r="B3" s="14"/>
      <c r="C3" s="14"/>
      <c r="D3" s="14"/>
      <c r="E3" s="14"/>
      <c r="F3" s="14"/>
      <c r="G3" s="14"/>
      <c r="H3" s="14"/>
      <c r="L3" s="11"/>
    </row>
    <row r="4" spans="1:12" ht="42" customHeight="1">
      <c r="A4" s="596" t="s">
        <v>20</v>
      </c>
      <c r="B4" s="598" t="s">
        <v>19</v>
      </c>
      <c r="C4" s="599"/>
      <c r="D4" s="599"/>
      <c r="E4" s="599"/>
      <c r="F4" s="600"/>
      <c r="G4" s="601" t="s">
        <v>304</v>
      </c>
      <c r="H4" s="601" t="s">
        <v>351</v>
      </c>
      <c r="I4" s="601" t="s">
        <v>348</v>
      </c>
      <c r="L4" s="11"/>
    </row>
    <row r="5" spans="1:12" ht="38.25" customHeight="1">
      <c r="A5" s="597"/>
      <c r="B5" s="7" t="s">
        <v>21</v>
      </c>
      <c r="C5" s="96" t="s">
        <v>301</v>
      </c>
      <c r="D5" s="96" t="s">
        <v>302</v>
      </c>
      <c r="E5" s="96" t="s">
        <v>303</v>
      </c>
      <c r="F5" s="7" t="s">
        <v>22</v>
      </c>
      <c r="G5" s="597"/>
      <c r="H5" s="602"/>
      <c r="I5" s="602"/>
      <c r="L5" s="11"/>
    </row>
    <row r="6" spans="1:12" ht="45" customHeight="1">
      <c r="A6" s="9">
        <v>2013</v>
      </c>
      <c r="B6" s="19">
        <v>99</v>
      </c>
      <c r="C6" s="78">
        <v>1131</v>
      </c>
      <c r="D6" s="19">
        <v>625</v>
      </c>
      <c r="E6" s="19">
        <v>420</v>
      </c>
      <c r="F6" s="508">
        <v>2275</v>
      </c>
      <c r="G6" s="19">
        <v>98</v>
      </c>
      <c r="H6" s="509">
        <v>1.22</v>
      </c>
      <c r="I6" s="510">
        <v>195</v>
      </c>
      <c r="L6" s="11"/>
    </row>
    <row r="7" spans="1:12" ht="45" customHeight="1">
      <c r="A7" s="9">
        <v>2014</v>
      </c>
      <c r="B7" s="19">
        <v>99</v>
      </c>
      <c r="C7" s="78">
        <v>1131</v>
      </c>
      <c r="D7" s="19">
        <v>673</v>
      </c>
      <c r="E7" s="19">
        <v>453</v>
      </c>
      <c r="F7" s="508">
        <v>2356</v>
      </c>
      <c r="G7" s="19">
        <v>98</v>
      </c>
      <c r="H7" s="509">
        <v>1.26</v>
      </c>
      <c r="I7" s="510">
        <v>197</v>
      </c>
      <c r="L7" s="11"/>
    </row>
    <row r="8" spans="1:12" ht="45" customHeight="1">
      <c r="A8" s="9">
        <v>2015</v>
      </c>
      <c r="B8" s="19">
        <v>99</v>
      </c>
      <c r="C8" s="78">
        <v>1131</v>
      </c>
      <c r="D8" s="19">
        <v>716</v>
      </c>
      <c r="E8" s="19">
        <v>482</v>
      </c>
      <c r="F8" s="508">
        <v>2428</v>
      </c>
      <c r="G8" s="19">
        <v>98</v>
      </c>
      <c r="H8" s="509">
        <v>1.3018766756032172</v>
      </c>
      <c r="I8" s="510">
        <v>200</v>
      </c>
      <c r="L8" s="11"/>
    </row>
    <row r="9" spans="1:12" ht="45" customHeight="1">
      <c r="A9" s="9">
        <v>2016</v>
      </c>
      <c r="B9" s="19">
        <v>100</v>
      </c>
      <c r="C9" s="78">
        <v>1137</v>
      </c>
      <c r="D9" s="19">
        <v>756</v>
      </c>
      <c r="E9" s="19">
        <v>509</v>
      </c>
      <c r="F9" s="508">
        <f>SUM(B9:E9)</f>
        <v>2502</v>
      </c>
      <c r="G9" s="19">
        <v>98</v>
      </c>
      <c r="H9" s="509">
        <f>F9/1865</f>
        <v>1.3415549597855227</v>
      </c>
      <c r="I9" s="510">
        <v>203</v>
      </c>
      <c r="L9" s="11"/>
    </row>
    <row r="10" spans="1:12" ht="45" customHeight="1">
      <c r="A10" s="9">
        <v>2017</v>
      </c>
      <c r="B10" s="19">
        <v>100</v>
      </c>
      <c r="C10" s="78">
        <v>1137</v>
      </c>
      <c r="D10" s="19">
        <v>833</v>
      </c>
      <c r="E10" s="19">
        <v>561</v>
      </c>
      <c r="F10" s="508">
        <f>SUM(B10:E10)</f>
        <v>2631</v>
      </c>
      <c r="G10" s="19">
        <v>98</v>
      </c>
      <c r="H10" s="509">
        <f>F10/1868</f>
        <v>1.4084582441113491</v>
      </c>
      <c r="I10" s="510">
        <v>202</v>
      </c>
      <c r="L10" s="11"/>
    </row>
    <row r="11" spans="1:12" ht="45" customHeight="1">
      <c r="A11" s="9">
        <v>2018</v>
      </c>
      <c r="B11" s="19">
        <v>104</v>
      </c>
      <c r="C11" s="78">
        <v>1140</v>
      </c>
      <c r="D11" s="19">
        <v>871</v>
      </c>
      <c r="E11" s="19">
        <v>586</v>
      </c>
      <c r="F11" s="508">
        <f>SUM(B11:E11)</f>
        <v>2701</v>
      </c>
      <c r="G11" s="19">
        <v>98</v>
      </c>
      <c r="H11" s="509">
        <f>F11/1865</f>
        <v>1.4482573726541554</v>
      </c>
      <c r="I11" s="510">
        <v>206</v>
      </c>
      <c r="L11" s="11"/>
    </row>
    <row r="12" spans="1:12" ht="45" customHeight="1">
      <c r="A12" s="10">
        <v>2019</v>
      </c>
      <c r="B12" s="20">
        <v>104</v>
      </c>
      <c r="C12" s="79">
        <v>1140</v>
      </c>
      <c r="D12" s="20">
        <v>913</v>
      </c>
      <c r="E12" s="20">
        <v>615</v>
      </c>
      <c r="F12" s="511">
        <f>SUM(B12:E12)</f>
        <v>2772</v>
      </c>
      <c r="G12" s="20">
        <v>98</v>
      </c>
      <c r="H12" s="512">
        <v>1.48</v>
      </c>
      <c r="I12" s="513">
        <v>209</v>
      </c>
      <c r="L12" s="11"/>
    </row>
    <row r="13" spans="1:12" ht="21" customHeight="1">
      <c r="A13" s="11" t="s">
        <v>387</v>
      </c>
      <c r="L13" s="11"/>
    </row>
    <row r="14" spans="1:12" ht="18.75">
      <c r="A14" s="514" t="s">
        <v>787</v>
      </c>
      <c r="L14" s="11"/>
    </row>
    <row r="15" spans="1:12" ht="15.75">
      <c r="A15" s="11" t="s">
        <v>395</v>
      </c>
      <c r="H15" s="413"/>
      <c r="I15" s="414"/>
      <c r="L15" s="11"/>
    </row>
    <row r="16" spans="7:17" ht="15.75">
      <c r="G16" s="413"/>
      <c r="H16" s="413"/>
      <c r="I16" s="414"/>
      <c r="J16" s="414"/>
      <c r="L16" s="11"/>
      <c r="Q16" s="414"/>
    </row>
    <row r="17" spans="7:17" ht="15.75">
      <c r="G17" s="414"/>
      <c r="H17" s="413"/>
      <c r="I17" s="414"/>
      <c r="J17" s="414"/>
      <c r="L17" s="11"/>
      <c r="Q17" s="414"/>
    </row>
    <row r="18" spans="7:17" ht="15.75">
      <c r="G18" s="414"/>
      <c r="H18" s="413"/>
      <c r="I18" s="414"/>
      <c r="J18" s="414"/>
      <c r="L18" s="11"/>
      <c r="Q18" s="414"/>
    </row>
    <row r="19" spans="7:12" ht="15.75">
      <c r="G19" s="414"/>
      <c r="H19" s="413"/>
      <c r="I19" s="414"/>
      <c r="J19" s="414"/>
      <c r="L19" s="11"/>
    </row>
    <row r="20" spans="7:12" ht="15.75">
      <c r="G20" s="414"/>
      <c r="H20" s="413"/>
      <c r="J20" s="414"/>
      <c r="L20" s="11"/>
    </row>
    <row r="21" spans="7:12" ht="15.75">
      <c r="G21" s="414"/>
      <c r="H21" s="414"/>
      <c r="L21" s="11"/>
    </row>
    <row r="22" spans="7:12" ht="15.75">
      <c r="G22" s="413"/>
      <c r="H22" s="414"/>
      <c r="L22" s="11"/>
    </row>
    <row r="23" spans="8:12" ht="15.75">
      <c r="H23" s="414"/>
      <c r="L23" s="11"/>
    </row>
    <row r="24" spans="8:12" ht="15.75">
      <c r="H24" s="414"/>
      <c r="L24" s="11"/>
    </row>
    <row r="25" spans="8:12" ht="15.75">
      <c r="H25" s="414"/>
      <c r="L25" s="11"/>
    </row>
    <row r="26" ht="15.75">
      <c r="L26" s="11"/>
    </row>
    <row r="27" ht="15.75">
      <c r="L27" s="11"/>
    </row>
    <row r="28" ht="15.75">
      <c r="L28" s="11"/>
    </row>
    <row r="29" ht="15.75">
      <c r="L29" s="11"/>
    </row>
    <row r="30" ht="15.75">
      <c r="L30" s="11"/>
    </row>
    <row r="31" ht="15.75">
      <c r="L31" s="11"/>
    </row>
    <row r="32" ht="15.75">
      <c r="L32" s="11"/>
    </row>
    <row r="33" ht="15.75">
      <c r="L33" s="11"/>
    </row>
    <row r="34" ht="15.75">
      <c r="L34" s="11"/>
    </row>
    <row r="35" ht="15.75">
      <c r="L35" s="11"/>
    </row>
    <row r="36" ht="15.75">
      <c r="L36" s="11"/>
    </row>
    <row r="37" ht="15.75">
      <c r="L37" s="11"/>
    </row>
    <row r="38" ht="15.75">
      <c r="L38" s="11"/>
    </row>
    <row r="39" ht="15.75">
      <c r="L39" s="11"/>
    </row>
    <row r="40" ht="15.75">
      <c r="L40" s="11"/>
    </row>
    <row r="41" ht="15.75">
      <c r="L41" s="11"/>
    </row>
    <row r="42" ht="15.75">
      <c r="L42" s="11"/>
    </row>
    <row r="43" ht="15.75">
      <c r="L43" s="11"/>
    </row>
    <row r="44" ht="15.75">
      <c r="L44" s="11"/>
    </row>
    <row r="45" ht="15.75">
      <c r="L45" s="11"/>
    </row>
    <row r="46" ht="15.75">
      <c r="L46" s="11"/>
    </row>
    <row r="47" ht="15.75">
      <c r="L47" s="11"/>
    </row>
    <row r="48" ht="15.75">
      <c r="L48" s="11"/>
    </row>
    <row r="49" ht="15.75">
      <c r="L49" s="11"/>
    </row>
    <row r="50" ht="15.75">
      <c r="L50" s="11"/>
    </row>
    <row r="51" ht="15.75">
      <c r="L51" s="11"/>
    </row>
    <row r="52" ht="15.75">
      <c r="L52" s="11"/>
    </row>
    <row r="53" ht="15.75">
      <c r="L53" s="11"/>
    </row>
    <row r="54" ht="15.75">
      <c r="L54" s="11"/>
    </row>
    <row r="55" ht="15.75">
      <c r="L55" s="11"/>
    </row>
    <row r="56" ht="15.75">
      <c r="L56" s="11"/>
    </row>
    <row r="57" ht="15.75">
      <c r="L57" s="11"/>
    </row>
    <row r="58" ht="15.75">
      <c r="L58" s="11"/>
    </row>
    <row r="59" ht="15.75">
      <c r="L59" s="11"/>
    </row>
    <row r="60" ht="15.75">
      <c r="L60" s="11"/>
    </row>
    <row r="61" ht="15.75">
      <c r="L61" s="11"/>
    </row>
    <row r="62" ht="15.75">
      <c r="L62" s="11"/>
    </row>
    <row r="63" ht="15.75">
      <c r="L63" s="11"/>
    </row>
    <row r="64" ht="15.75">
      <c r="L64" s="11"/>
    </row>
    <row r="65" ht="15.75">
      <c r="L65" s="11"/>
    </row>
    <row r="66" ht="15.75">
      <c r="L66" s="11"/>
    </row>
    <row r="67" ht="15.75">
      <c r="L67" s="11"/>
    </row>
    <row r="68" ht="15.75">
      <c r="L68" s="11"/>
    </row>
    <row r="69" ht="15.75">
      <c r="L69" s="11"/>
    </row>
    <row r="70" ht="15.75">
      <c r="L70" s="11"/>
    </row>
    <row r="71" ht="15.75">
      <c r="L71" s="11"/>
    </row>
    <row r="72" ht="15.75">
      <c r="L72" s="11"/>
    </row>
    <row r="73" ht="15.75">
      <c r="L73" s="11"/>
    </row>
    <row r="74" ht="15.75">
      <c r="L74" s="11"/>
    </row>
    <row r="75" ht="15.75">
      <c r="L75" s="11"/>
    </row>
    <row r="76" ht="15.75">
      <c r="L76" s="11"/>
    </row>
    <row r="77" ht="15.75">
      <c r="L77" s="11"/>
    </row>
    <row r="78" ht="15.75">
      <c r="L78" s="11"/>
    </row>
    <row r="79" ht="15.75">
      <c r="L79" s="11"/>
    </row>
    <row r="80" ht="15.75">
      <c r="L80" s="11"/>
    </row>
    <row r="81" ht="15.75">
      <c r="L81" s="11"/>
    </row>
    <row r="82" ht="15.75">
      <c r="L82" s="11"/>
    </row>
    <row r="83" ht="15.75">
      <c r="L83" s="11"/>
    </row>
    <row r="84" ht="15.75">
      <c r="L84" s="11"/>
    </row>
    <row r="85" ht="15.75">
      <c r="L85" s="11"/>
    </row>
    <row r="86" ht="15.75">
      <c r="L86" s="11"/>
    </row>
    <row r="87" ht="15.75">
      <c r="L87" s="11"/>
    </row>
    <row r="88" ht="15.75">
      <c r="L88" s="11"/>
    </row>
    <row r="89" ht="15.75">
      <c r="L89" s="11"/>
    </row>
    <row r="90" ht="15.75">
      <c r="L90" s="11"/>
    </row>
    <row r="91" ht="15.75">
      <c r="L91" s="11"/>
    </row>
    <row r="92" ht="15.75">
      <c r="L92" s="11"/>
    </row>
    <row r="93" ht="15.75">
      <c r="L93" s="11"/>
    </row>
    <row r="94" ht="15.75">
      <c r="L94" s="11"/>
    </row>
    <row r="95" ht="15.75">
      <c r="L95" s="11"/>
    </row>
    <row r="96" ht="15.75">
      <c r="L96" s="11"/>
    </row>
    <row r="97" ht="15.75">
      <c r="L97" s="11"/>
    </row>
    <row r="98" ht="15.75">
      <c r="L98" s="11"/>
    </row>
    <row r="99" ht="15.75">
      <c r="L99" s="11"/>
    </row>
    <row r="100" ht="15.75">
      <c r="L100" s="11"/>
    </row>
    <row r="101" ht="15.75">
      <c r="L101" s="11"/>
    </row>
    <row r="102" ht="15.75">
      <c r="L102" s="11"/>
    </row>
    <row r="103" ht="15.75">
      <c r="L103" s="11"/>
    </row>
    <row r="104" ht="15.75">
      <c r="L104" s="11"/>
    </row>
    <row r="105" ht="15.75">
      <c r="L105" s="11"/>
    </row>
    <row r="106" ht="15.75">
      <c r="L106" s="11"/>
    </row>
    <row r="107" ht="15.75">
      <c r="L107" s="11"/>
    </row>
    <row r="108" ht="15.75">
      <c r="L108" s="11"/>
    </row>
    <row r="109" ht="15.75">
      <c r="L109" s="11"/>
    </row>
    <row r="110" ht="15.75">
      <c r="L110" s="11"/>
    </row>
  </sheetData>
  <sheetProtection/>
  <mergeCells count="5">
    <mergeCell ref="A4:A5"/>
    <mergeCell ref="B4:F4"/>
    <mergeCell ref="G4:G5"/>
    <mergeCell ref="H4:H5"/>
    <mergeCell ref="I4:I5"/>
  </mergeCells>
  <hyperlinks>
    <hyperlink ref="A1" location="CONTENT!A1" display="Back to table of content"/>
  </hyperlinks>
  <printOptions/>
  <pageMargins left="0.5118110236220472" right="0.5118110236220472" top="0.4724409448818898" bottom="0.4724409448818898" header="0.1968503937007874" footer="0.31496062992125984"/>
  <pageSetup horizontalDpi="600" verticalDpi="600" orientation="landscape" paperSize="9" r:id="rId1"/>
  <ignoredErrors>
    <ignoredError sqref="F9:F12" formulaRange="1"/>
    <ignoredError sqref="H10" formula="1"/>
  </ignoredErrors>
</worksheet>
</file>

<file path=xl/worksheets/sheet7.xml><?xml version="1.0" encoding="utf-8"?>
<worksheet xmlns="http://schemas.openxmlformats.org/spreadsheetml/2006/main" xmlns:r="http://schemas.openxmlformats.org/officeDocument/2006/relationships">
  <dimension ref="A1:M26"/>
  <sheetViews>
    <sheetView zoomScalePageLayoutView="0" workbookViewId="0" topLeftCell="A1">
      <selection activeCell="A1" sqref="A1"/>
    </sheetView>
  </sheetViews>
  <sheetFormatPr defaultColWidth="9.140625" defaultRowHeight="12.75"/>
  <cols>
    <col min="1" max="1" width="28.7109375" style="11" customWidth="1"/>
    <col min="2" max="11" width="10.7109375" style="11" customWidth="1"/>
    <col min="12" max="12" width="0.5625" style="309" hidden="1" customWidth="1"/>
    <col min="13" max="13" width="8.57421875" style="11" customWidth="1"/>
    <col min="14" max="16384" width="9.140625" style="11" customWidth="1"/>
  </cols>
  <sheetData>
    <row r="1" ht="15.75">
      <c r="A1" s="564" t="s">
        <v>808</v>
      </c>
    </row>
    <row r="2" spans="1:12" ht="23.25" customHeight="1">
      <c r="A2" s="236" t="s">
        <v>578</v>
      </c>
      <c r="B2" s="516"/>
      <c r="C2" s="516"/>
      <c r="D2" s="516"/>
      <c r="E2" s="516"/>
      <c r="F2" s="516"/>
      <c r="G2" s="516"/>
      <c r="H2" s="516"/>
      <c r="I2" s="516"/>
      <c r="J2" s="516"/>
      <c r="K2" s="517"/>
      <c r="L2" s="518"/>
    </row>
    <row r="3" spans="1:12" ht="18" customHeight="1">
      <c r="A3" s="516" t="s">
        <v>23</v>
      </c>
      <c r="B3" s="516"/>
      <c r="C3" s="516"/>
      <c r="D3" s="516"/>
      <c r="E3" s="516"/>
      <c r="F3" s="516"/>
      <c r="G3" s="519"/>
      <c r="H3" s="520"/>
      <c r="I3" s="520"/>
      <c r="J3" s="520"/>
      <c r="K3" s="506" t="s">
        <v>9</v>
      </c>
      <c r="L3" s="518"/>
    </row>
    <row r="4" spans="1:13" s="309" customFormat="1" ht="24" customHeight="1">
      <c r="A4" s="521" t="s">
        <v>24</v>
      </c>
      <c r="B4" s="522">
        <v>2010</v>
      </c>
      <c r="C4" s="522">
        <v>2011</v>
      </c>
      <c r="D4" s="522">
        <v>2012</v>
      </c>
      <c r="E4" s="522">
        <v>2013</v>
      </c>
      <c r="F4" s="522">
        <v>2014</v>
      </c>
      <c r="G4" s="522">
        <v>2015</v>
      </c>
      <c r="H4" s="522">
        <v>2016</v>
      </c>
      <c r="I4" s="522">
        <v>2017</v>
      </c>
      <c r="J4" s="522">
        <v>2018</v>
      </c>
      <c r="K4" s="522">
        <v>2019</v>
      </c>
      <c r="L4" s="32"/>
      <c r="M4" s="11"/>
    </row>
    <row r="5" spans="1:13" s="309" customFormat="1" ht="24" customHeight="1">
      <c r="A5" s="523" t="s">
        <v>25</v>
      </c>
      <c r="B5" s="524">
        <v>127363</v>
      </c>
      <c r="C5" s="524">
        <v>136225</v>
      </c>
      <c r="D5" s="524">
        <v>147733</v>
      </c>
      <c r="E5" s="524">
        <v>160701</v>
      </c>
      <c r="F5" s="524">
        <v>173954</v>
      </c>
      <c r="G5" s="524">
        <v>188299</v>
      </c>
      <c r="H5" s="524">
        <v>202696</v>
      </c>
      <c r="I5" s="524">
        <v>218976</v>
      </c>
      <c r="J5" s="524">
        <v>235598</v>
      </c>
      <c r="K5" s="524">
        <v>251973</v>
      </c>
      <c r="L5" s="525"/>
      <c r="M5" s="11"/>
    </row>
    <row r="6" spans="1:13" s="309" customFormat="1" ht="24" customHeight="1">
      <c r="A6" s="526" t="s">
        <v>355</v>
      </c>
      <c r="B6" s="527">
        <v>6924</v>
      </c>
      <c r="C6" s="527">
        <v>6907</v>
      </c>
      <c r="D6" s="527">
        <v>6905</v>
      </c>
      <c r="E6" s="527">
        <v>6915</v>
      </c>
      <c r="F6" s="527">
        <v>6911</v>
      </c>
      <c r="G6" s="527">
        <v>6907</v>
      </c>
      <c r="H6" s="527">
        <v>6905</v>
      </c>
      <c r="I6" s="527">
        <v>6909</v>
      </c>
      <c r="J6" s="527">
        <v>6907</v>
      </c>
      <c r="K6" s="527">
        <v>6905</v>
      </c>
      <c r="L6" s="528"/>
      <c r="M6" s="11"/>
    </row>
    <row r="7" spans="1:13" s="309" customFormat="1" ht="24" customHeight="1">
      <c r="A7" s="523" t="s">
        <v>356</v>
      </c>
      <c r="B7" s="529">
        <v>48271</v>
      </c>
      <c r="C7" s="529">
        <v>49132</v>
      </c>
      <c r="D7" s="529">
        <v>50116</v>
      </c>
      <c r="E7" s="529">
        <v>49730</v>
      </c>
      <c r="F7" s="529">
        <v>49503</v>
      </c>
      <c r="G7" s="529">
        <v>49301</v>
      </c>
      <c r="H7" s="529">
        <v>48961</v>
      </c>
      <c r="I7" s="529">
        <v>48603</v>
      </c>
      <c r="J7" s="529">
        <v>48200</v>
      </c>
      <c r="K7" s="529">
        <v>48025</v>
      </c>
      <c r="L7" s="530"/>
      <c r="M7" s="11"/>
    </row>
    <row r="8" spans="1:13" s="309" customFormat="1" ht="24" customHeight="1">
      <c r="A8" s="176" t="s">
        <v>788</v>
      </c>
      <c r="B8" s="531">
        <v>0</v>
      </c>
      <c r="C8" s="531">
        <v>0</v>
      </c>
      <c r="D8" s="531">
        <v>0</v>
      </c>
      <c r="E8" s="529">
        <v>1155</v>
      </c>
      <c r="F8" s="529">
        <v>2065</v>
      </c>
      <c r="G8" s="529">
        <v>2689</v>
      </c>
      <c r="H8" s="529">
        <v>3542</v>
      </c>
      <c r="I8" s="529">
        <v>4634</v>
      </c>
      <c r="J8" s="529">
        <v>5878</v>
      </c>
      <c r="K8" s="529">
        <v>7083</v>
      </c>
      <c r="L8" s="530"/>
      <c r="M8" s="11"/>
    </row>
    <row r="9" spans="1:13" s="309" customFormat="1" ht="24" customHeight="1">
      <c r="A9" s="523" t="s">
        <v>357</v>
      </c>
      <c r="B9" s="529">
        <v>1249</v>
      </c>
      <c r="C9" s="529">
        <v>1230</v>
      </c>
      <c r="D9" s="529">
        <v>1244</v>
      </c>
      <c r="E9" s="529">
        <v>1250</v>
      </c>
      <c r="F9" s="529">
        <v>1271</v>
      </c>
      <c r="G9" s="529">
        <v>1284</v>
      </c>
      <c r="H9" s="529">
        <v>1316</v>
      </c>
      <c r="I9" s="529">
        <v>1345</v>
      </c>
      <c r="J9" s="529">
        <v>1367</v>
      </c>
      <c r="K9" s="529">
        <v>1370</v>
      </c>
      <c r="L9" s="530"/>
      <c r="M9" s="11"/>
    </row>
    <row r="10" spans="1:13" s="309" customFormat="1" ht="24" customHeight="1">
      <c r="A10" s="523" t="s">
        <v>358</v>
      </c>
      <c r="B10" s="529">
        <v>48655</v>
      </c>
      <c r="C10" s="529">
        <v>53410</v>
      </c>
      <c r="D10" s="529">
        <v>59637</v>
      </c>
      <c r="E10" s="529">
        <v>65827</v>
      </c>
      <c r="F10" s="529">
        <v>72067</v>
      </c>
      <c r="G10" s="529">
        <v>77603</v>
      </c>
      <c r="H10" s="529">
        <v>82746</v>
      </c>
      <c r="I10" s="529">
        <v>88360</v>
      </c>
      <c r="J10" s="529">
        <v>93636</v>
      </c>
      <c r="K10" s="529">
        <v>99111</v>
      </c>
      <c r="L10" s="530"/>
      <c r="M10" s="11"/>
    </row>
    <row r="11" spans="1:13" s="309" customFormat="1" ht="24" customHeight="1">
      <c r="A11" s="523" t="s">
        <v>359</v>
      </c>
      <c r="B11" s="529">
        <v>110674</v>
      </c>
      <c r="C11" s="529">
        <v>112296</v>
      </c>
      <c r="D11" s="529">
        <v>113871</v>
      </c>
      <c r="E11" s="529">
        <v>114958</v>
      </c>
      <c r="F11" s="529">
        <v>115784</v>
      </c>
      <c r="G11" s="529">
        <v>116085</v>
      </c>
      <c r="H11" s="529">
        <v>116653</v>
      </c>
      <c r="I11" s="529">
        <v>117133</v>
      </c>
      <c r="J11" s="529">
        <v>117489</v>
      </c>
      <c r="K11" s="529">
        <v>117752</v>
      </c>
      <c r="L11" s="530"/>
      <c r="M11" s="11"/>
    </row>
    <row r="12" spans="1:13" s="309" customFormat="1" ht="24" customHeight="1">
      <c r="A12" s="523" t="s">
        <v>360</v>
      </c>
      <c r="B12" s="529">
        <v>13186</v>
      </c>
      <c r="C12" s="529">
        <v>13539</v>
      </c>
      <c r="D12" s="529">
        <v>13902</v>
      </c>
      <c r="E12" s="529">
        <v>14061</v>
      </c>
      <c r="F12" s="529">
        <v>14243</v>
      </c>
      <c r="G12" s="529">
        <v>14372</v>
      </c>
      <c r="H12" s="529">
        <v>14645</v>
      </c>
      <c r="I12" s="529">
        <v>15024</v>
      </c>
      <c r="J12" s="529">
        <v>15505</v>
      </c>
      <c r="K12" s="529">
        <v>16086</v>
      </c>
      <c r="L12" s="530"/>
      <c r="M12" s="11"/>
    </row>
    <row r="13" spans="1:13" s="309" customFormat="1" ht="24" customHeight="1">
      <c r="A13" s="523" t="s">
        <v>26</v>
      </c>
      <c r="B13" s="529">
        <v>25914</v>
      </c>
      <c r="C13" s="529">
        <v>26090</v>
      </c>
      <c r="D13" s="529">
        <v>26293</v>
      </c>
      <c r="E13" s="529">
        <v>26624</v>
      </c>
      <c r="F13" s="529">
        <v>26890</v>
      </c>
      <c r="G13" s="529">
        <v>27229</v>
      </c>
      <c r="H13" s="529">
        <v>27656</v>
      </c>
      <c r="I13" s="529">
        <v>28121</v>
      </c>
      <c r="J13" s="529">
        <v>28506</v>
      </c>
      <c r="K13" s="529">
        <v>29125</v>
      </c>
      <c r="L13" s="530"/>
      <c r="M13" s="11"/>
    </row>
    <row r="14" spans="1:13" s="309" customFormat="1" ht="24" customHeight="1">
      <c r="A14" s="523" t="s">
        <v>27</v>
      </c>
      <c r="B14" s="529">
        <v>2845</v>
      </c>
      <c r="C14" s="529">
        <v>2912</v>
      </c>
      <c r="D14" s="529">
        <v>2957</v>
      </c>
      <c r="E14" s="529">
        <v>2963</v>
      </c>
      <c r="F14" s="529">
        <v>3006</v>
      </c>
      <c r="G14" s="529">
        <v>2980</v>
      </c>
      <c r="H14" s="529">
        <v>3107</v>
      </c>
      <c r="I14" s="529">
        <v>3101</v>
      </c>
      <c r="J14" s="529">
        <v>3086</v>
      </c>
      <c r="K14" s="529">
        <v>3087</v>
      </c>
      <c r="L14" s="530"/>
      <c r="M14" s="11"/>
    </row>
    <row r="15" spans="1:13" s="309" customFormat="1" ht="24" customHeight="1">
      <c r="A15" s="523" t="s">
        <v>361</v>
      </c>
      <c r="B15" s="529">
        <v>3119</v>
      </c>
      <c r="C15" s="529">
        <v>3173</v>
      </c>
      <c r="D15" s="529">
        <v>3202</v>
      </c>
      <c r="E15" s="529">
        <v>3226</v>
      </c>
      <c r="F15" s="529">
        <v>3254</v>
      </c>
      <c r="G15" s="529">
        <v>3244</v>
      </c>
      <c r="H15" s="529">
        <v>3251</v>
      </c>
      <c r="I15" s="529">
        <v>3277</v>
      </c>
      <c r="J15" s="529">
        <v>3351</v>
      </c>
      <c r="K15" s="529">
        <v>3427</v>
      </c>
      <c r="L15" s="530"/>
      <c r="M15" s="11"/>
    </row>
    <row r="16" spans="1:13" s="309" customFormat="1" ht="24" customHeight="1">
      <c r="A16" s="523" t="s">
        <v>362</v>
      </c>
      <c r="B16" s="529">
        <v>596</v>
      </c>
      <c r="C16" s="529">
        <v>650</v>
      </c>
      <c r="D16" s="529">
        <v>689</v>
      </c>
      <c r="E16" s="529">
        <v>715</v>
      </c>
      <c r="F16" s="529">
        <v>734</v>
      </c>
      <c r="G16" s="529">
        <v>774</v>
      </c>
      <c r="H16" s="529">
        <v>817</v>
      </c>
      <c r="I16" s="529">
        <v>873</v>
      </c>
      <c r="J16" s="529">
        <v>947</v>
      </c>
      <c r="K16" s="529">
        <v>1055</v>
      </c>
      <c r="L16" s="530"/>
      <c r="M16" s="11"/>
    </row>
    <row r="17" spans="1:13" s="309" customFormat="1" ht="24" customHeight="1">
      <c r="A17" s="523" t="s">
        <v>28</v>
      </c>
      <c r="B17" s="529">
        <v>1821</v>
      </c>
      <c r="C17" s="529">
        <v>1834</v>
      </c>
      <c r="D17" s="529">
        <v>1845</v>
      </c>
      <c r="E17" s="529">
        <v>1846</v>
      </c>
      <c r="F17" s="529">
        <v>1842</v>
      </c>
      <c r="G17" s="529">
        <v>1850</v>
      </c>
      <c r="H17" s="529">
        <v>1853</v>
      </c>
      <c r="I17" s="529">
        <v>1913</v>
      </c>
      <c r="J17" s="529">
        <v>1999</v>
      </c>
      <c r="K17" s="529">
        <v>2085</v>
      </c>
      <c r="L17" s="530"/>
      <c r="M17" s="11"/>
    </row>
    <row r="18" spans="1:13" s="309" customFormat="1" ht="24" customHeight="1">
      <c r="A18" s="523" t="s">
        <v>363</v>
      </c>
      <c r="B18" s="529">
        <v>98</v>
      </c>
      <c r="C18" s="529">
        <v>99</v>
      </c>
      <c r="D18" s="529">
        <v>101</v>
      </c>
      <c r="E18" s="529">
        <v>102</v>
      </c>
      <c r="F18" s="529">
        <v>103</v>
      </c>
      <c r="G18" s="529">
        <v>103</v>
      </c>
      <c r="H18" s="529">
        <v>105</v>
      </c>
      <c r="I18" s="529">
        <v>109</v>
      </c>
      <c r="J18" s="529">
        <v>110</v>
      </c>
      <c r="K18" s="529">
        <v>110</v>
      </c>
      <c r="L18" s="532"/>
      <c r="M18" s="11"/>
    </row>
    <row r="19" spans="1:13" s="309" customFormat="1" ht="24" customHeight="1">
      <c r="A19" s="523" t="s">
        <v>29</v>
      </c>
      <c r="B19" s="529">
        <v>324</v>
      </c>
      <c r="C19" s="529">
        <v>329</v>
      </c>
      <c r="D19" s="529">
        <v>336</v>
      </c>
      <c r="E19" s="529">
        <v>337</v>
      </c>
      <c r="F19" s="529">
        <v>336</v>
      </c>
      <c r="G19" s="529">
        <v>331</v>
      </c>
      <c r="H19" s="529">
        <v>328</v>
      </c>
      <c r="I19" s="529">
        <v>328</v>
      </c>
      <c r="J19" s="529">
        <v>329</v>
      </c>
      <c r="K19" s="529">
        <v>340</v>
      </c>
      <c r="L19" s="533"/>
      <c r="M19" s="11"/>
    </row>
    <row r="20" spans="1:11" ht="21.75" customHeight="1">
      <c r="A20" s="534" t="s">
        <v>30</v>
      </c>
      <c r="B20" s="535">
        <f aca="true" t="shared" si="0" ref="B20:H20">SUM(B5,B7,B8,B9,B10,B11,B12,B13,B14,B15,B16,B17,B18,B19)</f>
        <v>384115</v>
      </c>
      <c r="C20" s="535">
        <f t="shared" si="0"/>
        <v>400919</v>
      </c>
      <c r="D20" s="535">
        <f t="shared" si="0"/>
        <v>421926</v>
      </c>
      <c r="E20" s="536">
        <f t="shared" si="0"/>
        <v>443495</v>
      </c>
      <c r="F20" s="536">
        <f t="shared" si="0"/>
        <v>465052</v>
      </c>
      <c r="G20" s="536">
        <f t="shared" si="0"/>
        <v>486144</v>
      </c>
      <c r="H20" s="536">
        <f t="shared" si="0"/>
        <v>507676</v>
      </c>
      <c r="I20" s="536">
        <f>SUM(I5,I7,I8,I9,I10,I11,I12,I13,I14,I15,I16,I17,I18,I19)</f>
        <v>531797</v>
      </c>
      <c r="J20" s="536">
        <f>SUM(J5,J7,J8,J9,J10,J11,J12,J13,J14,J15,J16,J17,J18,J19)</f>
        <v>556001</v>
      </c>
      <c r="K20" s="536">
        <f>SUM(K5,K7,K8,K9,K10,K11,K12,K13,K14,K15,K16,K17,K18,K19)</f>
        <v>580629</v>
      </c>
    </row>
    <row r="21" spans="1:11" ht="11.25" customHeight="1">
      <c r="A21" s="537"/>
      <c r="B21" s="538"/>
      <c r="C21" s="538"/>
      <c r="D21" s="538"/>
      <c r="E21" s="538"/>
      <c r="F21" s="538"/>
      <c r="G21" s="538"/>
      <c r="H21" s="538"/>
      <c r="I21" s="538"/>
      <c r="J21" s="538"/>
      <c r="K21" s="538"/>
    </row>
    <row r="22" spans="1:11" ht="15.75">
      <c r="A22" s="537" t="s">
        <v>380</v>
      </c>
      <c r="B22" s="537"/>
      <c r="C22" s="537"/>
      <c r="D22" s="537"/>
      <c r="E22" s="537"/>
      <c r="F22" s="537"/>
      <c r="G22" s="537"/>
      <c r="H22" s="537"/>
      <c r="I22" s="537"/>
      <c r="J22" s="537"/>
      <c r="K22" s="537"/>
    </row>
    <row r="23" spans="1:11" ht="18.75">
      <c r="A23" s="505" t="s">
        <v>789</v>
      </c>
      <c r="B23" s="537"/>
      <c r="C23" s="537"/>
      <c r="D23" s="537"/>
      <c r="E23" s="537"/>
      <c r="F23" s="537"/>
      <c r="G23" s="537"/>
      <c r="H23" s="537"/>
      <c r="I23" s="537"/>
      <c r="J23" s="537"/>
      <c r="K23" s="537"/>
    </row>
    <row r="24" spans="1:11" ht="15.75">
      <c r="A24" s="11" t="s">
        <v>364</v>
      </c>
      <c r="B24" s="539"/>
      <c r="C24" s="539"/>
      <c r="D24" s="539"/>
      <c r="E24" s="539"/>
      <c r="F24" s="539"/>
      <c r="G24" s="539"/>
      <c r="H24" s="539"/>
      <c r="I24" s="539"/>
      <c r="J24" s="539"/>
      <c r="K24" s="539"/>
    </row>
    <row r="25" spans="10:11" ht="15.75">
      <c r="J25" s="540"/>
      <c r="K25" s="540"/>
    </row>
    <row r="26" spans="2:11" ht="15.75">
      <c r="B26" s="540"/>
      <c r="C26" s="540"/>
      <c r="D26" s="540"/>
      <c r="E26" s="540"/>
      <c r="F26" s="540"/>
      <c r="G26" s="540"/>
      <c r="H26" s="540"/>
      <c r="I26" s="540"/>
      <c r="J26" s="540"/>
      <c r="K26" s="540"/>
    </row>
  </sheetData>
  <sheetProtection/>
  <hyperlinks>
    <hyperlink ref="A1" location="CONTENT!A1" display="Back to table of content"/>
  </hyperlinks>
  <printOptions/>
  <pageMargins left="0.6299212598425197" right="0.4330708661417323" top="0.5511811023622047" bottom="0.551181102362204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24"/>
  <sheetViews>
    <sheetView zoomScalePageLayoutView="0" workbookViewId="0" topLeftCell="A1">
      <selection activeCell="J8" sqref="J8"/>
    </sheetView>
  </sheetViews>
  <sheetFormatPr defaultColWidth="9.140625" defaultRowHeight="12.75"/>
  <cols>
    <col min="1" max="1" width="35.8515625" style="11" customWidth="1"/>
    <col min="2" max="6" width="10.00390625" style="11" customWidth="1"/>
    <col min="7" max="16384" width="9.140625" style="11" customWidth="1"/>
  </cols>
  <sheetData>
    <row r="1" ht="15.75">
      <c r="A1" s="564" t="s">
        <v>808</v>
      </c>
    </row>
    <row r="2" spans="1:6" s="302" customFormat="1" ht="23.25" customHeight="1">
      <c r="A2" s="115" t="s">
        <v>570</v>
      </c>
      <c r="B2" s="541"/>
      <c r="C2" s="541"/>
      <c r="D2" s="541"/>
      <c r="E2" s="541"/>
      <c r="F2" s="541"/>
    </row>
    <row r="3" ht="12.75" customHeight="1">
      <c r="F3" s="506" t="s">
        <v>9</v>
      </c>
    </row>
    <row r="4" spans="1:6" ht="46.5" customHeight="1">
      <c r="A4" s="102" t="s">
        <v>31</v>
      </c>
      <c r="B4" s="2">
        <v>2015</v>
      </c>
      <c r="C4" s="2">
        <f>B4+1</f>
        <v>2016</v>
      </c>
      <c r="D4" s="2">
        <f>C4+1</f>
        <v>2017</v>
      </c>
      <c r="E4" s="2">
        <f>D4+1</f>
        <v>2018</v>
      </c>
      <c r="F4" s="2">
        <f>E4+1</f>
        <v>2019</v>
      </c>
    </row>
    <row r="5" spans="1:9" ht="37.5" customHeight="1">
      <c r="A5" s="27" t="s">
        <v>32</v>
      </c>
      <c r="B5" s="24">
        <v>6678</v>
      </c>
      <c r="C5" s="24">
        <v>6928</v>
      </c>
      <c r="D5" s="24">
        <v>8882</v>
      </c>
      <c r="E5" s="24">
        <v>8722</v>
      </c>
      <c r="F5" s="24">
        <v>8604</v>
      </c>
      <c r="I5" s="141"/>
    </row>
    <row r="6" spans="1:9" ht="37.5" customHeight="1">
      <c r="A6" s="28" t="s">
        <v>33</v>
      </c>
      <c r="B6" s="24">
        <v>1</v>
      </c>
      <c r="C6" s="24">
        <v>0</v>
      </c>
      <c r="D6" s="24">
        <v>1</v>
      </c>
      <c r="E6" s="24">
        <v>0</v>
      </c>
      <c r="F6" s="24">
        <v>56</v>
      </c>
      <c r="G6" s="141"/>
      <c r="H6" s="141"/>
      <c r="I6" s="141"/>
    </row>
    <row r="7" spans="1:9" ht="37.5" customHeight="1">
      <c r="A7" s="28" t="s">
        <v>371</v>
      </c>
      <c r="B7" s="24">
        <v>970</v>
      </c>
      <c r="C7" s="24">
        <v>1092</v>
      </c>
      <c r="D7" s="24">
        <v>1279</v>
      </c>
      <c r="E7" s="24">
        <v>1457</v>
      </c>
      <c r="F7" s="24">
        <v>1466</v>
      </c>
      <c r="I7" s="141"/>
    </row>
    <row r="8" spans="1:9" ht="37.5" customHeight="1">
      <c r="A8" s="28" t="s">
        <v>34</v>
      </c>
      <c r="B8" s="24">
        <v>29</v>
      </c>
      <c r="C8" s="24">
        <v>37</v>
      </c>
      <c r="D8" s="24">
        <v>26</v>
      </c>
      <c r="E8" s="24">
        <v>33</v>
      </c>
      <c r="F8" s="24">
        <v>23</v>
      </c>
      <c r="I8" s="141"/>
    </row>
    <row r="9" spans="1:9" ht="37.5" customHeight="1">
      <c r="A9" s="28" t="s">
        <v>35</v>
      </c>
      <c r="B9" s="24">
        <v>5923</v>
      </c>
      <c r="C9" s="24">
        <v>5619</v>
      </c>
      <c r="D9" s="24">
        <v>5986</v>
      </c>
      <c r="E9" s="24">
        <v>5761</v>
      </c>
      <c r="F9" s="24">
        <v>6190</v>
      </c>
      <c r="I9" s="141"/>
    </row>
    <row r="10" spans="1:9" ht="37.5" customHeight="1">
      <c r="A10" s="28" t="s">
        <v>36</v>
      </c>
      <c r="B10" s="24">
        <v>1658</v>
      </c>
      <c r="C10" s="24">
        <v>1929</v>
      </c>
      <c r="D10" s="24">
        <v>1832</v>
      </c>
      <c r="E10" s="24">
        <v>1722</v>
      </c>
      <c r="F10" s="24">
        <v>1604</v>
      </c>
      <c r="I10" s="141"/>
    </row>
    <row r="11" spans="1:9" ht="37.5" customHeight="1">
      <c r="A11" s="28" t="s">
        <v>37</v>
      </c>
      <c r="B11" s="24">
        <v>236</v>
      </c>
      <c r="C11" s="24">
        <v>315</v>
      </c>
      <c r="D11" s="24">
        <v>350</v>
      </c>
      <c r="E11" s="24">
        <v>475</v>
      </c>
      <c r="F11" s="24">
        <v>527</v>
      </c>
      <c r="I11" s="141"/>
    </row>
    <row r="12" spans="1:9" ht="37.5" customHeight="1">
      <c r="A12" s="28" t="s">
        <v>38</v>
      </c>
      <c r="B12" s="24">
        <v>470</v>
      </c>
      <c r="C12" s="24">
        <v>593</v>
      </c>
      <c r="D12" s="24">
        <v>534</v>
      </c>
      <c r="E12" s="24">
        <v>573</v>
      </c>
      <c r="F12" s="24">
        <v>575</v>
      </c>
      <c r="I12" s="141"/>
    </row>
    <row r="13" spans="1:9" ht="37.5" customHeight="1">
      <c r="A13" s="28" t="s">
        <v>39</v>
      </c>
      <c r="B13" s="24">
        <v>56</v>
      </c>
      <c r="C13" s="24">
        <v>220</v>
      </c>
      <c r="D13" s="24">
        <v>79</v>
      </c>
      <c r="E13" s="24">
        <v>57</v>
      </c>
      <c r="F13" s="24">
        <v>51</v>
      </c>
      <c r="I13" s="141"/>
    </row>
    <row r="14" spans="1:9" ht="37.5" customHeight="1">
      <c r="A14" s="28" t="s">
        <v>40</v>
      </c>
      <c r="B14" s="24">
        <v>21</v>
      </c>
      <c r="C14" s="24">
        <v>27</v>
      </c>
      <c r="D14" s="24">
        <v>44</v>
      </c>
      <c r="E14" s="24">
        <v>81</v>
      </c>
      <c r="F14" s="24">
        <v>80</v>
      </c>
      <c r="I14" s="141"/>
    </row>
    <row r="15" spans="1:9" ht="37.5" customHeight="1">
      <c r="A15" s="28" t="s">
        <v>41</v>
      </c>
      <c r="B15" s="24">
        <v>33</v>
      </c>
      <c r="C15" s="24">
        <v>28</v>
      </c>
      <c r="D15" s="24">
        <v>12</v>
      </c>
      <c r="E15" s="24">
        <v>23</v>
      </c>
      <c r="F15" s="24">
        <v>49</v>
      </c>
      <c r="I15" s="141"/>
    </row>
    <row r="16" spans="1:9" ht="37.5" customHeight="1">
      <c r="A16" s="28" t="s">
        <v>42</v>
      </c>
      <c r="B16" s="24">
        <v>31</v>
      </c>
      <c r="C16" s="24">
        <v>37</v>
      </c>
      <c r="D16" s="24">
        <v>72</v>
      </c>
      <c r="E16" s="24">
        <v>76</v>
      </c>
      <c r="F16" s="24">
        <v>53</v>
      </c>
      <c r="I16" s="141"/>
    </row>
    <row r="17" spans="1:9" ht="37.5" customHeight="1">
      <c r="A17" s="28" t="s">
        <v>43</v>
      </c>
      <c r="B17" s="24">
        <v>0</v>
      </c>
      <c r="C17" s="24">
        <v>2</v>
      </c>
      <c r="D17" s="24">
        <v>4</v>
      </c>
      <c r="E17" s="24">
        <v>1</v>
      </c>
      <c r="F17" s="24">
        <v>0</v>
      </c>
      <c r="I17" s="141"/>
    </row>
    <row r="18" spans="1:9" s="309" customFormat="1" ht="37.5" customHeight="1">
      <c r="A18" s="28" t="s">
        <v>372</v>
      </c>
      <c r="B18" s="24">
        <v>2</v>
      </c>
      <c r="C18" s="24">
        <v>4</v>
      </c>
      <c r="D18" s="24">
        <v>8</v>
      </c>
      <c r="E18" s="24">
        <v>9</v>
      </c>
      <c r="F18" s="24">
        <v>20</v>
      </c>
      <c r="I18" s="141"/>
    </row>
    <row r="19" spans="1:6" ht="37.5" customHeight="1">
      <c r="A19" s="30" t="s">
        <v>22</v>
      </c>
      <c r="B19" s="198">
        <f>SUM(B5:B18)</f>
        <v>16108</v>
      </c>
      <c r="C19" s="198">
        <f>SUM(C5:C18)</f>
        <v>16831</v>
      </c>
      <c r="D19" s="198">
        <f>SUM(D5:D18)</f>
        <v>19109</v>
      </c>
      <c r="E19" s="198">
        <f>SUM(E5:E18)</f>
        <v>18990</v>
      </c>
      <c r="F19" s="198">
        <f>SUM(F5:F18)</f>
        <v>19298</v>
      </c>
    </row>
    <row r="20" ht="15.75">
      <c r="C20" s="11" t="s">
        <v>23</v>
      </c>
    </row>
    <row r="21" ht="18.75">
      <c r="A21" s="11" t="s">
        <v>790</v>
      </c>
    </row>
    <row r="22" spans="1:3" ht="18.75">
      <c r="A22" s="505" t="s">
        <v>791</v>
      </c>
      <c r="B22" s="537"/>
      <c r="C22" s="537"/>
    </row>
    <row r="23" spans="1:3" ht="15.75">
      <c r="A23" s="11" t="s">
        <v>370</v>
      </c>
      <c r="B23" s="539"/>
      <c r="C23" s="539"/>
    </row>
    <row r="24" ht="18.75">
      <c r="A24" s="11" t="s">
        <v>792</v>
      </c>
    </row>
  </sheetData>
  <sheetProtection/>
  <hyperlinks>
    <hyperlink ref="A1" location="CONTENT!A1" display="Back to table of content"/>
  </hyperlinks>
  <printOptions/>
  <pageMargins left="0.75" right="0.748031496062992" top="0.748031496062992" bottom="0.748031496062992" header="0.511811023622047" footer="0.511811023622047"/>
  <pageSetup horizontalDpi="600" verticalDpi="600" orientation="portrait" paperSize="9" r:id="rId2"/>
  <ignoredErrors>
    <ignoredError sqref="B19" formulaRange="1"/>
  </ignoredErrors>
  <drawing r:id="rId1"/>
</worksheet>
</file>

<file path=xl/worksheets/sheet9.xml><?xml version="1.0" encoding="utf-8"?>
<worksheet xmlns="http://schemas.openxmlformats.org/spreadsheetml/2006/main" xmlns:r="http://schemas.openxmlformats.org/officeDocument/2006/relationships">
  <dimension ref="A1:P25"/>
  <sheetViews>
    <sheetView zoomScalePageLayoutView="0" workbookViewId="0" topLeftCell="A1">
      <selection activeCell="T8" sqref="T8"/>
    </sheetView>
  </sheetViews>
  <sheetFormatPr defaultColWidth="8.00390625" defaultRowHeight="12.75"/>
  <cols>
    <col min="1" max="1" width="26.7109375" style="227" customWidth="1"/>
    <col min="2" max="16" width="7.28125" style="227" customWidth="1"/>
    <col min="17" max="16384" width="8.00390625" style="227" customWidth="1"/>
  </cols>
  <sheetData>
    <row r="1" ht="15.75">
      <c r="A1" s="564" t="s">
        <v>808</v>
      </c>
    </row>
    <row r="2" spans="1:4" ht="27" customHeight="1">
      <c r="A2" s="237" t="s">
        <v>571</v>
      </c>
      <c r="B2" s="237"/>
      <c r="C2" s="237"/>
      <c r="D2" s="238"/>
    </row>
    <row r="3" ht="15.75">
      <c r="P3" s="542" t="s">
        <v>9</v>
      </c>
    </row>
    <row r="4" spans="1:16" ht="17.25" customHeight="1">
      <c r="A4" s="222"/>
      <c r="B4" s="603">
        <v>2015</v>
      </c>
      <c r="C4" s="604"/>
      <c r="D4" s="605"/>
      <c r="E4" s="603">
        <v>2016</v>
      </c>
      <c r="F4" s="604"/>
      <c r="G4" s="605"/>
      <c r="H4" s="603">
        <v>2017</v>
      </c>
      <c r="I4" s="604"/>
      <c r="J4" s="605"/>
      <c r="K4" s="603">
        <v>2018</v>
      </c>
      <c r="L4" s="604"/>
      <c r="M4" s="605"/>
      <c r="N4" s="603">
        <v>2019</v>
      </c>
      <c r="O4" s="604"/>
      <c r="P4" s="605"/>
    </row>
    <row r="5" spans="1:16" ht="98.25" customHeight="1">
      <c r="A5" s="223" t="s">
        <v>24</v>
      </c>
      <c r="B5" s="543" t="s">
        <v>44</v>
      </c>
      <c r="C5" s="543" t="s">
        <v>45</v>
      </c>
      <c r="D5" s="544" t="s">
        <v>22</v>
      </c>
      <c r="E5" s="543" t="s">
        <v>44</v>
      </c>
      <c r="F5" s="543" t="s">
        <v>45</v>
      </c>
      <c r="G5" s="544" t="s">
        <v>22</v>
      </c>
      <c r="H5" s="543" t="s">
        <v>44</v>
      </c>
      <c r="I5" s="543" t="s">
        <v>45</v>
      </c>
      <c r="J5" s="544" t="s">
        <v>22</v>
      </c>
      <c r="K5" s="543" t="s">
        <v>44</v>
      </c>
      <c r="L5" s="543" t="s">
        <v>45</v>
      </c>
      <c r="M5" s="544" t="s">
        <v>22</v>
      </c>
      <c r="N5" s="543" t="s">
        <v>44</v>
      </c>
      <c r="O5" s="543" t="s">
        <v>45</v>
      </c>
      <c r="P5" s="544" t="s">
        <v>22</v>
      </c>
    </row>
    <row r="6" spans="1:16" ht="19.5" customHeight="1">
      <c r="A6" s="239" t="s">
        <v>32</v>
      </c>
      <c r="B6" s="224">
        <v>8479</v>
      </c>
      <c r="C6" s="224">
        <v>350</v>
      </c>
      <c r="D6" s="240">
        <f>SUM(B6:C6)</f>
        <v>8829</v>
      </c>
      <c r="E6" s="224">
        <v>8304</v>
      </c>
      <c r="F6" s="224">
        <v>397</v>
      </c>
      <c r="G6" s="240">
        <f>SUM(E6:F6)</f>
        <v>8701</v>
      </c>
      <c r="H6" s="224">
        <v>7881</v>
      </c>
      <c r="I6" s="224">
        <v>756</v>
      </c>
      <c r="J6" s="240">
        <f>SUM(H6:I6)</f>
        <v>8637</v>
      </c>
      <c r="K6" s="224">
        <v>8523</v>
      </c>
      <c r="L6" s="224">
        <v>659</v>
      </c>
      <c r="M6" s="240">
        <f>SUM(K6:L6)</f>
        <v>9182</v>
      </c>
      <c r="N6" s="224">
        <v>8910</v>
      </c>
      <c r="O6" s="224">
        <v>503</v>
      </c>
      <c r="P6" s="240">
        <f>SUM(N6:O6)</f>
        <v>9413</v>
      </c>
    </row>
    <row r="7" spans="1:16" ht="19.5" customHeight="1">
      <c r="A7" s="239" t="s">
        <v>33</v>
      </c>
      <c r="B7" s="224">
        <v>22</v>
      </c>
      <c r="C7" s="224">
        <v>7</v>
      </c>
      <c r="D7" s="240">
        <f aca="true" t="shared" si="0" ref="D7:D14">SUM(B7:C7)</f>
        <v>29</v>
      </c>
      <c r="E7" s="224">
        <v>23</v>
      </c>
      <c r="F7" s="224">
        <v>2</v>
      </c>
      <c r="G7" s="240">
        <f aca="true" t="shared" si="1" ref="G7:G14">SUM(E7:F7)</f>
        <v>25</v>
      </c>
      <c r="H7" s="224">
        <v>6</v>
      </c>
      <c r="I7" s="224">
        <v>9</v>
      </c>
      <c r="J7" s="240">
        <f aca="true" t="shared" si="2" ref="J7:J18">SUM(H7:I7)</f>
        <v>15</v>
      </c>
      <c r="K7" s="224">
        <v>9</v>
      </c>
      <c r="L7" s="224">
        <v>3</v>
      </c>
      <c r="M7" s="240">
        <f aca="true" t="shared" si="3" ref="M7:M18">SUM(K7:L7)</f>
        <v>12</v>
      </c>
      <c r="N7" s="224">
        <v>9</v>
      </c>
      <c r="O7" s="224">
        <v>11</v>
      </c>
      <c r="P7" s="240">
        <f aca="true" t="shared" si="4" ref="P7:P18">SUM(N7:O7)</f>
        <v>20</v>
      </c>
    </row>
    <row r="8" spans="1:16" ht="19.5" customHeight="1">
      <c r="A8" s="176" t="s">
        <v>793</v>
      </c>
      <c r="B8" s="224">
        <v>10</v>
      </c>
      <c r="C8" s="224">
        <v>53</v>
      </c>
      <c r="D8" s="240">
        <f t="shared" si="0"/>
        <v>63</v>
      </c>
      <c r="E8" s="224">
        <v>10</v>
      </c>
      <c r="F8" s="224">
        <v>59</v>
      </c>
      <c r="G8" s="240">
        <f t="shared" si="1"/>
        <v>69</v>
      </c>
      <c r="H8" s="224">
        <v>17</v>
      </c>
      <c r="I8" s="224">
        <v>148</v>
      </c>
      <c r="J8" s="240">
        <f t="shared" si="2"/>
        <v>165</v>
      </c>
      <c r="K8" s="224">
        <v>15</v>
      </c>
      <c r="L8" s="224">
        <v>107</v>
      </c>
      <c r="M8" s="240">
        <f t="shared" si="3"/>
        <v>122</v>
      </c>
      <c r="N8" s="224">
        <v>40</v>
      </c>
      <c r="O8" s="224">
        <v>56</v>
      </c>
      <c r="P8" s="240">
        <f t="shared" si="4"/>
        <v>96</v>
      </c>
    </row>
    <row r="9" spans="1:16" ht="19.5" customHeight="1">
      <c r="A9" s="239" t="s">
        <v>34</v>
      </c>
      <c r="B9" s="224">
        <v>5</v>
      </c>
      <c r="C9" s="224">
        <v>6</v>
      </c>
      <c r="D9" s="240">
        <f t="shared" si="0"/>
        <v>11</v>
      </c>
      <c r="E9" s="224">
        <v>17</v>
      </c>
      <c r="F9" s="224">
        <v>4</v>
      </c>
      <c r="G9" s="240">
        <f t="shared" si="1"/>
        <v>21</v>
      </c>
      <c r="H9" s="224">
        <v>16</v>
      </c>
      <c r="I9" s="224">
        <v>17</v>
      </c>
      <c r="J9" s="240">
        <f t="shared" si="2"/>
        <v>33</v>
      </c>
      <c r="K9" s="224">
        <v>13</v>
      </c>
      <c r="L9" s="224">
        <v>8</v>
      </c>
      <c r="M9" s="240">
        <f t="shared" si="3"/>
        <v>21</v>
      </c>
      <c r="N9" s="224">
        <v>10</v>
      </c>
      <c r="O9" s="224">
        <v>3</v>
      </c>
      <c r="P9" s="240">
        <f t="shared" si="4"/>
        <v>13</v>
      </c>
    </row>
    <row r="10" spans="1:16" ht="19.5" customHeight="1">
      <c r="A10" s="239" t="s">
        <v>35</v>
      </c>
      <c r="B10" s="224">
        <v>53</v>
      </c>
      <c r="C10" s="224">
        <v>317</v>
      </c>
      <c r="D10" s="240">
        <f t="shared" si="0"/>
        <v>370</v>
      </c>
      <c r="E10" s="224">
        <v>36</v>
      </c>
      <c r="F10" s="224">
        <v>304</v>
      </c>
      <c r="G10" s="240">
        <f t="shared" si="1"/>
        <v>340</v>
      </c>
      <c r="H10" s="224">
        <v>23</v>
      </c>
      <c r="I10" s="224">
        <v>489</v>
      </c>
      <c r="J10" s="240">
        <f t="shared" si="2"/>
        <v>512</v>
      </c>
      <c r="K10" s="224">
        <v>22</v>
      </c>
      <c r="L10" s="224">
        <v>488</v>
      </c>
      <c r="M10" s="240">
        <f t="shared" si="3"/>
        <v>510</v>
      </c>
      <c r="N10" s="224">
        <v>13</v>
      </c>
      <c r="O10" s="224">
        <v>504</v>
      </c>
      <c r="P10" s="240">
        <f t="shared" si="4"/>
        <v>517</v>
      </c>
    </row>
    <row r="11" spans="1:16" ht="19.5" customHeight="1">
      <c r="A11" s="239" t="s">
        <v>36</v>
      </c>
      <c r="B11" s="224">
        <v>4</v>
      </c>
      <c r="C11" s="224">
        <v>2</v>
      </c>
      <c r="D11" s="240">
        <f t="shared" si="0"/>
        <v>6</v>
      </c>
      <c r="E11" s="224">
        <v>0</v>
      </c>
      <c r="F11" s="224">
        <v>0</v>
      </c>
      <c r="G11" s="240">
        <f t="shared" si="1"/>
        <v>0</v>
      </c>
      <c r="H11" s="224">
        <v>3</v>
      </c>
      <c r="I11" s="224">
        <v>1</v>
      </c>
      <c r="J11" s="240">
        <f t="shared" si="2"/>
        <v>4</v>
      </c>
      <c r="K11" s="224">
        <v>0</v>
      </c>
      <c r="L11" s="224">
        <v>1</v>
      </c>
      <c r="M11" s="240">
        <f t="shared" si="3"/>
        <v>1</v>
      </c>
      <c r="N11" s="224">
        <v>0</v>
      </c>
      <c r="O11" s="224">
        <v>1</v>
      </c>
      <c r="P11" s="240">
        <f t="shared" si="4"/>
        <v>1</v>
      </c>
    </row>
    <row r="12" spans="1:16" ht="19.5" customHeight="1">
      <c r="A12" s="239" t="s">
        <v>37</v>
      </c>
      <c r="B12" s="224">
        <v>54</v>
      </c>
      <c r="C12" s="224">
        <v>52</v>
      </c>
      <c r="D12" s="240">
        <f t="shared" si="0"/>
        <v>106</v>
      </c>
      <c r="E12" s="224">
        <v>143</v>
      </c>
      <c r="F12" s="224">
        <v>49</v>
      </c>
      <c r="G12" s="240">
        <f t="shared" si="1"/>
        <v>192</v>
      </c>
      <c r="H12" s="224">
        <v>149</v>
      </c>
      <c r="I12" s="224">
        <v>110</v>
      </c>
      <c r="J12" s="240">
        <f t="shared" si="2"/>
        <v>259</v>
      </c>
      <c r="K12" s="224">
        <v>161</v>
      </c>
      <c r="L12" s="224">
        <v>70</v>
      </c>
      <c r="M12" s="240">
        <f t="shared" si="3"/>
        <v>231</v>
      </c>
      <c r="N12" s="224">
        <v>203</v>
      </c>
      <c r="O12" s="224">
        <v>69</v>
      </c>
      <c r="P12" s="240">
        <f t="shared" si="4"/>
        <v>272</v>
      </c>
    </row>
    <row r="13" spans="1:16" ht="19.5" customHeight="1">
      <c r="A13" s="239" t="s">
        <v>38</v>
      </c>
      <c r="B13" s="224">
        <v>361</v>
      </c>
      <c r="C13" s="224">
        <v>52</v>
      </c>
      <c r="D13" s="240">
        <f t="shared" si="0"/>
        <v>413</v>
      </c>
      <c r="E13" s="224">
        <v>334</v>
      </c>
      <c r="F13" s="224">
        <v>60</v>
      </c>
      <c r="G13" s="240">
        <f t="shared" si="1"/>
        <v>394</v>
      </c>
      <c r="H13" s="224">
        <v>401</v>
      </c>
      <c r="I13" s="224">
        <v>114</v>
      </c>
      <c r="J13" s="240">
        <f t="shared" si="2"/>
        <v>515</v>
      </c>
      <c r="K13" s="224">
        <v>341</v>
      </c>
      <c r="L13" s="224">
        <v>88</v>
      </c>
      <c r="M13" s="240">
        <f t="shared" si="3"/>
        <v>429</v>
      </c>
      <c r="N13" s="224">
        <v>438</v>
      </c>
      <c r="O13" s="224">
        <v>85</v>
      </c>
      <c r="P13" s="240">
        <f t="shared" si="4"/>
        <v>523</v>
      </c>
    </row>
    <row r="14" spans="1:16" ht="19.5" customHeight="1">
      <c r="A14" s="239" t="s">
        <v>39</v>
      </c>
      <c r="B14" s="224">
        <v>0</v>
      </c>
      <c r="C14" s="224">
        <v>1</v>
      </c>
      <c r="D14" s="240">
        <f t="shared" si="0"/>
        <v>1</v>
      </c>
      <c r="E14" s="224">
        <v>0</v>
      </c>
      <c r="F14" s="224">
        <v>0</v>
      </c>
      <c r="G14" s="240">
        <f t="shared" si="1"/>
        <v>0</v>
      </c>
      <c r="H14" s="224">
        <v>0</v>
      </c>
      <c r="I14" s="224">
        <v>0</v>
      </c>
      <c r="J14" s="240">
        <f t="shared" si="2"/>
        <v>0</v>
      </c>
      <c r="K14" s="224">
        <v>0</v>
      </c>
      <c r="L14" s="224">
        <v>0</v>
      </c>
      <c r="M14" s="240">
        <f t="shared" si="3"/>
        <v>0</v>
      </c>
      <c r="N14" s="224">
        <v>0</v>
      </c>
      <c r="O14" s="224">
        <v>0</v>
      </c>
      <c r="P14" s="240">
        <f t="shared" si="4"/>
        <v>0</v>
      </c>
    </row>
    <row r="15" spans="1:16" ht="19.5" customHeight="1">
      <c r="A15" s="239" t="s">
        <v>40</v>
      </c>
      <c r="B15" s="224">
        <v>1</v>
      </c>
      <c r="C15" s="224">
        <v>6</v>
      </c>
      <c r="D15" s="240">
        <f>SUM(B15:C15)</f>
        <v>7</v>
      </c>
      <c r="E15" s="224">
        <v>9</v>
      </c>
      <c r="F15" s="224">
        <v>7</v>
      </c>
      <c r="G15" s="240">
        <f>SUM(E15:F15)</f>
        <v>16</v>
      </c>
      <c r="H15" s="224">
        <v>8</v>
      </c>
      <c r="I15" s="224">
        <v>8</v>
      </c>
      <c r="J15" s="240">
        <f t="shared" si="2"/>
        <v>16</v>
      </c>
      <c r="K15" s="224">
        <v>16</v>
      </c>
      <c r="L15" s="224">
        <v>15</v>
      </c>
      <c r="M15" s="240">
        <f t="shared" si="3"/>
        <v>31</v>
      </c>
      <c r="N15" s="224">
        <v>20</v>
      </c>
      <c r="O15" s="224">
        <v>6</v>
      </c>
      <c r="P15" s="240">
        <f t="shared" si="4"/>
        <v>26</v>
      </c>
    </row>
    <row r="16" spans="1:16" ht="19.5" customHeight="1">
      <c r="A16" s="239" t="s">
        <v>41</v>
      </c>
      <c r="B16" s="224">
        <v>21</v>
      </c>
      <c r="C16" s="224">
        <v>5</v>
      </c>
      <c r="D16" s="240">
        <f>SUM(B16:C16)</f>
        <v>26</v>
      </c>
      <c r="E16" s="224">
        <v>33</v>
      </c>
      <c r="F16" s="224">
        <v>2</v>
      </c>
      <c r="G16" s="240">
        <f>SUM(E16:F16)</f>
        <v>35</v>
      </c>
      <c r="H16" s="224">
        <v>49</v>
      </c>
      <c r="I16" s="224">
        <v>17</v>
      </c>
      <c r="J16" s="240">
        <f t="shared" si="2"/>
        <v>66</v>
      </c>
      <c r="K16" s="224">
        <v>65</v>
      </c>
      <c r="L16" s="224">
        <v>13</v>
      </c>
      <c r="M16" s="240">
        <f t="shared" si="3"/>
        <v>78</v>
      </c>
      <c r="N16" s="224">
        <v>83</v>
      </c>
      <c r="O16" s="224">
        <v>7</v>
      </c>
      <c r="P16" s="240">
        <f t="shared" si="4"/>
        <v>90</v>
      </c>
    </row>
    <row r="17" spans="1:16" ht="19.5" customHeight="1">
      <c r="A17" s="239" t="s">
        <v>42</v>
      </c>
      <c r="B17" s="224">
        <v>30</v>
      </c>
      <c r="C17" s="224">
        <v>13</v>
      </c>
      <c r="D17" s="240">
        <f>SUM(B17:C17)</f>
        <v>43</v>
      </c>
      <c r="E17" s="224">
        <v>25</v>
      </c>
      <c r="F17" s="224">
        <v>7</v>
      </c>
      <c r="G17" s="240">
        <f>SUM(E17:F17)</f>
        <v>32</v>
      </c>
      <c r="H17" s="224">
        <v>31</v>
      </c>
      <c r="I17" s="224">
        <v>23</v>
      </c>
      <c r="J17" s="240">
        <f t="shared" si="2"/>
        <v>54</v>
      </c>
      <c r="K17" s="224">
        <v>44</v>
      </c>
      <c r="L17" s="224">
        <v>31</v>
      </c>
      <c r="M17" s="240">
        <f t="shared" si="3"/>
        <v>75</v>
      </c>
      <c r="N17" s="224">
        <v>52</v>
      </c>
      <c r="O17" s="224">
        <v>23</v>
      </c>
      <c r="P17" s="240">
        <f t="shared" si="4"/>
        <v>75</v>
      </c>
    </row>
    <row r="18" spans="1:16" ht="19.5" customHeight="1">
      <c r="A18" s="239" t="s">
        <v>43</v>
      </c>
      <c r="B18" s="224">
        <v>0</v>
      </c>
      <c r="C18" s="224">
        <v>0</v>
      </c>
      <c r="D18" s="240">
        <f>SUM(B18:C18)</f>
        <v>0</v>
      </c>
      <c r="E18" s="224">
        <v>0</v>
      </c>
      <c r="F18" s="224">
        <v>0</v>
      </c>
      <c r="G18" s="240">
        <f>SUM(E18:F18)</f>
        <v>0</v>
      </c>
      <c r="H18" s="224">
        <v>0</v>
      </c>
      <c r="I18" s="224">
        <v>0</v>
      </c>
      <c r="J18" s="240">
        <f t="shared" si="2"/>
        <v>0</v>
      </c>
      <c r="K18" s="224">
        <v>0</v>
      </c>
      <c r="L18" s="224">
        <v>0</v>
      </c>
      <c r="M18" s="240">
        <f t="shared" si="3"/>
        <v>0</v>
      </c>
      <c r="N18" s="224">
        <v>0</v>
      </c>
      <c r="O18" s="224">
        <v>0</v>
      </c>
      <c r="P18" s="240">
        <f t="shared" si="4"/>
        <v>0</v>
      </c>
    </row>
    <row r="19" spans="1:16" ht="19.5" customHeight="1">
      <c r="A19" s="239" t="s">
        <v>580</v>
      </c>
      <c r="B19" s="224">
        <v>1</v>
      </c>
      <c r="C19" s="224">
        <v>0</v>
      </c>
      <c r="D19" s="240">
        <f>SUM(B19:C19)</f>
        <v>1</v>
      </c>
      <c r="E19" s="224">
        <v>0</v>
      </c>
      <c r="F19" s="224">
        <v>2</v>
      </c>
      <c r="G19" s="240">
        <f>SUM(E19:F19)</f>
        <v>2</v>
      </c>
      <c r="H19" s="224">
        <v>0</v>
      </c>
      <c r="I19" s="224">
        <v>1</v>
      </c>
      <c r="J19" s="240">
        <f>SUM(H19:I19)</f>
        <v>1</v>
      </c>
      <c r="K19" s="224">
        <v>0</v>
      </c>
      <c r="L19" s="224">
        <v>0</v>
      </c>
      <c r="M19" s="240">
        <f>SUM(K19:L19)</f>
        <v>0</v>
      </c>
      <c r="N19" s="224">
        <v>1</v>
      </c>
      <c r="O19" s="224">
        <v>0</v>
      </c>
      <c r="P19" s="240">
        <f>SUM(N19:O19)</f>
        <v>1</v>
      </c>
    </row>
    <row r="20" spans="1:16" ht="24.75" customHeight="1">
      <c r="A20" s="225" t="s">
        <v>46</v>
      </c>
      <c r="B20" s="226">
        <f aca="true" t="shared" si="5" ref="B20:M20">SUM(B6:B19)</f>
        <v>9041</v>
      </c>
      <c r="C20" s="226">
        <f t="shared" si="5"/>
        <v>864</v>
      </c>
      <c r="D20" s="226">
        <f t="shared" si="5"/>
        <v>9905</v>
      </c>
      <c r="E20" s="226">
        <f t="shared" si="5"/>
        <v>8934</v>
      </c>
      <c r="F20" s="226">
        <f t="shared" si="5"/>
        <v>893</v>
      </c>
      <c r="G20" s="226">
        <f t="shared" si="5"/>
        <v>9827</v>
      </c>
      <c r="H20" s="226">
        <f t="shared" si="5"/>
        <v>8584</v>
      </c>
      <c r="I20" s="226">
        <f t="shared" si="5"/>
        <v>1693</v>
      </c>
      <c r="J20" s="226">
        <f t="shared" si="5"/>
        <v>10277</v>
      </c>
      <c r="K20" s="226">
        <f t="shared" si="5"/>
        <v>9209</v>
      </c>
      <c r="L20" s="226">
        <f t="shared" si="5"/>
        <v>1483</v>
      </c>
      <c r="M20" s="226">
        <f t="shared" si="5"/>
        <v>10692</v>
      </c>
      <c r="N20" s="226">
        <f>SUM(N6:N19)</f>
        <v>9779</v>
      </c>
      <c r="O20" s="226">
        <f>SUM(O6:O19)</f>
        <v>1268</v>
      </c>
      <c r="P20" s="226">
        <f>SUM(P6:P19)</f>
        <v>11047</v>
      </c>
    </row>
    <row r="21" ht="7.5" customHeight="1"/>
    <row r="22" spans="1:9" ht="15.75">
      <c r="A22" s="227" t="s">
        <v>374</v>
      </c>
      <c r="G22" s="545"/>
      <c r="I22" s="545"/>
    </row>
    <row r="23" ht="18.75">
      <c r="A23" s="505" t="s">
        <v>794</v>
      </c>
    </row>
    <row r="24" ht="15.75">
      <c r="A24" s="11" t="s">
        <v>411</v>
      </c>
    </row>
    <row r="25" ht="18.75">
      <c r="A25" s="227" t="s">
        <v>795</v>
      </c>
    </row>
  </sheetData>
  <sheetProtection/>
  <mergeCells count="5">
    <mergeCell ref="B4:D4"/>
    <mergeCell ref="E4:G4"/>
    <mergeCell ref="H4:J4"/>
    <mergeCell ref="K4:M4"/>
    <mergeCell ref="N4:P4"/>
  </mergeCells>
  <hyperlinks>
    <hyperlink ref="A1" location="CONTENT!A1" display="Back to table of content"/>
  </hyperlinks>
  <printOptions/>
  <pageMargins left="0.5811023622047" right="0.236220472440945" top="0.511811023622047" bottom="0.354330708661417" header="0.15748031496063" footer="0.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dc:creator>
  <cp:keywords/>
  <dc:description/>
  <cp:lastModifiedBy>Anirood Bundhoo</cp:lastModifiedBy>
  <cp:lastPrinted>2021-02-05T07:27:47Z</cp:lastPrinted>
  <dcterms:created xsi:type="dcterms:W3CDTF">2003-04-22T19:47:24Z</dcterms:created>
  <dcterms:modified xsi:type="dcterms:W3CDTF">2021-02-11T05:26:03Z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