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3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3750" activeTab="0"/>
  </bookViews>
  <sheets>
    <sheet name="Table of contents" sheetId="1" r:id="rId1"/>
    <sheet name="Tab1.1" sheetId="2" r:id="rId2"/>
    <sheet name="Tab1.2 " sheetId="3" r:id="rId3"/>
    <sheet name="Tab1.3" sheetId="4" r:id="rId4"/>
    <sheet name="Tab 1.4 " sheetId="5" r:id="rId5"/>
    <sheet name="Tab 1.5 " sheetId="6" r:id="rId6"/>
    <sheet name="TAB1-6 " sheetId="7" r:id="rId7"/>
    <sheet name="Tab1.7" sheetId="8" r:id="rId8"/>
    <sheet name="Tab 1.8 " sheetId="9" r:id="rId9"/>
    <sheet name="Tab 1.9 " sheetId="10" r:id="rId10"/>
    <sheet name="tab1.10" sheetId="11" r:id="rId11"/>
    <sheet name="Tab 1.11 " sheetId="12" r:id="rId12"/>
    <sheet name="Tab 1.12 " sheetId="13" r:id="rId13"/>
    <sheet name="Table2.1" sheetId="14" r:id="rId14"/>
    <sheet name="Tab2.2" sheetId="15" r:id="rId15"/>
    <sheet name="Tab2.3" sheetId="16" r:id="rId16"/>
    <sheet name="Tab2.4" sheetId="17" r:id="rId17"/>
    <sheet name="Tab 2.5" sheetId="18" r:id="rId18"/>
    <sheet name="Tab 2.6" sheetId="19" r:id="rId19"/>
    <sheet name="Tab2.7" sheetId="20" r:id="rId20"/>
    <sheet name="Tab2.8" sheetId="21" r:id="rId21"/>
    <sheet name="Tab2.9" sheetId="22" r:id="rId22"/>
    <sheet name="Tab 2.10" sheetId="23" r:id="rId23"/>
    <sheet name="Tab 2.11" sheetId="24" r:id="rId24"/>
    <sheet name="Tab 2.12" sheetId="25" r:id="rId25"/>
    <sheet name="Tab2.13" sheetId="26" r:id="rId26"/>
    <sheet name="Tab 2.14" sheetId="27" r:id="rId27"/>
    <sheet name="Tab2.15" sheetId="28" r:id="rId28"/>
    <sheet name="Tab 2.16" sheetId="29" r:id="rId29"/>
    <sheet name="Tab 2.17" sheetId="30" r:id="rId30"/>
    <sheet name="Tab 2.18" sheetId="31" r:id="rId31"/>
    <sheet name="Tab2.19" sheetId="32" r:id="rId32"/>
    <sheet name="Tab 2.20" sheetId="33" r:id="rId33"/>
    <sheet name="Tab 2.21" sheetId="34" r:id="rId34"/>
    <sheet name="Tab 2.22" sheetId="35" r:id="rId35"/>
    <sheet name="Tab 2.23" sheetId="36" r:id="rId36"/>
    <sheet name="Tab 2.24" sheetId="37" r:id="rId37"/>
    <sheet name="Tab2.25" sheetId="38" r:id="rId38"/>
    <sheet name="Tab 3.1" sheetId="39" r:id="rId39"/>
    <sheet name="Tab 3.2" sheetId="40" r:id="rId40"/>
    <sheet name="Tab3.3 " sheetId="41" r:id="rId41"/>
  </sheets>
  <externalReferences>
    <externalReference r:id="rId44"/>
  </externalReferences>
  <definedNames>
    <definedName name="_ATPMoveavg_Dlg_Results" localSheetId="6" hidden="1">{2;#N/A;"R6C2:R10C2";#N/A;"R13C2:R18C2";#N/A;3;FALSE;FALSE;#N/A;#N/A;#N/A}</definedName>
    <definedName name="_ATPMoveavg_Dlg_Types" localSheetId="6" hidden="1">{"EXCELHLP.HLP!1791";5;10;5;10;5;7;13;13;1;2;24}</definedName>
    <definedName name="_ATPMoveavg_Range1" localSheetId="6" hidden="1">'TAB1-6 '!$B$6:$B$10</definedName>
    <definedName name="_ATPMoveavg_Range2" localSheetId="6" hidden="1">'TAB1-6 '!$B$12:$B$17</definedName>
    <definedName name="DATABASE" localSheetId="11">'[1]Tab 1.12f'!#REF!</definedName>
    <definedName name="DATABASE" localSheetId="12">'[1]Tab 1.12f'!#REF!</definedName>
    <definedName name="DATABASE" localSheetId="4">'[1]Tab 1.12f'!#REF!</definedName>
    <definedName name="DATABASE" localSheetId="5">'[1]Tab 1.12f'!#REF!</definedName>
    <definedName name="DATABASE" localSheetId="8">'[1]Tab 1.12f'!#REF!</definedName>
    <definedName name="DATABASE" localSheetId="9">'[1]Tab 1.12f'!#REF!</definedName>
    <definedName name="DATABASE" localSheetId="38">'[1]Tab 1.12f'!#REF!</definedName>
    <definedName name="DATABASE" localSheetId="39">'[1]Tab 1.12f'!#REF!</definedName>
    <definedName name="DATABASE" localSheetId="10">'[1]Tab 1.12f'!#REF!</definedName>
    <definedName name="DATABASE" localSheetId="2">'[1]Tab 1.12f'!#REF!</definedName>
    <definedName name="DATABASE" localSheetId="3">'[1]Tab 1.12f'!#REF!</definedName>
    <definedName name="DATABASE" localSheetId="7">'[1]Tab 1.12f'!#REF!</definedName>
    <definedName name="DATABASE" localSheetId="6">'[1]Tab 1.12f'!#REF!</definedName>
    <definedName name="DATABASE" localSheetId="40">'[1]Tab 1.12f'!#REF!</definedName>
    <definedName name="_xlnm.Print_Area" localSheetId="6">'TAB1-6 '!$A$2:$E$21</definedName>
    <definedName name="_xlnm.Print_Area" localSheetId="27">'Tab2.15'!$A$1:$E$34</definedName>
    <definedName name="_xlnm.Print_Area" localSheetId="31">'Tab2.19'!$A$1:$E$39</definedName>
    <definedName name="solver_adj" localSheetId="6" hidden="1">'TAB1-6 '!$B$6</definedName>
    <definedName name="solver_lin" localSheetId="6" hidden="1">0</definedName>
    <definedName name="solver_num" localSheetId="6" hidden="1">0</definedName>
    <definedName name="solver_opt" localSheetId="6" hidden="1">'TAB1-6 '!$C$6</definedName>
    <definedName name="solver_tmp" localSheetId="6" hidden="1">'TAB1-6 '!$B$6</definedName>
    <definedName name="solver_typ" localSheetId="6" hidden="1">1</definedName>
    <definedName name="solver_val" localSheetId="6" hidden="1">0</definedName>
  </definedNames>
  <calcPr fullCalcOnLoad="1"/>
</workbook>
</file>

<file path=xl/sharedStrings.xml><?xml version="1.0" encoding="utf-8"?>
<sst xmlns="http://schemas.openxmlformats.org/spreadsheetml/2006/main" count="1447" uniqueCount="574">
  <si>
    <t>( as at 31st December )</t>
  </si>
  <si>
    <t>(as at 31st December)</t>
  </si>
  <si>
    <t>Indonesia</t>
  </si>
  <si>
    <t xml:space="preserve">          exceeding  1,250  c.c.</t>
  </si>
  <si>
    <t xml:space="preserve">           1,250  c.c.  but  not  exceeding</t>
  </si>
  <si>
    <t xml:space="preserve">           1,500  c.c. </t>
  </si>
  <si>
    <t xml:space="preserve">           1,500  c.c.  but  not  exceeding</t>
  </si>
  <si>
    <t xml:space="preserve">           2,250  c.c. </t>
  </si>
  <si>
    <t xml:space="preserve">           2,250  c.c.  </t>
  </si>
  <si>
    <t>Number</t>
  </si>
  <si>
    <t xml:space="preserve"> Type  of</t>
  </si>
  <si>
    <t>Learner's  licence</t>
  </si>
  <si>
    <t>Competent  licence</t>
  </si>
  <si>
    <t>International</t>
  </si>
  <si>
    <t>First  issue</t>
  </si>
  <si>
    <t>Licence</t>
  </si>
  <si>
    <t>Male</t>
  </si>
  <si>
    <t>Female</t>
  </si>
  <si>
    <t>Both Sexes</t>
  </si>
  <si>
    <t>Length of roads (km)</t>
  </si>
  <si>
    <t>Year</t>
  </si>
  <si>
    <t>Motorways</t>
  </si>
  <si>
    <t>Total</t>
  </si>
  <si>
    <t xml:space="preserve"> </t>
  </si>
  <si>
    <t xml:space="preserve">  Type  of  vehicle</t>
  </si>
  <si>
    <t xml:space="preserve">  Car</t>
  </si>
  <si>
    <t xml:space="preserve">  Van</t>
  </si>
  <si>
    <t xml:space="preserve">  Bus  </t>
  </si>
  <si>
    <t xml:space="preserve">  Trailer</t>
  </si>
  <si>
    <t xml:space="preserve">  Other</t>
  </si>
  <si>
    <t xml:space="preserve">              TOTAL</t>
  </si>
  <si>
    <t>Type  of  vehicle</t>
  </si>
  <si>
    <t xml:space="preserve">    Car</t>
  </si>
  <si>
    <t xml:space="preserve">    Dual  purpose  vehicle</t>
  </si>
  <si>
    <t xml:space="preserve">    Heavy  motor  car</t>
  </si>
  <si>
    <t xml:space="preserve">    Motor  cycle</t>
  </si>
  <si>
    <t xml:space="preserve">    Auto  cycle</t>
  </si>
  <si>
    <t xml:space="preserve">    Lorry  and  truck</t>
  </si>
  <si>
    <t xml:space="preserve">    Van</t>
  </si>
  <si>
    <t xml:space="preserve">    Bus</t>
  </si>
  <si>
    <t xml:space="preserve">    Tractor  and  dumper</t>
  </si>
  <si>
    <t xml:space="preserve">    Prime  mover</t>
  </si>
  <si>
    <t xml:space="preserve">    Trailer</t>
  </si>
  <si>
    <t xml:space="preserve">    Road  roller</t>
  </si>
  <si>
    <t>-</t>
  </si>
  <si>
    <t>Imported second - hand vehicles</t>
  </si>
  <si>
    <t>Re-registered vehicles ¹</t>
  </si>
  <si>
    <t xml:space="preserve">     Total</t>
  </si>
  <si>
    <t>Age group</t>
  </si>
  <si>
    <t>(Years)</t>
  </si>
  <si>
    <t>%</t>
  </si>
  <si>
    <t>TOTAL</t>
  </si>
  <si>
    <r>
      <t xml:space="preserve">      &lt; </t>
    </r>
    <r>
      <rPr>
        <b/>
        <sz val="12"/>
        <rFont val="Times New Roman"/>
        <family val="1"/>
      </rPr>
      <t xml:space="preserve"> 5</t>
    </r>
  </si>
  <si>
    <r>
      <t xml:space="preserve"> </t>
    </r>
    <r>
      <rPr>
        <b/>
        <sz val="12"/>
        <rFont val="Times New Roman"/>
        <family val="1"/>
      </rPr>
      <t xml:space="preserve"> 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</si>
  <si>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10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15</t>
    </r>
  </si>
  <si>
    <r>
      <t xml:space="preserve">     ³ </t>
    </r>
    <r>
      <rPr>
        <b/>
        <sz val="12"/>
        <rFont val="Times New Roman"/>
        <family val="1"/>
      </rPr>
      <t>15</t>
    </r>
  </si>
  <si>
    <r>
      <t xml:space="preserve">      &lt;  </t>
    </r>
    <r>
      <rPr>
        <b/>
        <sz val="12"/>
        <rFont val="Times New Roman"/>
        <family val="1"/>
      </rPr>
      <t>5</t>
    </r>
  </si>
  <si>
    <r>
      <t xml:space="preserve">  </t>
    </r>
    <r>
      <rPr>
        <b/>
        <sz val="12"/>
        <rFont val="Times New Roman"/>
        <family val="1"/>
      </rPr>
      <t>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</si>
  <si>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t>Unit</t>
  </si>
  <si>
    <t>Thousand</t>
  </si>
  <si>
    <t>"</t>
  </si>
  <si>
    <t xml:space="preserve">       Total  gross  receipts</t>
  </si>
  <si>
    <t xml:space="preserve">  Rs Mn</t>
  </si>
  <si>
    <t xml:space="preserve">       Average  gross  receipts  per  day</t>
  </si>
  <si>
    <t xml:space="preserve">  Rs '000</t>
  </si>
  <si>
    <t>Rupees</t>
  </si>
  <si>
    <t>Period</t>
  </si>
  <si>
    <t>Sept. 90</t>
  </si>
  <si>
    <t xml:space="preserve">Jan. 97 </t>
  </si>
  <si>
    <t>Aug. 02</t>
  </si>
  <si>
    <t>Oct. 04</t>
  </si>
  <si>
    <t xml:space="preserve">  Stage     </t>
  </si>
  <si>
    <t>Activity</t>
  </si>
  <si>
    <t xml:space="preserve">As  at  end  of  December  </t>
  </si>
  <si>
    <t>Issue  of motor  vehicle  licences  (Road  tax)</t>
  </si>
  <si>
    <t>Examination  of  vehicles</t>
  </si>
  <si>
    <t>Issue  of public  service  vehicle  and  carrier's licences</t>
  </si>
  <si>
    <t>Registration  of  vehicles</t>
  </si>
  <si>
    <t>Issue  of  special  route  permits</t>
  </si>
  <si>
    <t>Issue  of motor  vehicles  dealers  and  petrol service station licences</t>
  </si>
  <si>
    <t>Other</t>
  </si>
  <si>
    <t>Item</t>
  </si>
  <si>
    <t>Country  of  origin</t>
  </si>
  <si>
    <t>Quantity</t>
  </si>
  <si>
    <t>Value</t>
  </si>
  <si>
    <t>1 -  Passenger  motor  cars</t>
  </si>
  <si>
    <t>No.</t>
  </si>
  <si>
    <t xml:space="preserve">       -  of  engine  capacity  not </t>
  </si>
  <si>
    <t>France</t>
  </si>
  <si>
    <t xml:space="preserve">Germany </t>
  </si>
  <si>
    <t>India</t>
  </si>
  <si>
    <t>Italy</t>
  </si>
  <si>
    <t>Japan</t>
  </si>
  <si>
    <t>Korea  Rep.</t>
  </si>
  <si>
    <t>Malaysia</t>
  </si>
  <si>
    <t>South  Africa Rep.</t>
  </si>
  <si>
    <t>Spain</t>
  </si>
  <si>
    <t>Other  Countries</t>
  </si>
  <si>
    <t xml:space="preserve">        -  of  engine  capacity  exceeding </t>
  </si>
  <si>
    <t xml:space="preserve">United  Kingdom </t>
  </si>
  <si>
    <t>South  Africa  Rep.</t>
  </si>
  <si>
    <t>Thailand</t>
  </si>
  <si>
    <t xml:space="preserve">Germany   </t>
  </si>
  <si>
    <t>Korea Rep.</t>
  </si>
  <si>
    <t xml:space="preserve">       -  other, unspecified</t>
  </si>
  <si>
    <t>China</t>
  </si>
  <si>
    <t>2 - Trucks and lorries, trucks</t>
  </si>
  <si>
    <t xml:space="preserve">     of pick-up type, vans</t>
  </si>
  <si>
    <t xml:space="preserve">     designed solely for the types</t>
  </si>
  <si>
    <t xml:space="preserve">     which are not  derived solely</t>
  </si>
  <si>
    <t xml:space="preserve">     from ordinary passenger</t>
  </si>
  <si>
    <t xml:space="preserve">     motor-car</t>
  </si>
  <si>
    <t>3 - Public service type passenger</t>
  </si>
  <si>
    <t xml:space="preserve">     motor vehicle</t>
  </si>
  <si>
    <t>Germany</t>
  </si>
  <si>
    <t>Other countries</t>
  </si>
  <si>
    <t>4 - Road tractors for semi-trailers</t>
  </si>
  <si>
    <t>United Kingdom</t>
  </si>
  <si>
    <t>5 - Dumpers</t>
  </si>
  <si>
    <t>Netherlands</t>
  </si>
  <si>
    <t>South Africa Rep.</t>
  </si>
  <si>
    <t>6 - Other motor vehicles for the</t>
  </si>
  <si>
    <t xml:space="preserve">     transport of goods or materials </t>
  </si>
  <si>
    <t xml:space="preserve">     -  of an engine capacity exceeding </t>
  </si>
  <si>
    <t xml:space="preserve">      -  of an engine capacity exceeding </t>
  </si>
  <si>
    <t>7 - Special purpose motor vehicles</t>
  </si>
  <si>
    <t xml:space="preserve">     and vans</t>
  </si>
  <si>
    <t>United States</t>
  </si>
  <si>
    <t>8 - Motor cycles, scooters and</t>
  </si>
  <si>
    <t xml:space="preserve">     auto cycles</t>
  </si>
  <si>
    <t>Taiwan</t>
  </si>
  <si>
    <t>Turkey</t>
  </si>
  <si>
    <t>9 - Cycles not motorised</t>
  </si>
  <si>
    <t>United Arab Emirates</t>
  </si>
  <si>
    <t>10 - Chassis fitted with engines</t>
  </si>
  <si>
    <t xml:space="preserve">        for tractors, and for motor</t>
  </si>
  <si>
    <t xml:space="preserve">        vehicles</t>
  </si>
  <si>
    <t xml:space="preserve">11 - Parts and accessories for   </t>
  </si>
  <si>
    <t>M/ton</t>
  </si>
  <si>
    <t xml:space="preserve">        tractors and for motor</t>
  </si>
  <si>
    <t>Singapore</t>
  </si>
  <si>
    <t xml:space="preserve">     </t>
  </si>
  <si>
    <t>12 - Parts n.e.s and acessories for</t>
  </si>
  <si>
    <t xml:space="preserve">       motor cycles, scooters and</t>
  </si>
  <si>
    <t xml:space="preserve">       autocycles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</si>
  <si>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</si>
  <si>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</si>
  <si>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</si>
  <si>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</si>
  <si>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</si>
  <si>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 xml:space="preserve">Number </t>
  </si>
  <si>
    <t>Total number of casualties</t>
  </si>
  <si>
    <t xml:space="preserve">      Slightly injured</t>
  </si>
  <si>
    <t>4. Fatality :</t>
  </si>
  <si>
    <t>Rate per 100,000 population</t>
  </si>
  <si>
    <t>Accidents</t>
  </si>
  <si>
    <t>Casualties</t>
  </si>
  <si>
    <t>Serious</t>
  </si>
  <si>
    <t>Slight</t>
  </si>
  <si>
    <t>Pedestrians</t>
  </si>
  <si>
    <t>Police district</t>
  </si>
  <si>
    <t xml:space="preserve">     Port Louis (South)</t>
  </si>
  <si>
    <t xml:space="preserve">     Port Louis (North)</t>
  </si>
  <si>
    <t xml:space="preserve">     Pamplemousses/Rivière du Rempart</t>
  </si>
  <si>
    <t xml:space="preserve">     Moka/Flacq</t>
  </si>
  <si>
    <t xml:space="preserve">     Grand Port/Savanne</t>
  </si>
  <si>
    <t xml:space="preserve">     Upper Plaines Wilhems</t>
  </si>
  <si>
    <t xml:space="preserve">     Plaines Wilhems/Black River</t>
  </si>
  <si>
    <t>Whole Island</t>
  </si>
  <si>
    <t xml:space="preserve">Jan - Jun </t>
  </si>
  <si>
    <t>Jul - Dec</t>
  </si>
  <si>
    <t xml:space="preserve">      Whole Island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</si>
  <si>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</si>
  <si>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</si>
  <si>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</si>
  <si>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</si>
  <si>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</si>
  <si>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</si>
  <si>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</si>
  <si>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</si>
  <si>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   Time (Hour)</t>
  </si>
  <si>
    <t>Severity of accident</t>
  </si>
  <si>
    <t>Fatal ¹</t>
  </si>
  <si>
    <t>No injury</t>
  </si>
  <si>
    <t xml:space="preserve">   Police district</t>
  </si>
  <si>
    <t xml:space="preserve">          Severity of accident </t>
  </si>
  <si>
    <t xml:space="preserve">Severity of accident </t>
  </si>
  <si>
    <t>Fatal</t>
  </si>
  <si>
    <t xml:space="preserve">     Total </t>
  </si>
  <si>
    <t>Weather conditions</t>
  </si>
  <si>
    <t xml:space="preserve">     Fine</t>
  </si>
  <si>
    <t xml:space="preserve">     Rainy</t>
  </si>
  <si>
    <t xml:space="preserve">     Foggy/misty</t>
  </si>
  <si>
    <t xml:space="preserve">--    </t>
  </si>
  <si>
    <t xml:space="preserve">     Other</t>
  </si>
  <si>
    <t xml:space="preserve">      Total</t>
  </si>
  <si>
    <t>Light conditions</t>
  </si>
  <si>
    <t xml:space="preserve">   Total</t>
  </si>
  <si>
    <t>Type of road</t>
  </si>
  <si>
    <t>Length of</t>
  </si>
  <si>
    <t>roads (kms)</t>
  </si>
  <si>
    <t xml:space="preserve">  Motor-way</t>
  </si>
  <si>
    <t xml:space="preserve">  Main road</t>
  </si>
  <si>
    <t xml:space="preserve">  Secondary road</t>
  </si>
  <si>
    <t xml:space="preserve">  Other road</t>
  </si>
  <si>
    <t>Type of vehicle</t>
  </si>
  <si>
    <t xml:space="preserve">     Private car</t>
  </si>
  <si>
    <t xml:space="preserve">     Taxi car</t>
  </si>
  <si>
    <t xml:space="preserve">     Bus</t>
  </si>
  <si>
    <t xml:space="preserve">     Lorry</t>
  </si>
  <si>
    <t xml:space="preserve">     Van</t>
  </si>
  <si>
    <t xml:space="preserve">     Motor/Auto cycle</t>
  </si>
  <si>
    <t xml:space="preserve">     Other motor-vehicle</t>
  </si>
  <si>
    <t xml:space="preserve">     All vehicles</t>
  </si>
  <si>
    <t>Age - group</t>
  </si>
  <si>
    <t>Drivers</t>
  </si>
  <si>
    <t>Riders</t>
  </si>
  <si>
    <t>(years)</t>
  </si>
  <si>
    <t>15     -      18</t>
  </si>
  <si>
    <t>19      -      24</t>
  </si>
  <si>
    <t>25      -      34</t>
  </si>
  <si>
    <t>35      -      44</t>
  </si>
  <si>
    <t>45      -      54</t>
  </si>
  <si>
    <t>55      -      60</t>
  </si>
  <si>
    <t>0ver 60</t>
  </si>
  <si>
    <t>All ages</t>
  </si>
  <si>
    <t>Driving experience</t>
  </si>
  <si>
    <t xml:space="preserve">     No licence</t>
  </si>
  <si>
    <t xml:space="preserve">     Learner driver's licence</t>
  </si>
  <si>
    <t xml:space="preserve">     All categories</t>
  </si>
  <si>
    <t>Class of</t>
  </si>
  <si>
    <t>Road users</t>
  </si>
  <si>
    <t xml:space="preserve">     Pedestrian</t>
  </si>
  <si>
    <t xml:space="preserve">     Passenger</t>
  </si>
  <si>
    <t xml:space="preserve">     Driver</t>
  </si>
  <si>
    <t xml:space="preserve">     Rider ( auto / m - cycle )</t>
  </si>
  <si>
    <t xml:space="preserve">     Pedal cyclist</t>
  </si>
  <si>
    <t xml:space="preserve">     All road users</t>
  </si>
  <si>
    <t>Passenger</t>
  </si>
  <si>
    <t>Driver/Rider/Cyclist</t>
  </si>
  <si>
    <t>Total Casualties</t>
  </si>
  <si>
    <t>Pedestrian</t>
  </si>
  <si>
    <t>Pedestrian casualties</t>
  </si>
  <si>
    <t>( C.I.F.  Value  Rs  ' 000 )</t>
  </si>
  <si>
    <t>1993 ¹</t>
  </si>
  <si>
    <t xml:space="preserve">       Lubricating  oil  containing  not</t>
  </si>
  <si>
    <t xml:space="preserve">       less  than  70%  by  weight  of</t>
  </si>
  <si>
    <t xml:space="preserve">       petroleum  products</t>
  </si>
  <si>
    <t xml:space="preserve">       Lubricating  greases  containing  not</t>
  </si>
  <si>
    <t>Gasolene</t>
  </si>
  <si>
    <t>Passengers</t>
  </si>
  <si>
    <t xml:space="preserve"> Number</t>
  </si>
  <si>
    <t>All road users</t>
  </si>
  <si>
    <t>Private car</t>
  </si>
  <si>
    <t>Taxi Car &amp; Bus</t>
  </si>
  <si>
    <t>Van</t>
  </si>
  <si>
    <t>Motor/auto cycle</t>
  </si>
  <si>
    <t xml:space="preserve">     Pedal cycle</t>
  </si>
  <si>
    <t xml:space="preserve">     Other motor  vehicle</t>
  </si>
  <si>
    <t xml:space="preserve">     Other non-motor vehicle</t>
  </si>
  <si>
    <t>All vehicles</t>
  </si>
  <si>
    <t>Motor  spirit  (Gasolene)</t>
  </si>
  <si>
    <t>Gas  oil</t>
  </si>
  <si>
    <t xml:space="preserve">      of which</t>
  </si>
  <si>
    <t xml:space="preserve">      Seriously  injured</t>
  </si>
  <si>
    <t xml:space="preserve">    motor vehicles </t>
  </si>
  <si>
    <t>Jan. - Jun.</t>
  </si>
  <si>
    <t>Jul. - Dec.</t>
  </si>
  <si>
    <t xml:space="preserve">Year    </t>
  </si>
  <si>
    <t xml:space="preserve">    Accident</t>
  </si>
  <si>
    <t xml:space="preserve">  Vehicles v/s pedestrian</t>
  </si>
  <si>
    <t xml:space="preserve">  Vehicles v/s vehicles</t>
  </si>
  <si>
    <t xml:space="preserve"> Road Users</t>
  </si>
  <si>
    <t>Dual Carriage way</t>
  </si>
  <si>
    <t>Head On</t>
  </si>
  <si>
    <t>Rear End</t>
  </si>
  <si>
    <t>Right Angle</t>
  </si>
  <si>
    <t>Side Swipe</t>
  </si>
  <si>
    <t>Ran Off Road</t>
  </si>
  <si>
    <t>Hit Object in Road</t>
  </si>
  <si>
    <t>Hit Object off Road</t>
  </si>
  <si>
    <t>Hit Parked Vehicle</t>
  </si>
  <si>
    <t>Hit Pedestrian</t>
  </si>
  <si>
    <t>Hit Animal</t>
  </si>
  <si>
    <t>Junction type</t>
  </si>
  <si>
    <t xml:space="preserve">   Not a Junction</t>
  </si>
  <si>
    <t xml:space="preserve">   Crossroads</t>
  </si>
  <si>
    <t xml:space="preserve">   T - Junction</t>
  </si>
  <si>
    <t xml:space="preserve">   Staggered -  Junction</t>
  </si>
  <si>
    <t xml:space="preserve">   Y - Junction</t>
  </si>
  <si>
    <t xml:space="preserve">   Roundabout</t>
  </si>
  <si>
    <t xml:space="preserve">   Slip Road</t>
  </si>
  <si>
    <t xml:space="preserve">   Private Entrance</t>
  </si>
  <si>
    <t>casualties</t>
  </si>
  <si>
    <t>Collision type</t>
  </si>
  <si>
    <t>Degree of casualty</t>
  </si>
  <si>
    <t>Casualty rate</t>
  </si>
  <si>
    <t xml:space="preserve">          Degree of casualties</t>
  </si>
  <si>
    <t xml:space="preserve">     Full licence</t>
  </si>
  <si>
    <t xml:space="preserve">  ¹ provisional</t>
  </si>
  <si>
    <t>2.  Motor vehicle involved :</t>
  </si>
  <si>
    <t>3.  Casualties :</t>
  </si>
  <si>
    <t xml:space="preserve">           1,600 c.c. but not exceeding</t>
  </si>
  <si>
    <t xml:space="preserve">              2,250 c.c. </t>
  </si>
  <si>
    <t xml:space="preserve">Fatal </t>
  </si>
  <si>
    <t>Pedal Cyclist</t>
  </si>
  <si>
    <t>All Road Users</t>
  </si>
  <si>
    <t xml:space="preserve">       -</t>
  </si>
  <si>
    <t>Class of road users</t>
  </si>
  <si>
    <t>Port Louis (South)</t>
  </si>
  <si>
    <t>Port Louis (North)</t>
  </si>
  <si>
    <t>Moka/Flacq</t>
  </si>
  <si>
    <t>Grand-Port/Savanne</t>
  </si>
  <si>
    <t xml:space="preserve">       -  </t>
  </si>
  <si>
    <t xml:space="preserve">        road again.  Includes  government  vehicles  which  have  been  sold  by  auction. </t>
  </si>
  <si>
    <t xml:space="preserve">           ¹     refer  only  to  buses  with  a  Road  Service  Licence, i.e., buses  which  operate  on  proclaimed  routes  and  charge  individual</t>
  </si>
  <si>
    <t xml:space="preserve">                 fares .  Including  data  on  special  trips .</t>
  </si>
  <si>
    <t xml:space="preserve">       ¹  provisional</t>
  </si>
  <si>
    <t xml:space="preserve">       ¹  revised</t>
  </si>
  <si>
    <t xml:space="preserve">       ²  provisional</t>
  </si>
  <si>
    <t xml:space="preserve">      30 +</t>
  </si>
  <si>
    <t>Drivers of four wheeled vehicles</t>
  </si>
  <si>
    <t>Passengers of four wheeled vehicles</t>
  </si>
  <si>
    <t>Riders / pillion riders of motorised two - wheelers</t>
  </si>
  <si>
    <t>Cyclists</t>
  </si>
  <si>
    <t>Main  
roads</t>
  </si>
  <si>
    <t>Secondary 
roads</t>
  </si>
  <si>
    <t>Other 
roads</t>
  </si>
  <si>
    <t>%  of roads
 paved</t>
  </si>
  <si>
    <t xml:space="preserve">       Operational bus fleet  (as at 30th June)</t>
  </si>
  <si>
    <t xml:space="preserve">       Total vehicle  -  journeys</t>
  </si>
  <si>
    <t xml:space="preserve">       Average  vehicle  -  journeys per day</t>
  </si>
  <si>
    <t xml:space="preserve">       Total vehicle  -  kilometres</t>
  </si>
  <si>
    <t xml:space="preserve">       Average vehicle  -  kilometres per day</t>
  </si>
  <si>
    <t xml:space="preserve">              Licence</t>
  </si>
  <si>
    <t xml:space="preserve">          Year</t>
  </si>
  <si>
    <t xml:space="preserve"> C.I.F.  Value  Rs ' 000 </t>
  </si>
  <si>
    <t>Casualty 
accidents</t>
  </si>
  <si>
    <t>Non-injury
accidents</t>
  </si>
  <si>
    <t>Motor vehicles registered 
(mid-year)</t>
  </si>
  <si>
    <t>Population
 (mid-year)</t>
  </si>
  <si>
    <t xml:space="preserve"> Motor Vehicles 
involved</t>
  </si>
  <si>
    <t>Per 1,000 Motor-vehicles</t>
  </si>
  <si>
    <t>Rider (auto/moto cycle)</t>
  </si>
  <si>
    <t xml:space="preserve"> Casualty 
accidents </t>
  </si>
  <si>
    <t xml:space="preserve">     Pamplemousses /Riviere-Du-Rempart </t>
  </si>
  <si>
    <t xml:space="preserve">    Grand-Port/Savanne</t>
  </si>
  <si>
    <t xml:space="preserve">     Upper Plaine -Wilhems</t>
  </si>
  <si>
    <t xml:space="preserve">     Plaine - Wilhems/Black- River</t>
  </si>
  <si>
    <t>Number of
 vehicles</t>
  </si>
  <si>
    <t xml:space="preserve">     Rider (auto/motor cycle)</t>
  </si>
  <si>
    <t>Class of
 Road users</t>
  </si>
  <si>
    <r>
      <t>Seriously</t>
    </r>
    <r>
      <rPr>
        <b/>
        <vertAlign val="superscript"/>
        <sz val="12"/>
        <rFont val="Times New Roman"/>
        <family val="1"/>
      </rPr>
      <t xml:space="preserve">  
</t>
    </r>
    <r>
      <rPr>
        <b/>
        <sz val="12"/>
        <rFont val="Times New Roman"/>
        <family val="1"/>
      </rPr>
      <t>injured</t>
    </r>
  </si>
  <si>
    <t>Slightly 
injured</t>
  </si>
  <si>
    <t>Age-group
 (years)</t>
  </si>
  <si>
    <t>Population
(mid year)</t>
  </si>
  <si>
    <t>Per 100,000
population</t>
  </si>
  <si>
    <t>Upper Plaine -Wilhems</t>
  </si>
  <si>
    <t>Plaine -Wilhems/Black-River</t>
  </si>
  <si>
    <t xml:space="preserve">Pamplemousses/Riviere Du Rempart </t>
  </si>
  <si>
    <t>Price
(Rs/Litre)</t>
  </si>
  <si>
    <t>Sales
(000  Litre)</t>
  </si>
  <si>
    <t>Fatalities</t>
  </si>
  <si>
    <t>Police District</t>
  </si>
  <si>
    <t>Age group
(Years)</t>
  </si>
  <si>
    <t>Seriously
injured</t>
  </si>
  <si>
    <t>Total
casualties</t>
  </si>
  <si>
    <t xml:space="preserve"> Per casualty 
accident</t>
  </si>
  <si>
    <t xml:space="preserve">Per 100,000
population </t>
  </si>
  <si>
    <t>Seriously
damaged</t>
  </si>
  <si>
    <t>Slightly
damaged</t>
  </si>
  <si>
    <t>Category of road users</t>
  </si>
  <si>
    <t>Gas oil</t>
  </si>
  <si>
    <t>Rs. '000</t>
  </si>
  <si>
    <t>May. 08</t>
  </si>
  <si>
    <t>One Way Street</t>
  </si>
  <si>
    <t>Two Way Street</t>
  </si>
  <si>
    <t>No 
damage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</si>
  <si>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only three main vehicles have been considered in accidents involving more than three vehicles.</t>
    </r>
  </si>
  <si>
    <t xml:space="preserve">Note: as from August 2004, most  non-injury road traffic accidents are not reported to the police, but only to insurance companies. Consequently, disaggregated data 
on non-injury accidents by type of vehicle and nature of damage are not available . </t>
  </si>
  <si>
    <t>Note: as from August 2004, most  non-injury road traffic accidents are not reported to the police, but only to insurance companies. Consequently, disaggregated data on non-injury accidents by age group and sex are not available.</t>
  </si>
  <si>
    <t>Quantity
( '000 Litres)</t>
  </si>
  <si>
    <t>Value
(C.I.F, Rs '000)</t>
  </si>
  <si>
    <t>Number of vehicles per km of road</t>
  </si>
  <si>
    <t>Dec. 10</t>
  </si>
  <si>
    <t xml:space="preserve">   </t>
  </si>
  <si>
    <t>Belgium</t>
  </si>
  <si>
    <t>Austria</t>
  </si>
  <si>
    <t>Density¹ of total  network in km per sq km</t>
  </si>
  <si>
    <r>
      <t xml:space="preserve">    </t>
    </r>
    <r>
      <rPr>
        <vertAlign val="superscript"/>
        <sz val="10"/>
        <rFont val="Times New Roman"/>
        <family val="1"/>
      </rPr>
      <t>1</t>
    </r>
    <r>
      <rPr>
        <sz val="11"/>
        <rFont val="Times New Roman"/>
        <family val="1"/>
      </rPr>
      <t xml:space="preserve"> Provisional</t>
    </r>
  </si>
  <si>
    <t>United  States</t>
  </si>
  <si>
    <t>487</t>
  </si>
  <si>
    <t>Argentina</t>
  </si>
  <si>
    <t xml:space="preserve">Turkey </t>
  </si>
  <si>
    <t>Aug. 13</t>
  </si>
  <si>
    <t xml:space="preserve">   (of which taxi car)</t>
  </si>
  <si>
    <t xml:space="preserve">  Dual purpose vehicle</t>
  </si>
  <si>
    <r>
      <t xml:space="preserve">  Double cab pickup </t>
    </r>
    <r>
      <rPr>
        <vertAlign val="superscript"/>
        <sz val="9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</si>
  <si>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 xml:space="preserve">-  </t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</si>
  <si>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</si>
  <si>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</si>
  <si>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</si>
  <si>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</si>
  <si>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Tractor and dumper</t>
  </si>
  <si>
    <t xml:space="preserve">  Prime mover</t>
  </si>
  <si>
    <t xml:space="preserve">  Road roller</t>
  </si>
  <si>
    <t xml:space="preserve">       Prior to the year 2013 'double cab pickup' was included in 'dual purpose vehicle'</t>
  </si>
  <si>
    <t xml:space="preserve">United Kingdom </t>
  </si>
  <si>
    <t>South Africa  Rep.</t>
  </si>
  <si>
    <t xml:space="preserve">United States </t>
  </si>
  <si>
    <t xml:space="preserve">-     </t>
  </si>
  <si>
    <t xml:space="preserve">        Any such vehicle (except a government vehicle) must register with the N.T.A before it is put on the  </t>
  </si>
  <si>
    <t xml:space="preserve">         Prior to the year 2013 'double cab pickup' was included in 'dual purpose vehicle'</t>
  </si>
  <si>
    <t xml:space="preserve">              Prior to the year 2013 'double cab pickup' was included in 'dual purpose vehicle'</t>
  </si>
  <si>
    <r>
      <t xml:space="preserve">    Double cab pickup 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</t>
    </r>
  </si>
  <si>
    <r>
      <t xml:space="preserve">    Other  </t>
    </r>
    <r>
      <rPr>
        <b/>
        <vertAlign val="superscript"/>
        <sz val="12"/>
        <rFont val="Times New Roman"/>
        <family val="1"/>
      </rPr>
      <t>3</t>
    </r>
  </si>
  <si>
    <t>465</t>
  </si>
  <si>
    <r>
      <t xml:space="preserve">    </t>
    </r>
    <r>
      <rPr>
        <b/>
        <sz val="12"/>
        <rFont val="Times New Roman"/>
        <family val="1"/>
      </rPr>
      <t xml:space="preserve">Double cab pickup </t>
    </r>
    <r>
      <rPr>
        <b/>
        <vertAlign val="superscript"/>
        <sz val="9"/>
        <rFont val="Times New Roman"/>
        <family val="1"/>
      </rPr>
      <t>2</t>
    </r>
    <r>
      <rPr>
        <b/>
        <sz val="12"/>
        <rFont val="Times New Roman"/>
        <family val="1"/>
      </rPr>
      <t xml:space="preserve"> </t>
    </r>
  </si>
  <si>
    <t xml:space="preserve">          ¹  Refers to re-registration of vehicles previously put off the road excludes government vehicles which are not liable to re-registration</t>
  </si>
  <si>
    <t xml:space="preserve">           -</t>
  </si>
  <si>
    <t xml:space="preserve">            Under   5</t>
  </si>
  <si>
    <t xml:space="preserve">     5      -      14</t>
  </si>
  <si>
    <t xml:space="preserve">   15      -      29</t>
  </si>
  <si>
    <t xml:space="preserve">   30      -      44</t>
  </si>
  <si>
    <t xml:space="preserve">   45      -      59</t>
  </si>
  <si>
    <t xml:space="preserve">   60      -      69</t>
  </si>
  <si>
    <t>Over 69</t>
  </si>
  <si>
    <t>¹ only three main vehicles have been considered in accidents involving more than three vehicles.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</si>
  <si>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excluding drivers and riders involved in hit and run cases.</t>
    </r>
  </si>
  <si>
    <r>
      <t>15</t>
    </r>
    <r>
      <rPr>
        <b/>
        <sz val="10"/>
        <rFont val="Symbol"/>
        <family val="1"/>
      </rPr>
      <t xml:space="preserve"> &lt;</t>
    </r>
    <r>
      <rPr>
        <b/>
        <sz val="12"/>
        <rFont val="Times New Roman"/>
        <family val="1"/>
      </rPr>
      <t xml:space="preserve"> 20</t>
    </r>
  </si>
  <si>
    <t xml:space="preserve">Table 2.3 - Number of casualties by  degree of casualty and casualty rate, </t>
  </si>
  <si>
    <t xml:space="preserve">         Under   5</t>
  </si>
  <si>
    <t xml:space="preserve">-    </t>
  </si>
  <si>
    <t>Bahrain</t>
  </si>
  <si>
    <t>505</t>
  </si>
  <si>
    <t>Rate per 1,000 registered  motor vehicles</t>
  </si>
  <si>
    <t xml:space="preserve">    15      -      29</t>
  </si>
  <si>
    <t xml:space="preserve">        Under   5</t>
  </si>
  <si>
    <t xml:space="preserve">          Over 69</t>
  </si>
  <si>
    <t>Poland</t>
  </si>
  <si>
    <t xml:space="preserve">             1,600 c.c. </t>
  </si>
  <si>
    <t xml:space="preserve">-   </t>
  </si>
  <si>
    <t xml:space="preserve">     -  of an engine capacity not exceeding </t>
  </si>
  <si>
    <t xml:space="preserve">-           </t>
  </si>
  <si>
    <r>
      <t xml:space="preserve">          </t>
    </r>
    <r>
      <rPr>
        <vertAlign val="superscript"/>
        <sz val="11"/>
        <rFont val="Times New Roman"/>
        <family val="1"/>
      </rPr>
      <t xml:space="preserve">2   </t>
    </r>
    <r>
      <rPr>
        <sz val="11"/>
        <rFont val="Times New Roman"/>
        <family val="1"/>
      </rPr>
      <t>New category of vehicle defined in Road Traffic Act as amended by Act No. 27 of 2012.</t>
    </r>
  </si>
  <si>
    <r>
      <t xml:space="preserve">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 Includes, inter alia, tanker lorries, excavators and industrial tractors  </t>
    </r>
  </si>
  <si>
    <r>
      <t xml:space="preserve">        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   Includes government vehicles</t>
    </r>
  </si>
  <si>
    <r>
      <t xml:space="preserve">       </t>
    </r>
    <r>
      <rPr>
        <vertAlign val="superscript"/>
        <sz val="11"/>
        <rFont val="Times New Roman"/>
        <family val="1"/>
      </rPr>
      <t xml:space="preserve"> 2       </t>
    </r>
    <r>
      <rPr>
        <sz val="11"/>
        <rFont val="Times New Roman"/>
        <family val="1"/>
      </rPr>
      <t>New category of vehicle defined in Road Traffic Act as amended by Act No. 27 of 2012.</t>
    </r>
  </si>
  <si>
    <r>
      <t xml:space="preserve">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    Includes, inter alia, tanker lorries, excavators and industrial tractors</t>
    </r>
  </si>
  <si>
    <t xml:space="preserve">    ¹  Excluding pedal cycles, but including government vehicles.</t>
  </si>
  <si>
    <r>
      <t xml:space="preserve">   </t>
    </r>
    <r>
      <rPr>
        <vertAlign val="superscript"/>
        <sz val="11"/>
        <rFont val="Times New Roman"/>
        <family val="1"/>
      </rPr>
      <t xml:space="preserve">2   </t>
    </r>
    <r>
      <rPr>
        <sz val="11"/>
        <rFont val="Times New Roman"/>
        <family val="1"/>
      </rPr>
      <t>New category of vehicle defined in Road Traffic Act as amended by Act No. 27 of 2012.</t>
    </r>
  </si>
  <si>
    <r>
      <t xml:space="preserve"> 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Exclude accidents involving bicycles only or bicycle and pedestrian. </t>
    </r>
  </si>
  <si>
    <r>
      <t xml:space="preserve">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A vehicle may be withdrawn from the register of vehicles (off the road) either temporarily or permanetly.</t>
    </r>
  </si>
  <si>
    <r>
      <t xml:space="preserve">  </t>
    </r>
    <r>
      <rPr>
        <vertAlign val="superscript"/>
        <sz val="10"/>
        <rFont val="Times New Roman"/>
        <family val="1"/>
      </rPr>
      <t xml:space="preserve">2       </t>
    </r>
    <r>
      <rPr>
        <sz val="10"/>
        <rFont val="Times New Roman"/>
        <family val="1"/>
      </rPr>
      <t>New category of vehicle defined in Road Traffic Act as amended by Act No. 27 of 2012.</t>
    </r>
  </si>
  <si>
    <r>
      <t xml:space="preserve">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    Includes, inter alia, tanker lorries, excavators and industrial tractors</t>
    </r>
  </si>
  <si>
    <r>
      <t xml:space="preserve">    </t>
    </r>
    <r>
      <rPr>
        <vertAlign val="superscript"/>
        <sz val="11"/>
        <rFont val="Times New Roman"/>
        <family val="1"/>
      </rPr>
      <t>¹</t>
    </r>
    <r>
      <rPr>
        <sz val="11"/>
        <rFont val="Times New Roman"/>
        <family val="1"/>
      </rPr>
      <t xml:space="preserve"> New category of vehicle defined in Road Traffic Act as amended by Act No. 27 of 2012.</t>
    </r>
  </si>
  <si>
    <t xml:space="preserve"> ¹ Refers  only  to  buses  with  a  Road  Service  License,  i.e,  buses  which  operate   </t>
  </si>
  <si>
    <t xml:space="preserve">   on proclaimed routes and charge  individual  fares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</si>
  <si>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</si>
  <si>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excluding drivers and riders involved in hit and run cases</t>
    </r>
  </si>
  <si>
    <t>Total Fatalities</t>
  </si>
  <si>
    <t xml:space="preserve">      Fatal</t>
  </si>
  <si>
    <r>
      <t xml:space="preserve">Fatality index </t>
    </r>
    <r>
      <rPr>
        <vertAlign val="superscript"/>
        <sz val="10"/>
        <rFont val="Times New Roman"/>
        <family val="1"/>
      </rPr>
      <t>2</t>
    </r>
  </si>
  <si>
    <r>
      <t xml:space="preserve"> 2  </t>
    </r>
    <r>
      <rPr>
        <sz val="11"/>
        <rFont val="Times New Roman"/>
        <family val="1"/>
      </rPr>
      <t>Fatality index is the number of fatalities per 100 casualties.</t>
    </r>
  </si>
  <si>
    <t>Table 1.1 - Road network as at end of year, 2011 - 2015</t>
  </si>
  <si>
    <t xml:space="preserve"> Table  1.2   -   Vehicles¹ registered , 2006 - 2015</t>
  </si>
  <si>
    <t>Table  1.3  -  New  vehicles¹  registered, 2011 - 2015</t>
  </si>
  <si>
    <t>Table  1.11  -  Driving  licences  issued  during  the  year  by  type  of  licence, 2006 -  2015</t>
  </si>
  <si>
    <r>
      <t xml:space="preserve"> 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    provisional</t>
    </r>
  </si>
  <si>
    <t>Table 1.8  -  Bus  operational  statistics¹, 2011 - 2015</t>
  </si>
  <si>
    <r>
      <t xml:space="preserve">2015 </t>
    </r>
    <r>
      <rPr>
        <b/>
        <vertAlign val="superscript"/>
        <sz val="12"/>
        <rFont val="Times New Roman"/>
        <family val="1"/>
      </rPr>
      <t>2</t>
    </r>
  </si>
  <si>
    <t>Table  1.5  -  Vehicles  off  the  road¹, 2011 - 2015</t>
  </si>
  <si>
    <t>Table 1.6 - Age composition of cars, dual purpose vehicles and double cab pickup ¹ ,         2014 - 2015</t>
  </si>
  <si>
    <t>Table 1.7  -  Age composition of operational bus fleet ¹, 2014 - 2015</t>
  </si>
  <si>
    <t>Table  1.9  -  Evolution  of  bus  fares  (adults), 2002  - 2015</t>
  </si>
  <si>
    <t>Table  3.2  -  Imports  of  motor  spirit  and  gas  oil  by  country  of  origin , 2014 - 2015</t>
  </si>
  <si>
    <r>
      <t xml:space="preserve">2015 </t>
    </r>
    <r>
      <rPr>
        <b/>
        <vertAlign val="superscript"/>
        <sz val="10"/>
        <rFont val="Times New Roman"/>
        <family val="1"/>
      </rPr>
      <t>1</t>
    </r>
  </si>
  <si>
    <t>Table 1.4  - Imported Second-hand and re-registered vehicles, 2011 - 2015</t>
  </si>
  <si>
    <t xml:space="preserve">                                                                                                                                    </t>
  </si>
  <si>
    <t>Table  1.10  -  Receipts from the activities of  the  National  Transport  Authority, 2011 - 2015</t>
  </si>
  <si>
    <t>2015¹</t>
  </si>
  <si>
    <t>Table  3.3  -  Imports  of  lubricating  oils  and  greases  by  country  of  origin,  2014 - 2015</t>
  </si>
  <si>
    <t xml:space="preserve">    ¹  revised</t>
  </si>
  <si>
    <t xml:space="preserve">    ²  provisional</t>
  </si>
  <si>
    <t>2014 ¹</t>
  </si>
  <si>
    <t>2015 ²</t>
  </si>
  <si>
    <t>Table 3.1 - Evolution of price and sales of gasolene and gas oil, 2012 - 2015</t>
  </si>
  <si>
    <t>Hungary</t>
  </si>
  <si>
    <t>Table  1.12  -  Imports  of  vehicles  and  spare  parts  by  country  of  origin, 2014 - 2015</t>
  </si>
  <si>
    <t>Hong Kong</t>
  </si>
  <si>
    <t>Table 2.23 - Number of fatalities by class of road users, age-group and sex, 2015</t>
  </si>
  <si>
    <t>Table 2.24 - Fatalities by category of  road users, 2014 - 2015</t>
  </si>
  <si>
    <t>Tab 2.25 - Number of fatalities by Police district and class of road users, 2014 - 2015</t>
  </si>
  <si>
    <t xml:space="preserve">  2015 ¹</t>
  </si>
  <si>
    <r>
      <t xml:space="preserve"> Table 2.1 - 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 xml:space="preserve"> and casualties, 2006 - 2015</t>
    </r>
  </si>
  <si>
    <t>¹   density of total network in km per sq. km is the ratio of the total number of km of roads to the area of Mauritius (1,868 sq. km)</t>
  </si>
  <si>
    <t>Table 2.15 - Number of vehicles¹ involved in casualty accidents by type, 2014 - 2015</t>
  </si>
  <si>
    <t>Table 2.14  -  Number of casualty accidents by degree of casualties and junction type, 2015</t>
  </si>
  <si>
    <t>Table 2.10 - Number of casualty accidents by severity of accident and weather conditions, 2014 - 2015</t>
  </si>
  <si>
    <t>Table 2.6 - Distribution of casualty accidents by day of week and time, 2015</t>
  </si>
  <si>
    <t>Table 2.7 - Number of accidents by severity of accident, 2011 - 2015</t>
  </si>
  <si>
    <t>Table 2.8 - Number of casualty accidents  involved in "hit and run" cases by semester, 2014- 2015</t>
  </si>
  <si>
    <t>Table 2.2 - Road traffic accidents, motor-vehicles involved and casualties, 2011 - 2015</t>
  </si>
  <si>
    <t xml:space="preserve">                   2011- 2015</t>
  </si>
  <si>
    <t>530</t>
  </si>
  <si>
    <r>
      <t>Table 2.4 -  Casualty accidents,</t>
    </r>
    <r>
      <rPr>
        <b/>
        <vertAlign val="superscript"/>
        <sz val="10"/>
        <rFont val="Times New Roman"/>
        <family val="1"/>
      </rPr>
      <t xml:space="preserve">  </t>
    </r>
    <r>
      <rPr>
        <b/>
        <sz val="14"/>
        <rFont val="Times New Roman"/>
        <family val="1"/>
      </rPr>
      <t>pedestrian and rider (auto/motor) casualties by police district, 2014 - 2015</t>
    </r>
  </si>
  <si>
    <t>Table 2.5 - Pedestrian and total casualties by police district and semester, 2015</t>
  </si>
  <si>
    <t>Table 2.9 -  Number of casualty accidents by severity of accident and police district, 2014 - 2015</t>
  </si>
  <si>
    <t>Table 2.11 -  Number of casualty accidents by severity of accident and light conditions, 2014 - 2015</t>
  </si>
  <si>
    <t>Table 2.12 - Number of casualty accidents by type of road, severity of accident and collision type, 2015</t>
  </si>
  <si>
    <t>Table 2.17  -  Number of drivers and riders¹ involved in casualty accidents by age-group and sex, 2015</t>
  </si>
  <si>
    <r>
      <t>Table 2.18 - Number of drivers/riders</t>
    </r>
    <r>
      <rPr>
        <b/>
        <vertAlign val="superscript"/>
        <sz val="10"/>
        <rFont val="Times New Roman"/>
        <family val="1"/>
      </rPr>
      <t>1</t>
    </r>
    <r>
      <rPr>
        <b/>
        <sz val="13"/>
        <rFont val="Times New Roman"/>
        <family val="1"/>
      </rPr>
      <t xml:space="preserve"> involved in casualty accidents by driving experience and sex, 2015</t>
    </r>
  </si>
  <si>
    <t xml:space="preserve">-              </t>
  </si>
  <si>
    <t>Table 2.19 - Number of casualties by class of road users, 2014- 2015</t>
  </si>
  <si>
    <t>Table 2.20 -  Number of casualties by degree of casualty and class of road users, 2014 - 2015</t>
  </si>
  <si>
    <t>Table 2.21 - Number of casualties by class of road users, age-group and sex, 2015</t>
  </si>
  <si>
    <r>
      <t xml:space="preserve">Table 2.16 - Number of motor-vehicles </t>
    </r>
    <r>
      <rPr>
        <b/>
        <vertAlign val="superscript"/>
        <sz val="10"/>
        <rFont val="Times New Roman"/>
        <family val="1"/>
      </rPr>
      <t>1</t>
    </r>
    <r>
      <rPr>
        <b/>
        <sz val="13"/>
        <rFont val="Times New Roman"/>
        <family val="1"/>
      </rPr>
      <t xml:space="preserve"> involved in casualty accidents by type of vehicle and nature of damage,  2015</t>
    </r>
  </si>
  <si>
    <t>Table 2.22 - Number of pedestrian casualties by age-group, 2014 - 2015</t>
  </si>
  <si>
    <t>Dawn / dusk</t>
  </si>
  <si>
    <t>Darkness : no street lighting</t>
  </si>
  <si>
    <t>Day light</t>
  </si>
  <si>
    <t>Not specified</t>
  </si>
  <si>
    <t>Darkness : street lights present and lit</t>
  </si>
  <si>
    <t>Darkness : street lights present but unlit</t>
  </si>
  <si>
    <t xml:space="preserve">             (Act No. 36 of 2011)</t>
  </si>
  <si>
    <r>
      <t xml:space="preserve">      </t>
    </r>
    <r>
      <rPr>
        <sz val="11"/>
        <rFont val="Times New Roman"/>
        <family val="1"/>
      </rPr>
      <t xml:space="preserve">Note: As from 2011, the area of Island of Mauritius is according to new boundaries as amended and gazetted in the Local Government Act 2011 </t>
    </r>
  </si>
  <si>
    <r>
      <t xml:space="preserve">2014 </t>
    </r>
    <r>
      <rPr>
        <b/>
        <vertAlign val="superscript"/>
        <sz val="12"/>
        <rFont val="Times New Roman"/>
        <family val="1"/>
      </rPr>
      <t>3</t>
    </r>
  </si>
  <si>
    <r>
      <t xml:space="preserve"> 3  </t>
    </r>
    <r>
      <rPr>
        <sz val="11"/>
        <rFont val="Times New Roman"/>
        <family val="1"/>
      </rPr>
      <t>Revised.</t>
    </r>
  </si>
  <si>
    <t>Table 2.13 -   Number of casualty accidents by severity of accident and type of road, 2014 - 2015</t>
  </si>
  <si>
    <t>Nature of damage, 2015</t>
  </si>
  <si>
    <t xml:space="preserve"> Number of drivers/riders involved in casualty accidents, 2015</t>
  </si>
  <si>
    <t>Table of contents</t>
  </si>
  <si>
    <t>Digest of Road Transport and Road Accidents 2015</t>
  </si>
  <si>
    <t>Table 1.1 -     Road network as at end of year, 2011 - 2015</t>
  </si>
  <si>
    <t>Table 1.2 -     Vehicles registered, 2006 - 2015</t>
  </si>
  <si>
    <t>Table 1.3 -     New vehicles registered, 2011 - 2015</t>
  </si>
  <si>
    <t>Table 1.4 -     Imported second-hand and re-registered vehicles, 2011 - 2015</t>
  </si>
  <si>
    <t>Table 1.5 -     Vehicles off the road, 2011 - 2015</t>
  </si>
  <si>
    <t>Table 1.6 -     Age composition of cars, dual purpose vehicles and double cab pickup, 2014 - 2015</t>
  </si>
  <si>
    <t>Table 1.7 -     Age composition of  operational bus fleet, 2014 - 2015</t>
  </si>
  <si>
    <t>Table 1.8 -     Bus operational statistics, 2011 - 2015</t>
  </si>
  <si>
    <t>Table 1.9 -     Evolution of bus fares (adults), 2002 - 2015</t>
  </si>
  <si>
    <t>Table 1.10 -     Receipts from the activities of the National Transport Authority, 2011 - 2015</t>
  </si>
  <si>
    <t>Table 1.11 -     Driving licences issued during the year by type of licence, 2006 - 2015</t>
  </si>
  <si>
    <t>Table 1.12 -     Imports of vehicles and spare parts by country of origin, 2014 - 2015</t>
  </si>
  <si>
    <t>Table 2.1 -     Road traffic accidents and casualties, 2006 - 2015</t>
  </si>
  <si>
    <t>Table 2.2 -     Road traffic accidents, motor-vehicles involved and casualties, 2011 - 2015</t>
  </si>
  <si>
    <t>Table 2.3 -     Number of casualties by degree of casualty and casualty rate, 2011- 2015</t>
  </si>
  <si>
    <t>Table 2.4 -     Casualty accidents, pedestrian and rider (auto/moto cycle) casualties by police district, 2014- 2015</t>
  </si>
  <si>
    <t>Table 2.5 -     Pedestrian and total casualties by police district and  semester, 2015</t>
  </si>
  <si>
    <t>Table 2.6 -     Distribution of casualty accidents by day of the week and time, 2015</t>
  </si>
  <si>
    <t>Table 2.7 -     Number of accidents by severity of accident, 2011 - 2015</t>
  </si>
  <si>
    <t>Table 2.8 -     Number of casualty accidents involved in ''hit and run cases'', by semester, 2014 - 2015</t>
  </si>
  <si>
    <t>Table 2.9 -     Number of casualty accidents by severity of accident and police district, 2014- 2015</t>
  </si>
  <si>
    <t>Table 2.10 -     Number of  casualty accidents by severity of accident and  weather conditions, 2014 - 2015</t>
  </si>
  <si>
    <t>Table 2.11 -     Number of casualty accidents by severity of accident and light conditions, 2014 - 2015</t>
  </si>
  <si>
    <t>Table 2.12 -     Number of casualty accidents by severity of accident, type of road and collision type, 2015</t>
  </si>
  <si>
    <t>Table 2.14 -     Number of casualty accidents by degree of casualties and junction type,  2015</t>
  </si>
  <si>
    <t>Table 2.15 -     Number of vehicles involved in casualty accidents by type, 2014 - 2015</t>
  </si>
  <si>
    <t>Table 2.17 -     Number of drivers and riders involved in casualty accidents by age group and sex,  2015</t>
  </si>
  <si>
    <t>Table 2.18 -     Number of drivers/riders involved in casualty accidents by driving experience and sex, 2015</t>
  </si>
  <si>
    <t>Table 2.19 -     Number of casualties by class of road users, 2014 - 2015</t>
  </si>
  <si>
    <t>Table 2.21 -     Number of casualties by class of road users, age-group and sex, 2015</t>
  </si>
  <si>
    <t>Table 2.22 -     Number of pedestrian casualties by age-group, 2014 - 2015</t>
  </si>
  <si>
    <t xml:space="preserve">Table 2.23 -     Number of fatalities by class of road users, age-group and sex, 2015 </t>
  </si>
  <si>
    <t>Table 2.24 -     Fatalities by category of road users, 2014 -2015</t>
  </si>
  <si>
    <t>Table 2.25 -     Number of fatalities by police district and by class of road users, 2014 - 2015</t>
  </si>
  <si>
    <t>Table 3.1 -     Evolution of price and sales of gasolene and gas oil,  2012 - 2015</t>
  </si>
  <si>
    <t>Table 3.2 -     Imports of motor-spirit and gas oil by country of origin, 2014 - 2015</t>
  </si>
  <si>
    <t>Table 3.3 -     Imports of lubricating oils and greases by country of origin, 2014 - 2015</t>
  </si>
  <si>
    <t>Back to table of contents</t>
  </si>
  <si>
    <t>Table 2.13 -     Number of casualty accidents by severity of accident and type of road, 2014 - 2015</t>
  </si>
  <si>
    <t>Table 2.20 -     Number of casualties by degree of casualty and class of road users,2014 - 2015</t>
  </si>
  <si>
    <t>Table 2.16 -     Number of motor-vehicles involved in casualty accidents by type of vehicle and nature of damage, 2015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</si>
</sst>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\ \ \ "/>
    <numFmt numFmtId="173" formatCode="#,##0\ \ \ \ \ "/>
    <numFmt numFmtId="174" formatCode="\(#,##0\)"/>
    <numFmt numFmtId="175" formatCode="#,##0\ \ \ "/>
    <numFmt numFmtId="176" formatCode="#,##0\ \ \ \ "/>
    <numFmt numFmtId="177" formatCode="\-\-\ \ \ \ \ \ "/>
    <numFmt numFmtId="178" formatCode="#,##0\ \ "/>
    <numFmt numFmtId="179" formatCode="\ \ \ \-\-"/>
    <numFmt numFmtId="180" formatCode="#,##0\ "/>
    <numFmt numFmtId="181" formatCode="0.0"/>
    <numFmt numFmtId="182" formatCode="#,##0.0_);\(#,##0.0\)"/>
    <numFmt numFmtId="183" formatCode="\ \ \ \ \ 0.0"/>
    <numFmt numFmtId="184" formatCode="0\ \ \ \ \ "/>
    <numFmt numFmtId="185" formatCode="0.00\ \ \ \ \ \ "/>
    <numFmt numFmtId="186" formatCode="0\ \ \ \ \ \ \ \ \ \ \ "/>
    <numFmt numFmtId="187" formatCode="0\ \ \ \ \ \ \ \ \ \ \ \ \ \ \ \ \ \ "/>
    <numFmt numFmtId="188" formatCode="#,#0#\ ?/?\ \ "/>
    <numFmt numFmtId="189" formatCode="#,##0\ \ \ \ \ \ \ "/>
    <numFmt numFmtId="190" formatCode="0\ \ \ "/>
    <numFmt numFmtId="191" formatCode="#,##0.0\ \ \ "/>
    <numFmt numFmtId="192" formatCode="#,##0.0\ "/>
    <numFmt numFmtId="193" formatCode="General\ \ \ "/>
    <numFmt numFmtId="194" formatCode="0.00\ \ \ \ "/>
    <numFmt numFmtId="195" formatCode="0.00\ \ \ "/>
    <numFmt numFmtId="196" formatCode="[$-409]d\-mmm\-yyyy;@"/>
    <numFmt numFmtId="197" formatCode="0\ \ "/>
    <numFmt numFmtId="198" formatCode="#,##0.0"/>
    <numFmt numFmtId="199" formatCode="###0\ \ \ "/>
    <numFmt numFmtId="200" formatCode="#,##0\ \ \ \ \ \ \ \ "/>
    <numFmt numFmtId="201" formatCode="\ \ \ \-\ \ "/>
    <numFmt numFmtId="202" formatCode="\-\ \ \ \ \ \ "/>
    <numFmt numFmtId="203" formatCode="#,##0.0\ \ \ \ \ \ \ \ "/>
    <numFmt numFmtId="204" formatCode="\+\ 0.0"/>
    <numFmt numFmtId="205" formatCode="\ 0.0"/>
    <numFmt numFmtId="206" formatCode="#,"/>
    <numFmt numFmtId="207" formatCode="\+\ 0.00"/>
    <numFmt numFmtId="208" formatCode="\ \+\ 0.0"/>
    <numFmt numFmtId="209" formatCode="\ 0.00"/>
    <numFmt numFmtId="210" formatCode="#,##0\ \ \ \ \ \ \ \ \ \ \ "/>
    <numFmt numFmtId="211" formatCode="\ 0.0\ \ \ \ \ \ "/>
    <numFmt numFmtId="212" formatCode="\ 0.0\ \ \ \ \ \ \ \ "/>
    <numFmt numFmtId="213" formatCode="#,##0\ \ \ \ \ \ \ \ \ \ \ \ \ "/>
    <numFmt numFmtId="214" formatCode="\+0.0"/>
    <numFmt numFmtId="215" formatCode="0.0\ \ \ \ \ \ "/>
    <numFmt numFmtId="216" formatCode="0.0\ \ \ \ \ "/>
    <numFmt numFmtId="217" formatCode="0.0\ \ \ \ \ \ \ \ "/>
    <numFmt numFmtId="218" formatCode="General\ \ "/>
    <numFmt numFmtId="219" formatCode="General\ \ \ \ "/>
    <numFmt numFmtId="220" formatCode="0.0\ \ \ \ "/>
    <numFmt numFmtId="221" formatCode="\ \ 0.0"/>
  </numFmts>
  <fonts count="10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MS Sans Serif"/>
      <family val="2"/>
    </font>
    <font>
      <b/>
      <sz val="14"/>
      <name val="MS Sans Serif"/>
      <family val="2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13"/>
      <name val="Helv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Helv"/>
      <family val="0"/>
    </font>
    <font>
      <b/>
      <sz val="10"/>
      <name val="Symbol"/>
      <family val="1"/>
    </font>
    <font>
      <b/>
      <sz val="13"/>
      <name val="MS Sans Serif"/>
      <family val="2"/>
    </font>
    <font>
      <sz val="9"/>
      <name val="Times New Roman"/>
      <family val="1"/>
    </font>
    <font>
      <sz val="10"/>
      <name val="Arial"/>
      <family val="2"/>
    </font>
    <font>
      <sz val="12"/>
      <name val="MS Sans Serif"/>
      <family val="2"/>
    </font>
    <font>
      <b/>
      <sz val="11"/>
      <name val="Times New Roman"/>
      <family val="1"/>
    </font>
    <font>
      <sz val="8"/>
      <name val="MS Sans Serif"/>
      <family val="2"/>
    </font>
    <font>
      <b/>
      <u val="single"/>
      <sz val="12"/>
      <name val="MS Sans Serif"/>
      <family val="2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7"/>
      <name val="MS Sans Serif"/>
      <family val="2"/>
    </font>
    <font>
      <b/>
      <sz val="10"/>
      <name val="Times New Roman"/>
      <family val="1"/>
    </font>
    <font>
      <b/>
      <sz val="8"/>
      <name val="MS Sans Serif"/>
      <family val="2"/>
    </font>
    <font>
      <b/>
      <sz val="13"/>
      <name val="Times New Roman"/>
      <family val="1"/>
    </font>
    <font>
      <b/>
      <vertAlign val="superscript"/>
      <sz val="10"/>
      <name val="Times New Roman"/>
      <family val="1"/>
    </font>
    <font>
      <sz val="10"/>
      <name val="Tms Rmn"/>
      <family val="0"/>
    </font>
    <font>
      <sz val="10"/>
      <name val="Helv"/>
      <family val="0"/>
    </font>
    <font>
      <sz val="8"/>
      <name val="Helv"/>
      <family val="0"/>
    </font>
    <font>
      <sz val="8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9"/>
      <name val="MS Sans Serif"/>
      <family val="2"/>
    </font>
    <font>
      <b/>
      <i/>
      <sz val="10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.5"/>
      <name val="MS Sans Serif"/>
      <family val="2"/>
    </font>
    <font>
      <sz val="8.5"/>
      <name val="MS Sans Serif"/>
      <family val="2"/>
    </font>
    <font>
      <vertAlign val="superscript"/>
      <sz val="8"/>
      <name val="Times New Roman"/>
      <family val="1"/>
    </font>
    <font>
      <sz val="12"/>
      <name val="Tms Rmn"/>
      <family val="0"/>
    </font>
    <font>
      <u val="single"/>
      <sz val="10"/>
      <name val="MS Sans Serif"/>
      <family val="2"/>
    </font>
    <font>
      <b/>
      <sz val="11"/>
      <name val="MS Sans Serif"/>
      <family val="2"/>
    </font>
    <font>
      <u val="single"/>
      <sz val="8"/>
      <name val="MS Serif"/>
      <family val="1"/>
    </font>
    <font>
      <vertAlign val="superscript"/>
      <sz val="11"/>
      <name val="Times New Roman"/>
      <family val="1"/>
    </font>
    <font>
      <u val="single"/>
      <sz val="10"/>
      <name val="MS Serif"/>
      <family val="1"/>
    </font>
    <font>
      <i/>
      <sz val="12"/>
      <name val="MS Sans Serif"/>
      <family val="2"/>
    </font>
    <font>
      <b/>
      <sz val="12.5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10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MS Sans Serif"/>
      <family val="0"/>
    </font>
    <font>
      <sz val="10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imes New Roman"/>
      <family val="1"/>
    </font>
    <font>
      <sz val="10"/>
      <color rgb="FFFF0000"/>
      <name val="MS Sans Serif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7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Continuous"/>
    </xf>
    <xf numFmtId="37" fontId="0" fillId="0" borderId="0" xfId="0" applyNumberFormat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3" fontId="6" fillId="0" borderId="0" xfId="0" applyNumberFormat="1" applyFont="1" applyBorder="1" applyAlignment="1">
      <alignment vertical="center"/>
    </xf>
    <xf numFmtId="173" fontId="6" fillId="0" borderId="10" xfId="0" applyNumberFormat="1" applyFont="1" applyBorder="1" applyAlignment="1">
      <alignment vertical="center"/>
    </xf>
    <xf numFmtId="173" fontId="6" fillId="0" borderId="18" xfId="0" applyNumberFormat="1" applyFont="1" applyBorder="1" applyAlignment="1">
      <alignment vertical="center"/>
    </xf>
    <xf numFmtId="173" fontId="4" fillId="0" borderId="19" xfId="0" applyNumberFormat="1" applyFont="1" applyBorder="1" applyAlignment="1">
      <alignment vertical="center"/>
    </xf>
    <xf numFmtId="173" fontId="6" fillId="0" borderId="15" xfId="0" applyNumberFormat="1" applyFont="1" applyBorder="1" applyAlignment="1">
      <alignment vertical="center"/>
    </xf>
    <xf numFmtId="173" fontId="4" fillId="0" borderId="15" xfId="0" applyNumberFormat="1" applyFont="1" applyBorder="1" applyAlignment="1">
      <alignment vertical="center"/>
    </xf>
    <xf numFmtId="173" fontId="6" fillId="0" borderId="20" xfId="0" applyNumberFormat="1" applyFont="1" applyBorder="1" applyAlignment="1">
      <alignment vertical="center"/>
    </xf>
    <xf numFmtId="0" fontId="5" fillId="0" borderId="0" xfId="0" applyFont="1" applyAlignment="1">
      <alignment/>
    </xf>
    <xf numFmtId="173" fontId="4" fillId="0" borderId="18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4" fillId="0" borderId="20" xfId="0" applyFont="1" applyBorder="1" applyAlignment="1">
      <alignment/>
    </xf>
    <xf numFmtId="37" fontId="6" fillId="0" borderId="21" xfId="0" applyNumberFormat="1" applyFont="1" applyBorder="1" applyAlignment="1">
      <alignment/>
    </xf>
    <xf numFmtId="37" fontId="0" fillId="0" borderId="12" xfId="0" applyNumberFormat="1" applyBorder="1" applyAlignment="1">
      <alignment/>
    </xf>
    <xf numFmtId="174" fontId="10" fillId="0" borderId="18" xfId="0" applyNumberFormat="1" applyFont="1" applyBorder="1" applyAlignment="1">
      <alignment vertical="center"/>
    </xf>
    <xf numFmtId="174" fontId="2" fillId="0" borderId="19" xfId="0" applyNumberFormat="1" applyFont="1" applyBorder="1" applyAlignment="1">
      <alignment vertical="center"/>
    </xf>
    <xf numFmtId="37" fontId="6" fillId="0" borderId="18" xfId="0" applyNumberFormat="1" applyFont="1" applyBorder="1" applyAlignment="1">
      <alignment/>
    </xf>
    <xf numFmtId="37" fontId="0" fillId="0" borderId="19" xfId="0" applyNumberFormat="1" applyBorder="1" applyAlignment="1">
      <alignment/>
    </xf>
    <xf numFmtId="37" fontId="0" fillId="0" borderId="14" xfId="0" applyNumberFormat="1" applyBorder="1" applyAlignment="1">
      <alignment/>
    </xf>
    <xf numFmtId="0" fontId="4" fillId="0" borderId="16" xfId="0" applyFont="1" applyBorder="1" applyAlignment="1">
      <alignment vertical="center"/>
    </xf>
    <xf numFmtId="37" fontId="1" fillId="0" borderId="17" xfId="0" applyNumberFormat="1" applyFont="1" applyBorder="1" applyAlignment="1">
      <alignment horizontal="centerContinuous"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23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173" fontId="6" fillId="0" borderId="19" xfId="0" applyNumberFormat="1" applyFont="1" applyBorder="1" applyAlignment="1">
      <alignment/>
    </xf>
    <xf numFmtId="177" fontId="6" fillId="0" borderId="18" xfId="0" applyNumberFormat="1" applyFont="1" applyBorder="1" applyAlignment="1" quotePrefix="1">
      <alignment horizontal="left" indent="3"/>
    </xf>
    <xf numFmtId="0" fontId="11" fillId="0" borderId="0" xfId="0" applyFont="1" applyAlignment="1">
      <alignment/>
    </xf>
    <xf numFmtId="0" fontId="5" fillId="0" borderId="0" xfId="74" applyFont="1" applyAlignment="1">
      <alignment horizontal="left"/>
      <protection/>
    </xf>
    <xf numFmtId="0" fontId="15" fillId="0" borderId="0" xfId="74" applyFont="1" applyAlignment="1">
      <alignment horizontal="centerContinuous"/>
      <protection/>
    </xf>
    <xf numFmtId="0" fontId="7" fillId="0" borderId="0" xfId="74">
      <alignment/>
      <protection/>
    </xf>
    <xf numFmtId="0" fontId="4" fillId="0" borderId="21" xfId="74" applyFont="1" applyBorder="1" applyAlignment="1">
      <alignment horizontal="left"/>
      <protection/>
    </xf>
    <xf numFmtId="0" fontId="4" fillId="0" borderId="0" xfId="74" applyFont="1" applyBorder="1" applyAlignment="1">
      <alignment horizontal="center"/>
      <protection/>
    </xf>
    <xf numFmtId="0" fontId="4" fillId="0" borderId="15" xfId="74" applyFont="1" applyBorder="1" applyAlignment="1">
      <alignment horizontal="left" vertical="center"/>
      <protection/>
    </xf>
    <xf numFmtId="0" fontId="4" fillId="0" borderId="13" xfId="74" applyFont="1" applyBorder="1" applyAlignment="1">
      <alignment horizontal="center" vertical="center" textRotation="90" wrapText="1"/>
      <protection/>
    </xf>
    <xf numFmtId="0" fontId="4" fillId="0" borderId="13" xfId="74" applyFont="1" applyBorder="1" applyAlignment="1">
      <alignment horizontal="center" vertical="center"/>
      <protection/>
    </xf>
    <xf numFmtId="0" fontId="4" fillId="0" borderId="0" xfId="74" applyFont="1" applyBorder="1" applyAlignment="1">
      <alignment horizontal="center" vertical="center"/>
      <protection/>
    </xf>
    <xf numFmtId="0" fontId="4" fillId="0" borderId="20" xfId="74" applyFont="1" applyBorder="1">
      <alignment/>
      <protection/>
    </xf>
    <xf numFmtId="3" fontId="6" fillId="0" borderId="20" xfId="74" applyNumberFormat="1" applyFont="1" applyBorder="1">
      <alignment/>
      <protection/>
    </xf>
    <xf numFmtId="178" fontId="4" fillId="0" borderId="18" xfId="74" applyNumberFormat="1" applyFont="1" applyBorder="1">
      <alignment/>
      <protection/>
    </xf>
    <xf numFmtId="178" fontId="4" fillId="0" borderId="0" xfId="74" applyNumberFormat="1" applyFont="1" applyBorder="1">
      <alignment/>
      <protection/>
    </xf>
    <xf numFmtId="179" fontId="6" fillId="0" borderId="20" xfId="74" applyNumberFormat="1" applyFont="1" applyBorder="1" applyAlignment="1">
      <alignment horizontal="right"/>
      <protection/>
    </xf>
    <xf numFmtId="0" fontId="4" fillId="0" borderId="13" xfId="74" applyFont="1" applyBorder="1" applyAlignment="1">
      <alignment horizontal="left" vertical="center"/>
      <protection/>
    </xf>
    <xf numFmtId="3" fontId="4" fillId="0" borderId="13" xfId="74" applyNumberFormat="1" applyFont="1" applyBorder="1" applyAlignment="1">
      <alignment vertical="center"/>
      <protection/>
    </xf>
    <xf numFmtId="178" fontId="4" fillId="0" borderId="0" xfId="74" applyNumberFormat="1" applyFont="1" applyBorder="1" applyAlignment="1">
      <alignment vertical="center"/>
      <protection/>
    </xf>
    <xf numFmtId="0" fontId="12" fillId="0" borderId="0" xfId="0" applyFont="1" applyAlignment="1">
      <alignment horizontal="centerContinuous"/>
    </xf>
    <xf numFmtId="0" fontId="4" fillId="0" borderId="15" xfId="0" applyFont="1" applyBorder="1" applyAlignment="1">
      <alignment horizontal="centerContinuous"/>
    </xf>
    <xf numFmtId="13" fontId="4" fillId="0" borderId="15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176" fontId="6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/>
    </xf>
    <xf numFmtId="176" fontId="4" fillId="0" borderId="13" xfId="0" applyNumberFormat="1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16" fillId="0" borderId="21" xfId="0" applyFont="1" applyBorder="1" applyAlignment="1">
      <alignment horizontal="centerContinuous" vertical="center"/>
    </xf>
    <xf numFmtId="0" fontId="16" fillId="0" borderId="18" xfId="0" applyFont="1" applyBorder="1" applyAlignment="1">
      <alignment horizontal="centerContinuous" vertical="center"/>
    </xf>
    <xf numFmtId="1" fontId="0" fillId="0" borderId="0" xfId="0" applyNumberFormat="1" applyAlignment="1">
      <alignment/>
    </xf>
    <xf numFmtId="0" fontId="17" fillId="0" borderId="0" xfId="0" applyFont="1" applyAlignment="1">
      <alignment horizontal="centerContinuous" vertical="center"/>
    </xf>
    <xf numFmtId="0" fontId="19" fillId="0" borderId="0" xfId="75">
      <alignment/>
      <protection/>
    </xf>
    <xf numFmtId="0" fontId="19" fillId="0" borderId="0" xfId="75" applyAlignment="1">
      <alignment/>
      <protection/>
    </xf>
    <xf numFmtId="1" fontId="19" fillId="0" borderId="0" xfId="75" applyNumberFormat="1">
      <alignment/>
      <protection/>
    </xf>
    <xf numFmtId="0" fontId="8" fillId="0" borderId="0" xfId="0" applyFont="1" applyAlignment="1">
      <alignment horizontal="centerContinuous"/>
    </xf>
    <xf numFmtId="0" fontId="4" fillId="0" borderId="23" xfId="0" applyFont="1" applyBorder="1" applyAlignment="1">
      <alignment/>
    </xf>
    <xf numFmtId="0" fontId="4" fillId="0" borderId="20" xfId="0" applyFont="1" applyBorder="1" applyAlignment="1">
      <alignment vertical="center"/>
    </xf>
    <xf numFmtId="0" fontId="6" fillId="0" borderId="18" xfId="0" applyFont="1" applyBorder="1" applyAlignment="1">
      <alignment horizontal="centerContinuous" vertical="center"/>
    </xf>
    <xf numFmtId="183" fontId="6" fillId="0" borderId="18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Continuous"/>
    </xf>
    <xf numFmtId="0" fontId="4" fillId="0" borderId="15" xfId="0" applyFont="1" applyBorder="1" applyAlignment="1">
      <alignment/>
    </xf>
    <xf numFmtId="187" fontId="4" fillId="0" borderId="21" xfId="0" applyNumberFormat="1" applyFont="1" applyBorder="1" applyAlignment="1">
      <alignment vertical="center"/>
    </xf>
    <xf numFmtId="185" fontId="6" fillId="0" borderId="23" xfId="0" applyNumberFormat="1" applyFont="1" applyBorder="1" applyAlignment="1">
      <alignment vertical="center"/>
    </xf>
    <xf numFmtId="185" fontId="6" fillId="0" borderId="18" xfId="0" applyNumberFormat="1" applyFont="1" applyBorder="1" applyAlignment="1">
      <alignment vertical="center"/>
    </xf>
    <xf numFmtId="187" fontId="4" fillId="0" borderId="18" xfId="0" applyNumberFormat="1" applyFont="1" applyBorder="1" applyAlignment="1">
      <alignment vertical="center"/>
    </xf>
    <xf numFmtId="185" fontId="6" fillId="0" borderId="20" xfId="0" applyNumberFormat="1" applyFont="1" applyBorder="1" applyAlignment="1">
      <alignment vertical="center"/>
    </xf>
    <xf numFmtId="186" fontId="4" fillId="0" borderId="15" xfId="0" applyNumberFormat="1" applyFont="1" applyBorder="1" applyAlignment="1">
      <alignment horizontal="center" vertical="center"/>
    </xf>
    <xf numFmtId="185" fontId="6" fillId="0" borderId="24" xfId="0" applyNumberFormat="1" applyFont="1" applyBorder="1" applyAlignment="1">
      <alignment vertical="center"/>
    </xf>
    <xf numFmtId="185" fontId="6" fillId="0" borderId="15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23" xfId="0" applyBorder="1" applyAlignment="1">
      <alignment/>
    </xf>
    <xf numFmtId="0" fontId="4" fillId="0" borderId="11" xfId="0" applyFont="1" applyBorder="1" applyAlignment="1">
      <alignment horizontal="centerContinuous" vertical="center"/>
    </xf>
    <xf numFmtId="0" fontId="0" fillId="0" borderId="24" xfId="0" applyBorder="1" applyAlignment="1">
      <alignment/>
    </xf>
    <xf numFmtId="0" fontId="1" fillId="0" borderId="14" xfId="0" applyFont="1" applyBorder="1" applyAlignment="1">
      <alignment/>
    </xf>
    <xf numFmtId="0" fontId="0" fillId="0" borderId="20" xfId="0" applyBorder="1" applyAlignment="1">
      <alignment/>
    </xf>
    <xf numFmtId="0" fontId="4" fillId="0" borderId="19" xfId="0" applyFont="1" applyBorder="1" applyAlignment="1">
      <alignment vertical="center"/>
    </xf>
    <xf numFmtId="175" fontId="6" fillId="0" borderId="21" xfId="0" applyNumberFormat="1" applyFont="1" applyBorder="1" applyAlignment="1">
      <alignment vertical="center"/>
    </xf>
    <xf numFmtId="175" fontId="6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175" fontId="6" fillId="0" borderId="15" xfId="0" applyNumberFormat="1" applyFont="1" applyBorder="1" applyAlignment="1">
      <alignment vertical="center"/>
    </xf>
    <xf numFmtId="0" fontId="0" fillId="0" borderId="16" xfId="0" applyBorder="1" applyAlignment="1">
      <alignment/>
    </xf>
    <xf numFmtId="175" fontId="4" fillId="0" borderId="17" xfId="0" applyNumberFormat="1" applyFont="1" applyBorder="1" applyAlignment="1">
      <alignment horizontal="right" vertical="center"/>
    </xf>
    <xf numFmtId="188" fontId="0" fillId="0" borderId="0" xfId="0" applyNumberFormat="1" applyAlignment="1">
      <alignment/>
    </xf>
    <xf numFmtId="0" fontId="4" fillId="0" borderId="13" xfId="0" applyFont="1" applyBorder="1" applyAlignment="1">
      <alignment vertical="center"/>
    </xf>
    <xf numFmtId="0" fontId="6" fillId="0" borderId="18" xfId="0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2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73" fontId="4" fillId="0" borderId="13" xfId="0" applyNumberFormat="1" applyFont="1" applyBorder="1" applyAlignment="1">
      <alignment vertical="center"/>
    </xf>
    <xf numFmtId="184" fontId="6" fillId="0" borderId="18" xfId="0" applyNumberFormat="1" applyFont="1" applyBorder="1" applyAlignment="1">
      <alignment vertical="center"/>
    </xf>
    <xf numFmtId="173" fontId="0" fillId="0" borderId="0" xfId="0" applyNumberFormat="1" applyAlignment="1">
      <alignment/>
    </xf>
    <xf numFmtId="0" fontId="6" fillId="0" borderId="21" xfId="0" applyFont="1" applyBorder="1" applyAlignment="1">
      <alignment vertical="center"/>
    </xf>
    <xf numFmtId="173" fontId="6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centerContinuous"/>
    </xf>
    <xf numFmtId="175" fontId="6" fillId="0" borderId="18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72" fontId="6" fillId="0" borderId="18" xfId="0" applyNumberFormat="1" applyFont="1" applyBorder="1" applyAlignment="1">
      <alignment horizontal="right" vertical="center"/>
    </xf>
    <xf numFmtId="172" fontId="4" fillId="0" borderId="13" xfId="0" applyNumberFormat="1" applyFont="1" applyBorder="1" applyAlignment="1">
      <alignment horizontal="right" vertical="center"/>
    </xf>
    <xf numFmtId="184" fontId="6" fillId="0" borderId="21" xfId="0" applyNumberFormat="1" applyFont="1" applyBorder="1" applyAlignment="1">
      <alignment horizontal="right" vertical="center"/>
    </xf>
    <xf numFmtId="173" fontId="6" fillId="0" borderId="12" xfId="0" applyNumberFormat="1" applyFont="1" applyBorder="1" applyAlignment="1">
      <alignment horizontal="right" vertical="center"/>
    </xf>
    <xf numFmtId="173" fontId="6" fillId="0" borderId="21" xfId="0" applyNumberFormat="1" applyFont="1" applyBorder="1" applyAlignment="1">
      <alignment horizontal="right" vertical="center"/>
    </xf>
    <xf numFmtId="184" fontId="6" fillId="0" borderId="18" xfId="0" applyNumberFormat="1" applyFont="1" applyBorder="1" applyAlignment="1">
      <alignment horizontal="right" vertical="center"/>
    </xf>
    <xf numFmtId="173" fontId="6" fillId="0" borderId="19" xfId="0" applyNumberFormat="1" applyFont="1" applyBorder="1" applyAlignment="1">
      <alignment horizontal="right" vertical="center"/>
    </xf>
    <xf numFmtId="175" fontId="6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172" fontId="4" fillId="0" borderId="18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/>
    </xf>
    <xf numFmtId="175" fontId="0" fillId="0" borderId="0" xfId="0" applyNumberFormat="1" applyAlignment="1">
      <alignment/>
    </xf>
    <xf numFmtId="175" fontId="6" fillId="0" borderId="0" xfId="0" applyNumberFormat="1" applyFont="1" applyAlignment="1">
      <alignment vertical="center"/>
    </xf>
    <xf numFmtId="175" fontId="4" fillId="0" borderId="13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/>
    </xf>
    <xf numFmtId="175" fontId="6" fillId="0" borderId="18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20" xfId="0" applyFont="1" applyFill="1" applyBorder="1" applyAlignment="1">
      <alignment vertical="center"/>
    </xf>
    <xf numFmtId="0" fontId="6" fillId="0" borderId="15" xfId="0" applyFont="1" applyBorder="1" applyAlignment="1">
      <alignment horizontal="center"/>
    </xf>
    <xf numFmtId="175" fontId="4" fillId="0" borderId="1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22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38" fontId="6" fillId="0" borderId="18" xfId="0" applyNumberFormat="1" applyFont="1" applyBorder="1" applyAlignment="1">
      <alignment horizontal="center" vertical="center"/>
    </xf>
    <xf numFmtId="38" fontId="6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8" fontId="0" fillId="0" borderId="0" xfId="43" applyFont="1" applyBorder="1" applyAlignment="1">
      <alignment horizontal="center" vertical="center"/>
    </xf>
    <xf numFmtId="0" fontId="29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6" fillId="0" borderId="18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175" fontId="6" fillId="0" borderId="19" xfId="0" applyNumberFormat="1" applyFont="1" applyBorder="1" applyAlignment="1">
      <alignment vertical="center"/>
    </xf>
    <xf numFmtId="175" fontId="4" fillId="0" borderId="13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" vertical="center"/>
    </xf>
    <xf numFmtId="175" fontId="4" fillId="0" borderId="17" xfId="0" applyNumberFormat="1" applyFont="1" applyBorder="1" applyAlignment="1">
      <alignment vertical="center"/>
    </xf>
    <xf numFmtId="0" fontId="5" fillId="0" borderId="0" xfId="77" applyFont="1" applyAlignment="1">
      <alignment/>
      <protection/>
    </xf>
    <xf numFmtId="0" fontId="32" fillId="0" borderId="0" xfId="77" applyAlignment="1">
      <alignment horizontal="centerContinuous"/>
      <protection/>
    </xf>
    <xf numFmtId="0" fontId="32" fillId="0" borderId="0" xfId="77" applyAlignment="1">
      <alignment horizontal="left"/>
      <protection/>
    </xf>
    <xf numFmtId="0" fontId="32" fillId="0" borderId="0" xfId="77">
      <alignment/>
      <protection/>
    </xf>
    <xf numFmtId="0" fontId="0" fillId="0" borderId="0" xfId="77" applyFont="1">
      <alignment/>
      <protection/>
    </xf>
    <xf numFmtId="0" fontId="4" fillId="0" borderId="23" xfId="77" applyFont="1" applyBorder="1">
      <alignment/>
      <protection/>
    </xf>
    <xf numFmtId="0" fontId="4" fillId="0" borderId="11" xfId="77" applyFont="1" applyBorder="1" applyAlignment="1">
      <alignment horizontal="right"/>
      <protection/>
    </xf>
    <xf numFmtId="0" fontId="4" fillId="0" borderId="12" xfId="77" applyFont="1" applyBorder="1">
      <alignment/>
      <protection/>
    </xf>
    <xf numFmtId="0" fontId="4" fillId="0" borderId="21" xfId="77" applyFont="1" applyBorder="1">
      <alignment/>
      <protection/>
    </xf>
    <xf numFmtId="0" fontId="6" fillId="0" borderId="11" xfId="77" applyFont="1" applyBorder="1">
      <alignment/>
      <protection/>
    </xf>
    <xf numFmtId="0" fontId="6" fillId="0" borderId="12" xfId="77" applyFont="1" applyBorder="1">
      <alignment/>
      <protection/>
    </xf>
    <xf numFmtId="0" fontId="4" fillId="0" borderId="20" xfId="77" applyFont="1" applyBorder="1">
      <alignment/>
      <protection/>
    </xf>
    <xf numFmtId="0" fontId="4" fillId="0" borderId="0" xfId="77" applyFont="1" applyBorder="1">
      <alignment/>
      <protection/>
    </xf>
    <xf numFmtId="0" fontId="4" fillId="0" borderId="19" xfId="77" applyFont="1" applyBorder="1">
      <alignment/>
      <protection/>
    </xf>
    <xf numFmtId="0" fontId="4" fillId="0" borderId="18" xfId="77" applyFont="1" applyBorder="1" applyAlignment="1">
      <alignment horizontal="center"/>
      <protection/>
    </xf>
    <xf numFmtId="0" fontId="4" fillId="0" borderId="24" xfId="77" applyFont="1" applyBorder="1" applyAlignment="1">
      <alignment vertical="top"/>
      <protection/>
    </xf>
    <xf numFmtId="0" fontId="4" fillId="0" borderId="10" xfId="77" applyFont="1" applyBorder="1">
      <alignment/>
      <protection/>
    </xf>
    <xf numFmtId="0" fontId="4" fillId="0" borderId="14" xfId="77" applyFont="1" applyBorder="1">
      <alignment/>
      <protection/>
    </xf>
    <xf numFmtId="0" fontId="4" fillId="0" borderId="15" xfId="77" applyFont="1" applyBorder="1">
      <alignment/>
      <protection/>
    </xf>
    <xf numFmtId="0" fontId="6" fillId="0" borderId="10" xfId="77" applyFont="1" applyBorder="1">
      <alignment/>
      <protection/>
    </xf>
    <xf numFmtId="0" fontId="6" fillId="0" borderId="14" xfId="77" applyFont="1" applyBorder="1">
      <alignment/>
      <protection/>
    </xf>
    <xf numFmtId="0" fontId="4" fillId="0" borderId="26" xfId="77" applyFont="1" applyBorder="1" applyAlignment="1">
      <alignment vertical="center"/>
      <protection/>
    </xf>
    <xf numFmtId="0" fontId="4" fillId="0" borderId="27" xfId="77" applyFont="1" applyBorder="1" applyAlignment="1">
      <alignment horizontal="center" vertical="center"/>
      <protection/>
    </xf>
    <xf numFmtId="0" fontId="4" fillId="0" borderId="28" xfId="77" applyFont="1" applyBorder="1" applyAlignment="1">
      <alignment horizontal="left" vertical="center"/>
      <protection/>
    </xf>
    <xf numFmtId="0" fontId="4" fillId="0" borderId="24" xfId="77" applyFont="1" applyBorder="1" applyAlignment="1">
      <alignment vertical="center"/>
      <protection/>
    </xf>
    <xf numFmtId="0" fontId="4" fillId="0" borderId="10" xfId="77" applyFont="1" applyBorder="1" applyAlignment="1">
      <alignment horizontal="center" vertical="center"/>
      <protection/>
    </xf>
    <xf numFmtId="0" fontId="4" fillId="0" borderId="14" xfId="77" applyFont="1" applyBorder="1" applyAlignment="1">
      <alignment horizontal="left" vertical="center"/>
      <protection/>
    </xf>
    <xf numFmtId="0" fontId="4" fillId="0" borderId="16" xfId="77" applyFont="1" applyBorder="1" applyAlignment="1">
      <alignment vertical="center"/>
      <protection/>
    </xf>
    <xf numFmtId="0" fontId="4" fillId="0" borderId="22" xfId="77" applyFont="1" applyBorder="1" applyAlignment="1">
      <alignment vertical="center"/>
      <protection/>
    </xf>
    <xf numFmtId="0" fontId="5" fillId="0" borderId="0" xfId="78" applyFont="1" applyAlignment="1">
      <alignment horizontal="left"/>
      <protection/>
    </xf>
    <xf numFmtId="0" fontId="32" fillId="0" borderId="0" xfId="78" applyFont="1" applyAlignment="1">
      <alignment horizontal="centerContinuous"/>
      <protection/>
    </xf>
    <xf numFmtId="0" fontId="32" fillId="0" borderId="0" xfId="78">
      <alignment/>
      <protection/>
    </xf>
    <xf numFmtId="0" fontId="4" fillId="0" borderId="21" xfId="78" applyFont="1" applyBorder="1" applyAlignment="1">
      <alignment horizontal="center"/>
      <protection/>
    </xf>
    <xf numFmtId="0" fontId="4" fillId="0" borderId="15" xfId="78" applyFont="1" applyBorder="1" applyAlignment="1">
      <alignment horizontal="center" vertical="center"/>
      <protection/>
    </xf>
    <xf numFmtId="0" fontId="4" fillId="0" borderId="18" xfId="78" applyFont="1" applyBorder="1" applyAlignment="1">
      <alignment horizontal="center" vertical="center"/>
      <protection/>
    </xf>
    <xf numFmtId="0" fontId="34" fillId="0" borderId="0" xfId="78" applyFont="1" applyBorder="1" applyAlignment="1">
      <alignment horizontal="left"/>
      <protection/>
    </xf>
    <xf numFmtId="0" fontId="33" fillId="0" borderId="0" xfId="78" applyFont="1">
      <alignment/>
      <protection/>
    </xf>
    <xf numFmtId="0" fontId="31" fillId="0" borderId="0" xfId="0" applyFont="1" applyAlignment="1">
      <alignment horizontal="centerContinuous"/>
    </xf>
    <xf numFmtId="0" fontId="4" fillId="0" borderId="2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6" fillId="0" borderId="29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6" fillId="0" borderId="30" xfId="0" applyFont="1" applyBorder="1" applyAlignment="1">
      <alignment/>
    </xf>
    <xf numFmtId="0" fontId="6" fillId="0" borderId="16" xfId="0" applyFont="1" applyBorder="1" applyAlignment="1">
      <alignment horizontal="centerContinuous"/>
    </xf>
    <xf numFmtId="0" fontId="4" fillId="0" borderId="13" xfId="0" applyFont="1" applyBorder="1" applyAlignment="1">
      <alignment horizontal="center" vertical="center" wrapText="1" shrinkToFit="1"/>
    </xf>
    <xf numFmtId="175" fontId="4" fillId="0" borderId="31" xfId="0" applyNumberFormat="1" applyFont="1" applyBorder="1" applyAlignment="1">
      <alignment horizontal="right" vertical="center"/>
    </xf>
    <xf numFmtId="175" fontId="4" fillId="0" borderId="20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 horizontal="right" vertical="center"/>
    </xf>
    <xf numFmtId="175" fontId="4" fillId="0" borderId="32" xfId="0" applyNumberFormat="1" applyFont="1" applyBorder="1" applyAlignment="1">
      <alignment horizontal="right" vertical="center"/>
    </xf>
    <xf numFmtId="175" fontId="4" fillId="0" borderId="24" xfId="0" applyNumberFormat="1" applyFont="1" applyBorder="1" applyAlignment="1">
      <alignment horizontal="right" vertical="center"/>
    </xf>
    <xf numFmtId="175" fontId="4" fillId="0" borderId="25" xfId="0" applyNumberFormat="1" applyFont="1" applyBorder="1" applyAlignment="1">
      <alignment horizontal="right" vertical="center"/>
    </xf>
    <xf numFmtId="175" fontId="4" fillId="0" borderId="16" xfId="0" applyNumberFormat="1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34" fillId="0" borderId="0" xfId="0" applyFont="1" applyAlignment="1">
      <alignment vertical="center"/>
    </xf>
    <xf numFmtId="0" fontId="8" fillId="0" borderId="0" xfId="0" applyFont="1" applyAlignment="1">
      <alignment/>
    </xf>
    <xf numFmtId="175" fontId="6" fillId="0" borderId="19" xfId="0" applyNumberFormat="1" applyFont="1" applyBorder="1" applyAlignment="1">
      <alignment horizontal="right" vertical="center"/>
    </xf>
    <xf numFmtId="175" fontId="4" fillId="0" borderId="1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180" fontId="4" fillId="0" borderId="18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78" fontId="4" fillId="0" borderId="13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175" fontId="6" fillId="0" borderId="20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5" fontId="6" fillId="0" borderId="19" xfId="0" applyNumberFormat="1" applyFont="1" applyBorder="1" applyAlignment="1">
      <alignment horizontal="right" vertical="center" indent="2"/>
    </xf>
    <xf numFmtId="175" fontId="6" fillId="0" borderId="18" xfId="0" applyNumberFormat="1" applyFont="1" applyBorder="1" applyAlignment="1">
      <alignment horizontal="right" vertical="center" indent="2"/>
    </xf>
    <xf numFmtId="175" fontId="4" fillId="0" borderId="18" xfId="0" applyNumberFormat="1" applyFont="1" applyBorder="1" applyAlignment="1">
      <alignment horizontal="right" vertical="center" indent="1"/>
    </xf>
    <xf numFmtId="175" fontId="4" fillId="0" borderId="13" xfId="0" applyNumberFormat="1" applyFont="1" applyBorder="1" applyAlignment="1">
      <alignment horizontal="right" vertical="center" indent="2"/>
    </xf>
    <xf numFmtId="0" fontId="32" fillId="0" borderId="0" xfId="76">
      <alignment/>
      <protection/>
    </xf>
    <xf numFmtId="0" fontId="23" fillId="0" borderId="0" xfId="76" applyFont="1">
      <alignment/>
      <protection/>
    </xf>
    <xf numFmtId="0" fontId="32" fillId="0" borderId="0" xfId="76" applyFont="1">
      <alignment/>
      <protection/>
    </xf>
    <xf numFmtId="1" fontId="32" fillId="0" borderId="0" xfId="76" applyNumberFormat="1" applyFont="1">
      <alignment/>
      <protection/>
    </xf>
    <xf numFmtId="0" fontId="4" fillId="0" borderId="21" xfId="76" applyFont="1" applyBorder="1" applyAlignment="1">
      <alignment horizontal="center" vertical="center"/>
      <protection/>
    </xf>
    <xf numFmtId="0" fontId="4" fillId="0" borderId="11" xfId="76" applyFont="1" applyBorder="1" applyAlignment="1">
      <alignment horizontal="center" vertical="center"/>
      <protection/>
    </xf>
    <xf numFmtId="0" fontId="4" fillId="0" borderId="12" xfId="76" applyFont="1" applyBorder="1" applyAlignment="1">
      <alignment horizontal="center" vertical="center"/>
      <protection/>
    </xf>
    <xf numFmtId="1" fontId="4" fillId="0" borderId="11" xfId="76" applyNumberFormat="1" applyFont="1" applyBorder="1" applyAlignment="1">
      <alignment horizontal="center" vertical="center"/>
      <protection/>
    </xf>
    <xf numFmtId="0" fontId="4" fillId="0" borderId="15" xfId="76" applyFont="1" applyBorder="1" applyAlignment="1">
      <alignment horizontal="center" vertical="center"/>
      <protection/>
    </xf>
    <xf numFmtId="0" fontId="4" fillId="0" borderId="16" xfId="76" applyFont="1" applyBorder="1" applyAlignment="1">
      <alignment horizontal="center" vertical="center"/>
      <protection/>
    </xf>
    <xf numFmtId="0" fontId="4" fillId="0" borderId="13" xfId="76" applyFont="1" applyBorder="1" applyAlignment="1">
      <alignment horizontal="center" vertical="center" wrapText="1"/>
      <protection/>
    </xf>
    <xf numFmtId="0" fontId="4" fillId="0" borderId="13" xfId="76" applyFont="1" applyBorder="1" applyAlignment="1">
      <alignment horizontal="center" vertical="center"/>
      <protection/>
    </xf>
    <xf numFmtId="0" fontId="4" fillId="0" borderId="17" xfId="76" applyFont="1" applyBorder="1" applyAlignment="1">
      <alignment horizontal="center" vertical="center"/>
      <protection/>
    </xf>
    <xf numFmtId="1" fontId="4" fillId="0" borderId="13" xfId="76" applyNumberFormat="1" applyFont="1" applyBorder="1" applyAlignment="1">
      <alignment horizontal="center" vertical="center"/>
      <protection/>
    </xf>
    <xf numFmtId="0" fontId="4" fillId="0" borderId="18" xfId="76" applyFont="1" applyBorder="1" applyAlignment="1">
      <alignment horizontal="center" vertical="center"/>
      <protection/>
    </xf>
    <xf numFmtId="175" fontId="6" fillId="0" borderId="18" xfId="76" applyNumberFormat="1" applyFont="1" applyBorder="1" applyAlignment="1">
      <alignment horizontal="right" vertical="center"/>
      <protection/>
    </xf>
    <xf numFmtId="175" fontId="4" fillId="0" borderId="19" xfId="76" applyNumberFormat="1" applyFont="1" applyBorder="1" applyAlignment="1">
      <alignment horizontal="right" vertical="center"/>
      <protection/>
    </xf>
    <xf numFmtId="175" fontId="4" fillId="0" borderId="13" xfId="76" applyNumberFormat="1" applyFont="1" applyBorder="1" applyAlignment="1">
      <alignment horizontal="right" vertical="center"/>
      <protection/>
    </xf>
    <xf numFmtId="0" fontId="6" fillId="0" borderId="0" xfId="76" applyFont="1">
      <alignment/>
      <protection/>
    </xf>
    <xf numFmtId="1" fontId="6" fillId="0" borderId="0" xfId="76" applyNumberFormat="1" applyFont="1">
      <alignment/>
      <protection/>
    </xf>
    <xf numFmtId="1" fontId="32" fillId="0" borderId="0" xfId="76" applyNumberFormat="1">
      <alignment/>
      <protection/>
    </xf>
    <xf numFmtId="0" fontId="34" fillId="0" borderId="0" xfId="76" applyFont="1" applyAlignment="1">
      <alignment vertical="center"/>
      <protection/>
    </xf>
    <xf numFmtId="0" fontId="29" fillId="0" borderId="0" xfId="0" applyFont="1" applyAlignment="1">
      <alignment horizontal="left"/>
    </xf>
    <xf numFmtId="0" fontId="4" fillId="0" borderId="2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23" fillId="0" borderId="0" xfId="0" applyFont="1" applyAlignment="1">
      <alignment horizontal="centerContinuous"/>
    </xf>
    <xf numFmtId="0" fontId="0" fillId="0" borderId="0" xfId="0" applyAlignment="1" applyProtection="1">
      <alignment/>
      <protection hidden="1"/>
    </xf>
    <xf numFmtId="192" fontId="10" fillId="0" borderId="19" xfId="0" applyNumberFormat="1" applyFont="1" applyBorder="1" applyAlignment="1">
      <alignment horizontal="right" vertical="center"/>
    </xf>
    <xf numFmtId="192" fontId="36" fillId="0" borderId="13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91" fontId="0" fillId="0" borderId="0" xfId="0" applyNumberFormat="1" applyAlignment="1">
      <alignment/>
    </xf>
    <xf numFmtId="0" fontId="0" fillId="0" borderId="0" xfId="0" applyAlignment="1">
      <alignment horizontal="center"/>
    </xf>
    <xf numFmtId="193" fontId="6" fillId="0" borderId="18" xfId="0" applyNumberFormat="1" applyFont="1" applyBorder="1" applyAlignment="1">
      <alignment horizontal="right" vertical="center"/>
    </xf>
    <xf numFmtId="193" fontId="4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97" fontId="4" fillId="0" borderId="16" xfId="0" applyNumberFormat="1" applyFont="1" applyBorder="1" applyAlignment="1">
      <alignment horizontal="centerContinuous" vertical="center"/>
    </xf>
    <xf numFmtId="0" fontId="4" fillId="33" borderId="15" xfId="0" applyFont="1" applyFill="1" applyBorder="1" applyAlignment="1">
      <alignment horizontal="center" vertical="top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20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181" fontId="0" fillId="0" borderId="0" xfId="0" applyNumberFormat="1" applyAlignment="1">
      <alignment/>
    </xf>
    <xf numFmtId="0" fontId="41" fillId="0" borderId="0" xfId="0" applyFont="1" applyAlignment="1">
      <alignment/>
    </xf>
    <xf numFmtId="0" fontId="5" fillId="0" borderId="0" xfId="82" applyFont="1" applyAlignment="1">
      <alignment horizontal="left"/>
      <protection/>
    </xf>
    <xf numFmtId="0" fontId="17" fillId="0" borderId="0" xfId="82" applyFont="1" applyAlignment="1">
      <alignment horizontal="centerContinuous"/>
      <protection/>
    </xf>
    <xf numFmtId="0" fontId="0" fillId="0" borderId="0" xfId="82" applyFont="1">
      <alignment/>
      <protection/>
    </xf>
    <xf numFmtId="0" fontId="8" fillId="0" borderId="0" xfId="82" applyFont="1" applyAlignment="1">
      <alignment horizontal="centerContinuous"/>
      <protection/>
    </xf>
    <xf numFmtId="0" fontId="22" fillId="0" borderId="0" xfId="82" applyFont="1" applyAlignment="1">
      <alignment horizontal="centerContinuous"/>
      <protection/>
    </xf>
    <xf numFmtId="0" fontId="0" fillId="0" borderId="0" xfId="82" applyAlignment="1">
      <alignment horizontal="centerContinuous"/>
      <protection/>
    </xf>
    <xf numFmtId="0" fontId="0" fillId="0" borderId="0" xfId="82">
      <alignment/>
      <protection/>
    </xf>
    <xf numFmtId="0" fontId="6" fillId="0" borderId="23" xfId="82" applyFont="1" applyBorder="1">
      <alignment/>
      <protection/>
    </xf>
    <xf numFmtId="0" fontId="6" fillId="0" borderId="11" xfId="82" applyFont="1" applyBorder="1">
      <alignment/>
      <protection/>
    </xf>
    <xf numFmtId="0" fontId="23" fillId="0" borderId="0" xfId="82" applyFont="1" applyBorder="1" applyAlignment="1">
      <alignment/>
      <protection/>
    </xf>
    <xf numFmtId="0" fontId="6" fillId="0" borderId="20" xfId="82" applyFont="1" applyBorder="1">
      <alignment/>
      <protection/>
    </xf>
    <xf numFmtId="0" fontId="6" fillId="0" borderId="0" xfId="82" applyFont="1" applyBorder="1">
      <alignment/>
      <protection/>
    </xf>
    <xf numFmtId="0" fontId="4" fillId="0" borderId="21" xfId="82" applyFont="1" applyBorder="1">
      <alignment/>
      <protection/>
    </xf>
    <xf numFmtId="0" fontId="0" fillId="0" borderId="0" xfId="82" applyBorder="1">
      <alignment/>
      <protection/>
    </xf>
    <xf numFmtId="0" fontId="4" fillId="0" borderId="20" xfId="82" applyFont="1" applyBorder="1">
      <alignment/>
      <protection/>
    </xf>
    <xf numFmtId="0" fontId="4" fillId="0" borderId="0" xfId="82" applyFont="1" applyBorder="1">
      <alignment/>
      <protection/>
    </xf>
    <xf numFmtId="0" fontId="6" fillId="0" borderId="18" xfId="82" applyFont="1" applyBorder="1">
      <alignment/>
      <protection/>
    </xf>
    <xf numFmtId="0" fontId="1" fillId="0" borderId="0" xfId="82" applyFont="1" applyBorder="1">
      <alignment/>
      <protection/>
    </xf>
    <xf numFmtId="0" fontId="0" fillId="0" borderId="0" xfId="82" applyFont="1" applyBorder="1">
      <alignment/>
      <protection/>
    </xf>
    <xf numFmtId="0" fontId="6" fillId="0" borderId="0" xfId="82" applyFont="1" applyBorder="1" applyAlignment="1">
      <alignment/>
      <protection/>
    </xf>
    <xf numFmtId="0" fontId="2" fillId="0" borderId="0" xfId="82" applyFont="1" applyBorder="1" applyAlignment="1">
      <alignment/>
      <protection/>
    </xf>
    <xf numFmtId="0" fontId="0" fillId="0" borderId="0" xfId="82" applyAlignment="1">
      <alignment horizontal="center" vertical="top"/>
      <protection/>
    </xf>
    <xf numFmtId="0" fontId="4" fillId="0" borderId="20" xfId="82" applyFont="1" applyBorder="1" applyAlignment="1">
      <alignment horizontal="left"/>
      <protection/>
    </xf>
    <xf numFmtId="0" fontId="6" fillId="0" borderId="0" xfId="82" applyFont="1">
      <alignment/>
      <protection/>
    </xf>
    <xf numFmtId="0" fontId="2" fillId="0" borderId="0" xfId="82" applyFont="1" applyBorder="1">
      <alignment/>
      <protection/>
    </xf>
    <xf numFmtId="0" fontId="6" fillId="0" borderId="0" xfId="82" applyFont="1" applyBorder="1" applyAlignment="1">
      <alignment horizontal="left"/>
      <protection/>
    </xf>
    <xf numFmtId="0" fontId="10" fillId="0" borderId="0" xfId="82" applyFont="1" applyBorder="1">
      <alignment/>
      <protection/>
    </xf>
    <xf numFmtId="0" fontId="4" fillId="0" borderId="20" xfId="82" applyFont="1" applyBorder="1" applyAlignment="1">
      <alignment/>
      <protection/>
    </xf>
    <xf numFmtId="0" fontId="4" fillId="0" borderId="0" xfId="82" applyFont="1" applyBorder="1" applyAlignment="1">
      <alignment/>
      <protection/>
    </xf>
    <xf numFmtId="0" fontId="4" fillId="0" borderId="24" xfId="82" applyFont="1" applyBorder="1" applyAlignment="1">
      <alignment vertical="top"/>
      <protection/>
    </xf>
    <xf numFmtId="0" fontId="6" fillId="0" borderId="10" xfId="82" applyFont="1" applyBorder="1" applyAlignment="1">
      <alignment vertical="top"/>
      <protection/>
    </xf>
    <xf numFmtId="3" fontId="0" fillId="0" borderId="0" xfId="82" applyNumberFormat="1" applyFont="1" applyBorder="1" applyAlignment="1">
      <alignment vertical="top"/>
      <protection/>
    </xf>
    <xf numFmtId="0" fontId="0" fillId="0" borderId="0" xfId="82" applyAlignment="1">
      <alignment vertical="top"/>
      <protection/>
    </xf>
    <xf numFmtId="0" fontId="22" fillId="0" borderId="0" xfId="82" applyFont="1">
      <alignment/>
      <protection/>
    </xf>
    <xf numFmtId="0" fontId="18" fillId="0" borderId="0" xfId="82" applyFont="1">
      <alignment/>
      <protection/>
    </xf>
    <xf numFmtId="0" fontId="26" fillId="0" borderId="0" xfId="82" applyFont="1">
      <alignment/>
      <protection/>
    </xf>
    <xf numFmtId="199" fontId="4" fillId="0" borderId="13" xfId="0" applyNumberFormat="1" applyFont="1" applyBorder="1" applyAlignment="1">
      <alignment horizontal="right" vertical="center"/>
    </xf>
    <xf numFmtId="0" fontId="0" fillId="0" borderId="0" xfId="83">
      <alignment/>
      <protection/>
    </xf>
    <xf numFmtId="0" fontId="0" fillId="0" borderId="0" xfId="83" applyAlignment="1">
      <alignment horizontal="right"/>
      <protection/>
    </xf>
    <xf numFmtId="0" fontId="20" fillId="0" borderId="0" xfId="83" applyFont="1" applyAlignment="1">
      <alignment horizontal="right"/>
      <protection/>
    </xf>
    <xf numFmtId="0" fontId="20" fillId="0" borderId="0" xfId="83" applyFont="1">
      <alignment/>
      <protection/>
    </xf>
    <xf numFmtId="0" fontId="4" fillId="0" borderId="23" xfId="83" applyFont="1" applyBorder="1" applyAlignment="1">
      <alignment horizontal="right" vertical="center"/>
      <protection/>
    </xf>
    <xf numFmtId="0" fontId="4" fillId="0" borderId="20" xfId="83" applyFont="1" applyBorder="1">
      <alignment/>
      <protection/>
    </xf>
    <xf numFmtId="0" fontId="6" fillId="0" borderId="21" xfId="83" applyFont="1" applyBorder="1">
      <alignment/>
      <protection/>
    </xf>
    <xf numFmtId="0" fontId="6" fillId="0" borderId="20" xfId="83" applyFont="1" applyBorder="1">
      <alignment/>
      <protection/>
    </xf>
    <xf numFmtId="178" fontId="6" fillId="0" borderId="18" xfId="83" applyNumberFormat="1" applyFont="1" applyBorder="1" applyAlignment="1">
      <alignment horizontal="center"/>
      <protection/>
    </xf>
    <xf numFmtId="0" fontId="6" fillId="0" borderId="20" xfId="83" applyFont="1" applyBorder="1" applyAlignment="1">
      <alignment wrapText="1"/>
      <protection/>
    </xf>
    <xf numFmtId="2" fontId="0" fillId="0" borderId="0" xfId="0" applyNumberFormat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22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28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7" fontId="4" fillId="0" borderId="13" xfId="0" applyNumberFormat="1" applyFont="1" applyBorder="1" applyAlignment="1">
      <alignment horizontal="center" vertical="center"/>
    </xf>
    <xf numFmtId="182" fontId="6" fillId="0" borderId="18" xfId="0" applyNumberFormat="1" applyFont="1" applyBorder="1" applyAlignment="1">
      <alignment horizontal="centerContinuous" vertical="center"/>
    </xf>
    <xf numFmtId="182" fontId="4" fillId="0" borderId="17" xfId="0" applyNumberFormat="1" applyFont="1" applyBorder="1" applyAlignment="1">
      <alignment horizontal="centerContinuous" vertical="center"/>
    </xf>
    <xf numFmtId="0" fontId="17" fillId="0" borderId="0" xfId="0" applyFont="1" applyAlignment="1">
      <alignment vertical="center"/>
    </xf>
    <xf numFmtId="173" fontId="4" fillId="0" borderId="13" xfId="0" applyNumberFormat="1" applyFont="1" applyBorder="1" applyAlignment="1">
      <alignment horizontal="right" vertical="center"/>
    </xf>
    <xf numFmtId="175" fontId="6" fillId="0" borderId="0" xfId="0" applyNumberFormat="1" applyFont="1" applyBorder="1" applyAlignment="1">
      <alignment horizontal="right" vertical="center"/>
    </xf>
    <xf numFmtId="198" fontId="6" fillId="0" borderId="18" xfId="0" applyNumberFormat="1" applyFont="1" applyBorder="1" applyAlignment="1">
      <alignment horizontal="center" vertical="center"/>
    </xf>
    <xf numFmtId="0" fontId="34" fillId="0" borderId="11" xfId="78" applyFont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75" applyFont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1" fillId="0" borderId="0" xfId="0" applyFont="1" applyBorder="1" applyAlignment="1">
      <alignment/>
    </xf>
    <xf numFmtId="0" fontId="46" fillId="0" borderId="11" xfId="0" applyFont="1" applyFill="1" applyBorder="1" applyAlignment="1">
      <alignment vertical="center"/>
    </xf>
    <xf numFmtId="175" fontId="0" fillId="0" borderId="11" xfId="0" applyNumberFormat="1" applyBorder="1" applyAlignment="1">
      <alignment/>
    </xf>
    <xf numFmtId="0" fontId="27" fillId="33" borderId="20" xfId="83" applyFont="1" applyFill="1" applyBorder="1" applyAlignment="1">
      <alignment horizontal="left" vertical="center"/>
      <protection/>
    </xf>
    <xf numFmtId="0" fontId="43" fillId="0" borderId="11" xfId="0" applyFont="1" applyFill="1" applyBorder="1" applyAlignment="1">
      <alignment vertical="center"/>
    </xf>
    <xf numFmtId="175" fontId="0" fillId="0" borderId="0" xfId="0" applyNumberFormat="1" applyAlignment="1">
      <alignment vertical="center"/>
    </xf>
    <xf numFmtId="0" fontId="4" fillId="0" borderId="18" xfId="0" applyFont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47" fillId="0" borderId="0" xfId="0" applyFont="1" applyAlignment="1">
      <alignment horizontal="centerContinuous"/>
    </xf>
    <xf numFmtId="0" fontId="47" fillId="0" borderId="0" xfId="0" applyFont="1" applyAlignment="1">
      <alignment/>
    </xf>
    <xf numFmtId="0" fontId="20" fillId="0" borderId="0" xfId="0" applyFont="1" applyAlignment="1">
      <alignment horizontal="center"/>
    </xf>
    <xf numFmtId="0" fontId="6" fillId="0" borderId="11" xfId="0" applyFont="1" applyFill="1" applyBorder="1" applyAlignment="1">
      <alignment vertical="center"/>
    </xf>
    <xf numFmtId="180" fontId="20" fillId="0" borderId="11" xfId="0" applyNumberFormat="1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78" fontId="6" fillId="0" borderId="20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201" fontId="6" fillId="0" borderId="18" xfId="74" applyNumberFormat="1" applyFont="1" applyBorder="1" applyAlignment="1">
      <alignment horizontal="right"/>
      <protection/>
    </xf>
    <xf numFmtId="0" fontId="6" fillId="0" borderId="0" xfId="74" applyFont="1">
      <alignment/>
      <protection/>
    </xf>
    <xf numFmtId="0" fontId="11" fillId="0" borderId="0" xfId="74" applyFont="1">
      <alignment/>
      <protection/>
    </xf>
    <xf numFmtId="0" fontId="7" fillId="0" borderId="0" xfId="74" applyFont="1" applyAlignment="1">
      <alignment/>
      <protection/>
    </xf>
    <xf numFmtId="0" fontId="11" fillId="0" borderId="0" xfId="74" applyFont="1" applyAlignment="1">
      <alignment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6" fontId="6" fillId="0" borderId="21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90" fontId="6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21" fillId="0" borderId="18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0" fillId="0" borderId="15" xfId="0" applyBorder="1" applyAlignment="1">
      <alignment/>
    </xf>
    <xf numFmtId="0" fontId="11" fillId="0" borderId="15" xfId="0" applyFont="1" applyBorder="1" applyAlignment="1">
      <alignment/>
    </xf>
    <xf numFmtId="176" fontId="21" fillId="0" borderId="13" xfId="0" applyNumberFormat="1" applyFont="1" applyBorder="1" applyAlignment="1">
      <alignment horizontal="right" vertical="center"/>
    </xf>
    <xf numFmtId="0" fontId="50" fillId="0" borderId="0" xfId="0" applyFont="1" applyAlignment="1">
      <alignment horizontal="centerContinuous"/>
    </xf>
    <xf numFmtId="0" fontId="11" fillId="0" borderId="0" xfId="0" applyFont="1" applyBorder="1" applyAlignment="1">
      <alignment/>
    </xf>
    <xf numFmtId="0" fontId="98" fillId="0" borderId="0" xfId="0" applyFont="1" applyAlignment="1">
      <alignment/>
    </xf>
    <xf numFmtId="0" fontId="4" fillId="0" borderId="16" xfId="0" applyFont="1" applyBorder="1" applyAlignment="1">
      <alignment horizontal="centerContinuous"/>
    </xf>
    <xf numFmtId="175" fontId="4" fillId="0" borderId="13" xfId="0" applyNumberFormat="1" applyFont="1" applyBorder="1" applyAlignment="1">
      <alignment horizontal="centerContinuous"/>
    </xf>
    <xf numFmtId="172" fontId="4" fillId="0" borderId="17" xfId="0" applyNumberFormat="1" applyFont="1" applyBorder="1" applyAlignment="1">
      <alignment vertical="center"/>
    </xf>
    <xf numFmtId="172" fontId="6" fillId="0" borderId="0" xfId="0" applyNumberFormat="1" applyFont="1" applyBorder="1" applyAlignment="1">
      <alignment vertical="center"/>
    </xf>
    <xf numFmtId="172" fontId="6" fillId="0" borderId="10" xfId="0" applyNumberFormat="1" applyFont="1" applyBorder="1" applyAlignment="1">
      <alignment vertical="center"/>
    </xf>
    <xf numFmtId="173" fontId="6" fillId="0" borderId="24" xfId="0" applyNumberFormat="1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172" fontId="6" fillId="0" borderId="33" xfId="42" applyNumberFormat="1" applyFont="1" applyBorder="1" applyAlignment="1">
      <alignment/>
    </xf>
    <xf numFmtId="172" fontId="6" fillId="0" borderId="34" xfId="42" applyNumberFormat="1" applyFont="1" applyBorder="1" applyAlignment="1">
      <alignment vertical="center"/>
    </xf>
    <xf numFmtId="172" fontId="6" fillId="0" borderId="35" xfId="42" applyNumberFormat="1" applyFont="1" applyBorder="1" applyAlignment="1">
      <alignment/>
    </xf>
    <xf numFmtId="172" fontId="4" fillId="0" borderId="34" xfId="42" applyNumberFormat="1" applyFont="1" applyBorder="1" applyAlignment="1">
      <alignment horizontal="right" vertical="center"/>
    </xf>
    <xf numFmtId="172" fontId="6" fillId="0" borderId="33" xfId="42" applyNumberFormat="1" applyFont="1" applyBorder="1" applyAlignment="1">
      <alignment horizontal="right"/>
    </xf>
    <xf numFmtId="172" fontId="6" fillId="0" borderId="34" xfId="42" applyNumberFormat="1" applyFont="1" applyBorder="1" applyAlignment="1">
      <alignment horizontal="right" vertical="center"/>
    </xf>
    <xf numFmtId="172" fontId="6" fillId="0" borderId="35" xfId="42" applyNumberFormat="1" applyFont="1" applyBorder="1" applyAlignment="1">
      <alignment horizontal="right"/>
    </xf>
    <xf numFmtId="172" fontId="6" fillId="0" borderId="0" xfId="42" applyNumberFormat="1" applyFont="1" applyAlignment="1">
      <alignment horizontal="right"/>
    </xf>
    <xf numFmtId="172" fontId="6" fillId="0" borderId="15" xfId="42" applyNumberFormat="1" applyFont="1" applyBorder="1" applyAlignment="1">
      <alignment horizontal="right" vertical="center"/>
    </xf>
    <xf numFmtId="172" fontId="6" fillId="0" borderId="19" xfId="42" applyNumberFormat="1" applyFont="1" applyBorder="1" applyAlignment="1">
      <alignment horizontal="right"/>
    </xf>
    <xf numFmtId="172" fontId="4" fillId="0" borderId="13" xfId="42" applyNumberFormat="1" applyFont="1" applyBorder="1" applyAlignment="1">
      <alignment horizontal="right" vertical="center"/>
    </xf>
    <xf numFmtId="0" fontId="32" fillId="0" borderId="0" xfId="78" applyAlignment="1">
      <alignment horizontal="left"/>
      <protection/>
    </xf>
    <xf numFmtId="0" fontId="33" fillId="0" borderId="0" xfId="78" applyFont="1" applyAlignment="1">
      <alignment horizontal="left"/>
      <protection/>
    </xf>
    <xf numFmtId="0" fontId="4" fillId="0" borderId="19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23" xfId="76" applyFont="1" applyBorder="1" applyAlignment="1">
      <alignment horizontal="center" vertical="center"/>
      <protection/>
    </xf>
    <xf numFmtId="175" fontId="6" fillId="0" borderId="20" xfId="76" applyNumberFormat="1" applyFont="1" applyBorder="1" applyAlignment="1">
      <alignment horizontal="right" vertical="center"/>
      <protection/>
    </xf>
    <xf numFmtId="175" fontId="6" fillId="0" borderId="24" xfId="76" applyNumberFormat="1" applyFont="1" applyBorder="1" applyAlignment="1">
      <alignment horizontal="right" vertical="center"/>
      <protection/>
    </xf>
    <xf numFmtId="175" fontId="6" fillId="0" borderId="12" xfId="76" applyNumberFormat="1" applyFont="1" applyBorder="1" applyAlignment="1">
      <alignment horizontal="right" vertical="center"/>
      <protection/>
    </xf>
    <xf numFmtId="175" fontId="6" fillId="0" borderId="19" xfId="76" applyNumberFormat="1" applyFont="1" applyBorder="1" applyAlignment="1">
      <alignment horizontal="right" vertical="center"/>
      <protection/>
    </xf>
    <xf numFmtId="175" fontId="4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6" fillId="0" borderId="21" xfId="0" applyNumberFormat="1" applyFont="1" applyBorder="1" applyAlignment="1">
      <alignment horizontal="center" vertical="center"/>
    </xf>
    <xf numFmtId="181" fontId="6" fillId="0" borderId="18" xfId="0" applyNumberFormat="1" applyFont="1" applyBorder="1" applyAlignment="1">
      <alignment horizontal="center" vertical="center"/>
    </xf>
    <xf numFmtId="181" fontId="6" fillId="0" borderId="15" xfId="0" applyNumberFormat="1" applyFont="1" applyBorder="1" applyAlignment="1">
      <alignment horizontal="center" vertical="center"/>
    </xf>
    <xf numFmtId="203" fontId="4" fillId="0" borderId="17" xfId="0" applyNumberFormat="1" applyFont="1" applyBorder="1" applyAlignment="1">
      <alignment vertical="center"/>
    </xf>
    <xf numFmtId="2" fontId="11" fillId="0" borderId="0" xfId="0" applyNumberFormat="1" applyFont="1" applyAlignment="1">
      <alignment horizontal="right"/>
    </xf>
    <xf numFmtId="0" fontId="21" fillId="0" borderId="0" xfId="83" applyFont="1" applyBorder="1">
      <alignment/>
      <protection/>
    </xf>
    <xf numFmtId="49" fontId="32" fillId="0" borderId="0" xfId="78" applyNumberFormat="1">
      <alignment/>
      <protection/>
    </xf>
    <xf numFmtId="0" fontId="1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2" fontId="6" fillId="0" borderId="21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4" fillId="0" borderId="13" xfId="0" applyNumberFormat="1" applyFont="1" applyBorder="1" applyAlignment="1">
      <alignment vertical="center"/>
    </xf>
    <xf numFmtId="0" fontId="9" fillId="0" borderId="0" xfId="79" applyFont="1" applyAlignment="1">
      <alignment horizontal="centerContinuous" vertical="center"/>
      <protection/>
    </xf>
    <xf numFmtId="0" fontId="0" fillId="0" borderId="0" xfId="79">
      <alignment/>
      <protection/>
    </xf>
    <xf numFmtId="0" fontId="50" fillId="0" borderId="0" xfId="79" applyFont="1" applyAlignment="1">
      <alignment vertical="center"/>
      <protection/>
    </xf>
    <xf numFmtId="0" fontId="52" fillId="0" borderId="0" xfId="79" applyFont="1" applyAlignment="1">
      <alignment horizontal="right" vertical="center"/>
      <protection/>
    </xf>
    <xf numFmtId="0" fontId="99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7" fillId="0" borderId="0" xfId="76" applyFont="1">
      <alignment/>
      <protection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53" fillId="0" borderId="0" xfId="0" applyFont="1" applyAlignment="1">
      <alignment/>
    </xf>
    <xf numFmtId="202" fontId="6" fillId="0" borderId="36" xfId="42" applyNumberFormat="1" applyFont="1" applyBorder="1" applyAlignment="1">
      <alignment horizontal="right"/>
    </xf>
    <xf numFmtId="180" fontId="0" fillId="0" borderId="0" xfId="0" applyNumberFormat="1" applyAlignment="1">
      <alignment/>
    </xf>
    <xf numFmtId="175" fontId="6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178" fontId="6" fillId="0" borderId="19" xfId="83" applyNumberFormat="1" applyFont="1" applyBorder="1" applyAlignment="1">
      <alignment horizontal="center"/>
      <protection/>
    </xf>
    <xf numFmtId="0" fontId="32" fillId="0" borderId="0" xfId="78" applyNumberFormat="1">
      <alignment/>
      <protection/>
    </xf>
    <xf numFmtId="0" fontId="42" fillId="0" borderId="17" xfId="83" applyFont="1" applyBorder="1" applyAlignment="1">
      <alignment horizontal="centerContinuous" vertical="center"/>
      <protection/>
    </xf>
    <xf numFmtId="0" fontId="6" fillId="0" borderId="12" xfId="83" applyFont="1" applyBorder="1">
      <alignment/>
      <protection/>
    </xf>
    <xf numFmtId="192" fontId="6" fillId="0" borderId="19" xfId="83" applyNumberFormat="1" applyFont="1" applyBorder="1" applyAlignment="1">
      <alignment horizontal="center"/>
      <protection/>
    </xf>
    <xf numFmtId="0" fontId="27" fillId="0" borderId="13" xfId="83" applyFont="1" applyBorder="1" applyAlignment="1">
      <alignment horizontal="left" vertical="center" indent="1"/>
      <protection/>
    </xf>
    <xf numFmtId="0" fontId="27" fillId="0" borderId="17" xfId="83" applyFont="1" applyBorder="1" applyAlignment="1">
      <alignment horizontal="center" vertical="center"/>
      <protection/>
    </xf>
    <xf numFmtId="0" fontId="27" fillId="0" borderId="13" xfId="83" applyFont="1" applyBorder="1" applyAlignment="1">
      <alignment vertical="center"/>
      <protection/>
    </xf>
    <xf numFmtId="192" fontId="6" fillId="0" borderId="18" xfId="83" applyNumberFormat="1" applyFont="1" applyBorder="1" applyAlignment="1">
      <alignment horizontal="center"/>
      <protection/>
    </xf>
    <xf numFmtId="0" fontId="4" fillId="0" borderId="16" xfId="83" applyFont="1" applyBorder="1" applyAlignment="1">
      <alignment horizontal="center" vertical="center"/>
      <protection/>
    </xf>
    <xf numFmtId="178" fontId="4" fillId="0" borderId="13" xfId="83" applyNumberFormat="1" applyFont="1" applyBorder="1" applyAlignment="1">
      <alignment horizontal="center" vertical="center"/>
      <protection/>
    </xf>
    <xf numFmtId="192" fontId="4" fillId="0" borderId="17" xfId="83" applyNumberFormat="1" applyFont="1" applyBorder="1" applyAlignment="1">
      <alignment horizontal="center" vertical="center"/>
      <protection/>
    </xf>
    <xf numFmtId="1" fontId="4" fillId="0" borderId="13" xfId="83" applyNumberFormat="1" applyFont="1" applyBorder="1" applyAlignment="1">
      <alignment horizontal="center" vertical="center"/>
      <protection/>
    </xf>
    <xf numFmtId="178" fontId="4" fillId="0" borderId="17" xfId="83" applyNumberFormat="1" applyFont="1" applyBorder="1" applyAlignment="1">
      <alignment horizontal="center" vertical="center"/>
      <protection/>
    </xf>
    <xf numFmtId="176" fontId="6" fillId="0" borderId="20" xfId="78" applyNumberFormat="1" applyFont="1" applyBorder="1" applyAlignment="1">
      <alignment horizontal="left" vertical="center" indent="1"/>
      <protection/>
    </xf>
    <xf numFmtId="3" fontId="32" fillId="0" borderId="0" xfId="78" applyNumberFormat="1">
      <alignment/>
      <protection/>
    </xf>
    <xf numFmtId="176" fontId="6" fillId="0" borderId="0" xfId="0" applyNumberFormat="1" applyFont="1" applyAlignment="1">
      <alignment/>
    </xf>
    <xf numFmtId="49" fontId="0" fillId="0" borderId="0" xfId="82" applyNumberFormat="1">
      <alignment/>
      <protection/>
    </xf>
    <xf numFmtId="0" fontId="4" fillId="0" borderId="0" xfId="0" applyFont="1" applyBorder="1" applyAlignment="1">
      <alignment horizontal="center" vertical="center"/>
    </xf>
    <xf numFmtId="3" fontId="4" fillId="0" borderId="16" xfId="78" applyNumberFormat="1" applyFont="1" applyBorder="1" applyAlignment="1">
      <alignment vertical="center"/>
      <protection/>
    </xf>
    <xf numFmtId="38" fontId="6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Continuous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81" fillId="0" borderId="0" xfId="63">
      <alignment/>
      <protection/>
    </xf>
    <xf numFmtId="175" fontId="81" fillId="0" borderId="0" xfId="67" applyNumberFormat="1">
      <alignment/>
      <protection/>
    </xf>
    <xf numFmtId="176" fontId="6" fillId="0" borderId="24" xfId="78" applyNumberFormat="1" applyFont="1" applyFill="1" applyBorder="1" applyAlignment="1">
      <alignment horizontal="left" vertical="center" indent="1"/>
      <protection/>
    </xf>
    <xf numFmtId="1" fontId="6" fillId="0" borderId="18" xfId="83" applyNumberFormat="1" applyFont="1" applyFill="1" applyBorder="1" applyAlignment="1">
      <alignment horizontal="center"/>
      <protection/>
    </xf>
    <xf numFmtId="178" fontId="6" fillId="0" borderId="19" xfId="83" applyNumberFormat="1" applyFont="1" applyFill="1" applyBorder="1" applyAlignment="1">
      <alignment horizontal="center"/>
      <protection/>
    </xf>
    <xf numFmtId="178" fontId="6" fillId="0" borderId="18" xfId="83" applyNumberFormat="1" applyFont="1" applyFill="1" applyBorder="1" applyAlignment="1">
      <alignment horizontal="center"/>
      <protection/>
    </xf>
    <xf numFmtId="192" fontId="6" fillId="0" borderId="19" xfId="83" applyNumberFormat="1" applyFont="1" applyFill="1" applyBorder="1" applyAlignment="1">
      <alignment horizontal="center"/>
      <protection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175" fontId="6" fillId="0" borderId="12" xfId="0" applyNumberFormat="1" applyFont="1" applyFill="1" applyBorder="1" applyAlignment="1">
      <alignment horizontal="right" vertical="center"/>
    </xf>
    <xf numFmtId="175" fontId="6" fillId="0" borderId="19" xfId="0" applyNumberFormat="1" applyFont="1" applyFill="1" applyBorder="1" applyAlignment="1">
      <alignment horizontal="right" vertical="center"/>
    </xf>
    <xf numFmtId="175" fontId="6" fillId="0" borderId="18" xfId="0" applyNumberFormat="1" applyFont="1" applyFill="1" applyBorder="1" applyAlignment="1">
      <alignment horizontal="right" vertical="center"/>
    </xf>
    <xf numFmtId="175" fontId="6" fillId="0" borderId="12" xfId="0" applyNumberFormat="1" applyFont="1" applyFill="1" applyBorder="1" applyAlignment="1">
      <alignment vertical="center"/>
    </xf>
    <xf numFmtId="175" fontId="6" fillId="0" borderId="21" xfId="0" applyNumberFormat="1" applyFont="1" applyFill="1" applyBorder="1" applyAlignment="1">
      <alignment vertical="center"/>
    </xf>
    <xf numFmtId="175" fontId="6" fillId="0" borderId="18" xfId="0" applyNumberFormat="1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 vertical="center"/>
    </xf>
    <xf numFmtId="175" fontId="6" fillId="0" borderId="19" xfId="0" applyNumberFormat="1" applyFont="1" applyFill="1" applyBorder="1" applyAlignment="1">
      <alignment vertical="center"/>
    </xf>
    <xf numFmtId="175" fontId="4" fillId="0" borderId="12" xfId="76" applyNumberFormat="1" applyFont="1" applyBorder="1" applyAlignment="1">
      <alignment horizontal="right" vertical="center"/>
      <protection/>
    </xf>
    <xf numFmtId="0" fontId="81" fillId="0" borderId="0" xfId="60">
      <alignment/>
      <protection/>
    </xf>
    <xf numFmtId="0" fontId="4" fillId="0" borderId="21" xfId="82" applyFont="1" applyFill="1" applyBorder="1">
      <alignment/>
      <protection/>
    </xf>
    <xf numFmtId="0" fontId="6" fillId="0" borderId="18" xfId="82" applyFont="1" applyFill="1" applyBorder="1">
      <alignment/>
      <protection/>
    </xf>
    <xf numFmtId="1" fontId="0" fillId="0" borderId="0" xfId="82" applyNumberFormat="1">
      <alignment/>
      <protection/>
    </xf>
    <xf numFmtId="202" fontId="6" fillId="0" borderId="0" xfId="42" applyNumberFormat="1" applyFont="1" applyBorder="1" applyAlignment="1">
      <alignment horizontal="right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horizontal="right" vertical="center"/>
    </xf>
    <xf numFmtId="0" fontId="36" fillId="0" borderId="17" xfId="0" applyFont="1" applyBorder="1" applyAlignment="1">
      <alignment horizontal="centerContinuous" vertical="center"/>
    </xf>
    <xf numFmtId="38" fontId="6" fillId="0" borderId="18" xfId="0" applyNumberFormat="1" applyFont="1" applyFill="1" applyBorder="1" applyAlignment="1">
      <alignment horizontal="center" vertical="center"/>
    </xf>
    <xf numFmtId="173" fontId="100" fillId="0" borderId="1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vertical="center"/>
    </xf>
    <xf numFmtId="176" fontId="6" fillId="0" borderId="20" xfId="78" applyNumberFormat="1" applyFont="1" applyFill="1" applyBorder="1" applyAlignment="1">
      <alignment horizontal="left" vertical="center" indent="1"/>
      <protection/>
    </xf>
    <xf numFmtId="49" fontId="6" fillId="0" borderId="18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180" fontId="10" fillId="0" borderId="18" xfId="0" applyNumberFormat="1" applyFont="1" applyBorder="1" applyAlignment="1">
      <alignment horizontal="center" vertical="center"/>
    </xf>
    <xf numFmtId="175" fontId="100" fillId="0" borderId="12" xfId="0" applyNumberFormat="1" applyFont="1" applyBorder="1" applyAlignment="1">
      <alignment horizontal="right" vertical="center"/>
    </xf>
    <xf numFmtId="175" fontId="100" fillId="0" borderId="21" xfId="0" applyNumberFormat="1" applyFont="1" applyBorder="1" applyAlignment="1">
      <alignment horizontal="right" vertical="center"/>
    </xf>
    <xf numFmtId="175" fontId="100" fillId="0" borderId="18" xfId="0" applyNumberFormat="1" applyFont="1" applyBorder="1" applyAlignment="1">
      <alignment horizontal="right" vertical="center"/>
    </xf>
    <xf numFmtId="180" fontId="100" fillId="0" borderId="18" xfId="0" applyNumberFormat="1" applyFont="1" applyBorder="1" applyAlignment="1">
      <alignment horizontal="right" vertical="center"/>
    </xf>
    <xf numFmtId="175" fontId="100" fillId="0" borderId="19" xfId="0" applyNumberFormat="1" applyFont="1" applyBorder="1" applyAlignment="1">
      <alignment horizontal="right" vertical="center"/>
    </xf>
    <xf numFmtId="175" fontId="101" fillId="0" borderId="16" xfId="0" applyNumberFormat="1" applyFont="1" applyBorder="1" applyAlignment="1">
      <alignment horizontal="right" vertical="center"/>
    </xf>
    <xf numFmtId="0" fontId="4" fillId="0" borderId="16" xfId="81" applyFont="1" applyBorder="1" applyAlignment="1">
      <alignment horizontal="center" vertical="center"/>
      <protection/>
    </xf>
    <xf numFmtId="0" fontId="4" fillId="0" borderId="13" xfId="81" applyFont="1" applyBorder="1" applyAlignment="1">
      <alignment horizontal="centerContinuous" vertical="center"/>
      <protection/>
    </xf>
    <xf numFmtId="0" fontId="6" fillId="0" borderId="20" xfId="81" applyFont="1" applyBorder="1">
      <alignment/>
      <protection/>
    </xf>
    <xf numFmtId="37" fontId="6" fillId="0" borderId="21" xfId="81" applyNumberFormat="1" applyFont="1" applyBorder="1">
      <alignment/>
      <protection/>
    </xf>
    <xf numFmtId="0" fontId="10" fillId="0" borderId="18" xfId="81" applyFont="1" applyBorder="1" applyAlignment="1">
      <alignment vertical="center"/>
      <protection/>
    </xf>
    <xf numFmtId="174" fontId="10" fillId="0" borderId="18" xfId="81" applyNumberFormat="1" applyFont="1" applyBorder="1" applyAlignment="1">
      <alignment vertical="center"/>
      <protection/>
    </xf>
    <xf numFmtId="37" fontId="6" fillId="0" borderId="18" xfId="81" applyNumberFormat="1" applyFont="1" applyBorder="1">
      <alignment/>
      <protection/>
    </xf>
    <xf numFmtId="0" fontId="6" fillId="0" borderId="18" xfId="0" applyFont="1" applyBorder="1" applyAlignment="1">
      <alignment/>
    </xf>
    <xf numFmtId="177" fontId="6" fillId="0" borderId="18" xfId="0" applyNumberFormat="1" applyFont="1" applyBorder="1" applyAlignment="1" quotePrefix="1">
      <alignment horizontal="right"/>
    </xf>
    <xf numFmtId="0" fontId="4" fillId="0" borderId="16" xfId="81" applyFont="1" applyBorder="1" applyAlignment="1">
      <alignment vertical="center"/>
      <protection/>
    </xf>
    <xf numFmtId="37" fontId="4" fillId="0" borderId="16" xfId="81" applyNumberFormat="1" applyFont="1" applyBorder="1" applyAlignment="1">
      <alignment vertical="center"/>
      <protection/>
    </xf>
    <xf numFmtId="37" fontId="4" fillId="0" borderId="13" xfId="81" applyNumberFormat="1" applyFont="1" applyBorder="1" applyAlignment="1">
      <alignment vertical="center"/>
      <protection/>
    </xf>
    <xf numFmtId="0" fontId="0" fillId="0" borderId="0" xfId="81" applyBorder="1">
      <alignment/>
      <protection/>
    </xf>
    <xf numFmtId="37" fontId="0" fillId="0" borderId="0" xfId="81" applyNumberFormat="1" applyBorder="1">
      <alignment/>
      <protection/>
    </xf>
    <xf numFmtId="0" fontId="11" fillId="0" borderId="0" xfId="79" applyFont="1" applyBorder="1">
      <alignment/>
      <protection/>
    </xf>
    <xf numFmtId="0" fontId="0" fillId="0" borderId="0" xfId="81">
      <alignment/>
      <protection/>
    </xf>
    <xf numFmtId="181" fontId="0" fillId="0" borderId="0" xfId="82" applyNumberFormat="1">
      <alignment/>
      <protection/>
    </xf>
    <xf numFmtId="0" fontId="7" fillId="0" borderId="0" xfId="0" applyFont="1" applyAlignment="1">
      <alignment horizontal="right" vertical="center"/>
    </xf>
    <xf numFmtId="0" fontId="7" fillId="0" borderId="11" xfId="78" applyFont="1" applyBorder="1" applyAlignment="1">
      <alignment horizontal="left"/>
      <protection/>
    </xf>
    <xf numFmtId="1" fontId="7" fillId="0" borderId="0" xfId="76" applyNumberFormat="1" applyFont="1">
      <alignment/>
      <protection/>
    </xf>
    <xf numFmtId="0" fontId="102" fillId="0" borderId="0" xfId="0" applyFont="1" applyAlignment="1">
      <alignment/>
    </xf>
    <xf numFmtId="195" fontId="6" fillId="0" borderId="15" xfId="0" applyNumberFormat="1" applyFont="1" applyBorder="1" applyAlignment="1">
      <alignment vertical="center"/>
    </xf>
    <xf numFmtId="194" fontId="6" fillId="0" borderId="15" xfId="0" applyNumberFormat="1" applyFont="1" applyBorder="1" applyAlignment="1">
      <alignment vertical="center"/>
    </xf>
    <xf numFmtId="196" fontId="6" fillId="0" borderId="13" xfId="0" applyNumberFormat="1" applyFont="1" applyBorder="1" applyAlignment="1">
      <alignment horizontal="center" vertical="center"/>
    </xf>
    <xf numFmtId="196" fontId="6" fillId="0" borderId="21" xfId="0" applyNumberFormat="1" applyFont="1" applyBorder="1" applyAlignment="1">
      <alignment horizontal="center" vertical="center"/>
    </xf>
    <xf numFmtId="0" fontId="103" fillId="0" borderId="0" xfId="0" applyFont="1" applyAlignment="1">
      <alignment/>
    </xf>
    <xf numFmtId="2" fontId="6" fillId="0" borderId="1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180" fontId="6" fillId="0" borderId="18" xfId="0" applyNumberFormat="1" applyFont="1" applyBorder="1" applyAlignment="1">
      <alignment horizontal="right" vertical="center"/>
    </xf>
    <xf numFmtId="177" fontId="6" fillId="0" borderId="18" xfId="0" applyNumberFormat="1" applyFont="1" applyBorder="1" applyAlignment="1" quotePrefix="1">
      <alignment horizontal="right" vertical="center"/>
    </xf>
    <xf numFmtId="173" fontId="6" fillId="0" borderId="19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84" fontId="6" fillId="0" borderId="18" xfId="0" applyNumberFormat="1" applyFont="1" applyBorder="1" applyAlignment="1" quotePrefix="1">
      <alignment horizontal="right" vertical="center"/>
    </xf>
    <xf numFmtId="184" fontId="6" fillId="0" borderId="13" xfId="0" applyNumberFormat="1" applyFont="1" applyBorder="1" applyAlignment="1" quotePrefix="1">
      <alignment horizontal="right" vertical="center"/>
    </xf>
    <xf numFmtId="180" fontId="4" fillId="0" borderId="17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horizontal="right" vertical="center"/>
    </xf>
    <xf numFmtId="178" fontId="6" fillId="0" borderId="18" xfId="0" applyNumberFormat="1" applyFont="1" applyBorder="1" applyAlignment="1">
      <alignment horizontal="right" vertical="center"/>
    </xf>
    <xf numFmtId="180" fontId="4" fillId="0" borderId="16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center"/>
    </xf>
    <xf numFmtId="210" fontId="6" fillId="0" borderId="23" xfId="0" applyNumberFormat="1" applyFont="1" applyBorder="1" applyAlignment="1">
      <alignment horizontal="right" vertical="center"/>
    </xf>
    <xf numFmtId="210" fontId="6" fillId="0" borderId="21" xfId="0" applyNumberFormat="1" applyFont="1" applyBorder="1" applyAlignment="1">
      <alignment horizontal="right" vertical="center"/>
    </xf>
    <xf numFmtId="210" fontId="6" fillId="0" borderId="20" xfId="0" applyNumberFormat="1" applyFont="1" applyBorder="1" applyAlignment="1">
      <alignment horizontal="right" vertical="center"/>
    </xf>
    <xf numFmtId="210" fontId="6" fillId="0" borderId="18" xfId="0" applyNumberFormat="1" applyFont="1" applyBorder="1" applyAlignment="1">
      <alignment horizontal="right" vertical="center"/>
    </xf>
    <xf numFmtId="210" fontId="6" fillId="0" borderId="18" xfId="0" applyNumberFormat="1" applyFont="1" applyBorder="1" applyAlignment="1" quotePrefix="1">
      <alignment horizontal="right" vertical="center"/>
    </xf>
    <xf numFmtId="210" fontId="6" fillId="0" borderId="24" xfId="0" applyNumberFormat="1" applyFont="1" applyBorder="1" applyAlignment="1">
      <alignment horizontal="right" vertical="center"/>
    </xf>
    <xf numFmtId="210" fontId="6" fillId="0" borderId="15" xfId="0" applyNumberFormat="1" applyFont="1" applyBorder="1" applyAlignment="1">
      <alignment horizontal="right" vertical="center"/>
    </xf>
    <xf numFmtId="210" fontId="4" fillId="0" borderId="16" xfId="0" applyNumberFormat="1" applyFont="1" applyBorder="1" applyAlignment="1">
      <alignment horizontal="right" vertical="center"/>
    </xf>
    <xf numFmtId="210" fontId="4" fillId="0" borderId="13" xfId="0" applyNumberFormat="1" applyFont="1" applyBorder="1" applyAlignment="1">
      <alignment horizontal="right" vertical="center"/>
    </xf>
    <xf numFmtId="189" fontId="11" fillId="0" borderId="20" xfId="0" applyNumberFormat="1" applyFont="1" applyBorder="1" applyAlignment="1">
      <alignment vertical="center"/>
    </xf>
    <xf numFmtId="189" fontId="21" fillId="0" borderId="16" xfId="0" applyNumberFormat="1" applyFont="1" applyBorder="1" applyAlignment="1">
      <alignment vertical="center"/>
    </xf>
    <xf numFmtId="213" fontId="6" fillId="0" borderId="12" xfId="0" applyNumberFormat="1" applyFont="1" applyBorder="1" applyAlignment="1">
      <alignment vertical="center"/>
    </xf>
    <xf numFmtId="213" fontId="6" fillId="0" borderId="19" xfId="0" applyNumberFormat="1" applyFont="1" applyBorder="1" applyAlignment="1">
      <alignment vertical="center"/>
    </xf>
    <xf numFmtId="213" fontId="4" fillId="0" borderId="18" xfId="0" applyNumberFormat="1" applyFont="1" applyBorder="1" applyAlignment="1">
      <alignment vertical="center"/>
    </xf>
    <xf numFmtId="213" fontId="6" fillId="0" borderId="14" xfId="0" applyNumberFormat="1" applyFont="1" applyBorder="1" applyAlignment="1">
      <alignment vertical="center"/>
    </xf>
    <xf numFmtId="213" fontId="4" fillId="0" borderId="17" xfId="0" applyNumberFormat="1" applyFont="1" applyBorder="1" applyAlignment="1">
      <alignment vertical="center"/>
    </xf>
    <xf numFmtId="175" fontId="6" fillId="0" borderId="12" xfId="0" applyNumberFormat="1" applyFont="1" applyBorder="1" applyAlignment="1">
      <alignment horizontal="right" vertical="center"/>
    </xf>
    <xf numFmtId="175" fontId="6" fillId="0" borderId="18" xfId="0" applyNumberFormat="1" applyFont="1" applyBorder="1" applyAlignment="1" quotePrefix="1">
      <alignment horizontal="right" vertical="center"/>
    </xf>
    <xf numFmtId="195" fontId="6" fillId="0" borderId="13" xfId="0" applyNumberFormat="1" applyFont="1" applyBorder="1" applyAlignment="1">
      <alignment vertical="center"/>
    </xf>
    <xf numFmtId="194" fontId="6" fillId="0" borderId="13" xfId="0" applyNumberFormat="1" applyFont="1" applyBorder="1" applyAlignment="1">
      <alignment vertical="center"/>
    </xf>
    <xf numFmtId="210" fontId="4" fillId="0" borderId="18" xfId="0" applyNumberFormat="1" applyFont="1" applyBorder="1" applyAlignment="1" quotePrefix="1">
      <alignment horizontal="right" vertical="center"/>
    </xf>
    <xf numFmtId="0" fontId="11" fillId="0" borderId="0" xfId="81" applyFont="1" applyBorder="1">
      <alignment/>
      <protection/>
    </xf>
    <xf numFmtId="0" fontId="4" fillId="0" borderId="13" xfId="82" applyFont="1" applyBorder="1" applyAlignment="1">
      <alignment horizontal="center" vertical="center"/>
      <protection/>
    </xf>
    <xf numFmtId="0" fontId="4" fillId="0" borderId="13" xfId="82" applyFont="1" applyFill="1" applyBorder="1" applyAlignment="1">
      <alignment horizontal="center" vertical="center"/>
      <protection/>
    </xf>
    <xf numFmtId="3" fontId="6" fillId="0" borderId="18" xfId="82" applyNumberFormat="1" applyFont="1" applyBorder="1" applyAlignment="1">
      <alignment horizontal="right"/>
      <protection/>
    </xf>
    <xf numFmtId="3" fontId="6" fillId="0" borderId="18" xfId="82" applyNumberFormat="1" applyFont="1" applyFill="1" applyBorder="1" applyAlignment="1">
      <alignment horizontal="right"/>
      <protection/>
    </xf>
    <xf numFmtId="0" fontId="6" fillId="0" borderId="18" xfId="82" applyFont="1" applyBorder="1" applyAlignment="1">
      <alignment horizontal="right"/>
      <protection/>
    </xf>
    <xf numFmtId="0" fontId="6" fillId="0" borderId="18" xfId="82" applyFont="1" applyFill="1" applyBorder="1" applyAlignment="1">
      <alignment horizontal="right"/>
      <protection/>
    </xf>
    <xf numFmtId="0" fontId="10" fillId="0" borderId="18" xfId="82" applyNumberFormat="1" applyFont="1" applyBorder="1" applyAlignment="1">
      <alignment horizontal="right"/>
      <protection/>
    </xf>
    <xf numFmtId="49" fontId="10" fillId="0" borderId="18" xfId="82" applyNumberFormat="1" applyFont="1" applyBorder="1" applyAlignment="1">
      <alignment horizontal="right"/>
      <protection/>
    </xf>
    <xf numFmtId="0" fontId="10" fillId="0" borderId="18" xfId="82" applyNumberFormat="1" applyFont="1" applyFill="1" applyBorder="1" applyAlignment="1">
      <alignment horizontal="right"/>
      <protection/>
    </xf>
    <xf numFmtId="3" fontId="10" fillId="0" borderId="18" xfId="82" applyNumberFormat="1" applyFont="1" applyBorder="1" applyAlignment="1">
      <alignment horizontal="right"/>
      <protection/>
    </xf>
    <xf numFmtId="3" fontId="10" fillId="0" borderId="18" xfId="82" applyNumberFormat="1" applyFont="1" applyFill="1" applyBorder="1" applyAlignment="1">
      <alignment horizontal="right"/>
      <protection/>
    </xf>
    <xf numFmtId="181" fontId="6" fillId="0" borderId="18" xfId="82" applyNumberFormat="1" applyFont="1" applyBorder="1" applyAlignment="1">
      <alignment horizontal="right"/>
      <protection/>
    </xf>
    <xf numFmtId="181" fontId="6" fillId="0" borderId="18" xfId="82" applyNumberFormat="1" applyFont="1" applyFill="1" applyBorder="1" applyAlignment="1">
      <alignment horizontal="right"/>
      <protection/>
    </xf>
    <xf numFmtId="181" fontId="6" fillId="0" borderId="15" xfId="82" applyNumberFormat="1" applyFont="1" applyBorder="1" applyAlignment="1">
      <alignment horizontal="right" vertical="top"/>
      <protection/>
    </xf>
    <xf numFmtId="181" fontId="6" fillId="0" borderId="15" xfId="82" applyNumberFormat="1" applyFont="1" applyFill="1" applyBorder="1" applyAlignment="1">
      <alignment horizontal="right" vertical="top"/>
      <protection/>
    </xf>
    <xf numFmtId="0" fontId="11" fillId="0" borderId="0" xfId="82" applyFont="1">
      <alignment/>
      <protection/>
    </xf>
    <xf numFmtId="0" fontId="51" fillId="0" borderId="0" xfId="82" applyFont="1">
      <alignment/>
      <protection/>
    </xf>
    <xf numFmtId="0" fontId="7" fillId="0" borderId="0" xfId="79" applyFont="1" applyBorder="1">
      <alignment/>
      <protection/>
    </xf>
    <xf numFmtId="0" fontId="11" fillId="0" borderId="0" xfId="0" applyFont="1" applyAlignment="1">
      <alignment horizontal="center"/>
    </xf>
    <xf numFmtId="175" fontId="6" fillId="0" borderId="20" xfId="78" applyNumberFormat="1" applyFont="1" applyBorder="1" applyAlignment="1">
      <alignment vertical="center"/>
      <protection/>
    </xf>
    <xf numFmtId="175" fontId="6" fillId="0" borderId="20" xfId="78" applyNumberFormat="1" applyFont="1" applyFill="1" applyBorder="1" applyAlignment="1">
      <alignment vertical="center"/>
      <protection/>
    </xf>
    <xf numFmtId="175" fontId="6" fillId="0" borderId="15" xfId="78" applyNumberFormat="1" applyFont="1" applyFill="1" applyBorder="1" applyAlignment="1">
      <alignment vertical="center"/>
      <protection/>
    </xf>
    <xf numFmtId="215" fontId="39" fillId="0" borderId="18" xfId="0" applyNumberFormat="1" applyFont="1" applyBorder="1" applyAlignment="1">
      <alignment vertical="center"/>
    </xf>
    <xf numFmtId="211" fontId="40" fillId="0" borderId="13" xfId="0" applyNumberFormat="1" applyFont="1" applyBorder="1" applyAlignment="1">
      <alignment vertical="center"/>
    </xf>
    <xf numFmtId="216" fontId="10" fillId="0" borderId="12" xfId="0" applyNumberFormat="1" applyFont="1" applyBorder="1" applyAlignment="1">
      <alignment vertical="center"/>
    </xf>
    <xf numFmtId="216" fontId="10" fillId="0" borderId="19" xfId="0" applyNumberFormat="1" applyFont="1" applyBorder="1" applyAlignment="1">
      <alignment vertical="center"/>
    </xf>
    <xf numFmtId="216" fontId="36" fillId="0" borderId="17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219" fontId="6" fillId="0" borderId="18" xfId="0" applyNumberFormat="1" applyFont="1" applyBorder="1" applyAlignment="1">
      <alignment/>
    </xf>
    <xf numFmtId="219" fontId="4" fillId="0" borderId="13" xfId="0" applyNumberFormat="1" applyFont="1" applyBorder="1" applyAlignment="1">
      <alignment vertical="center"/>
    </xf>
    <xf numFmtId="220" fontId="6" fillId="0" borderId="19" xfId="0" applyNumberFormat="1" applyFont="1" applyBorder="1" applyAlignment="1">
      <alignment/>
    </xf>
    <xf numFmtId="220" fontId="4" fillId="0" borderId="17" xfId="0" applyNumberFormat="1" applyFont="1" applyBorder="1" applyAlignment="1">
      <alignment vertical="center"/>
    </xf>
    <xf numFmtId="176" fontId="101" fillId="0" borderId="13" xfId="0" applyNumberFormat="1" applyFont="1" applyBorder="1" applyAlignment="1">
      <alignment horizontal="right" vertical="center"/>
    </xf>
    <xf numFmtId="219" fontId="101" fillId="0" borderId="13" xfId="0" applyNumberFormat="1" applyFont="1" applyBorder="1" applyAlignment="1">
      <alignment horizontal="right" vertical="center"/>
    </xf>
    <xf numFmtId="173" fontId="6" fillId="0" borderId="0" xfId="80" applyNumberFormat="1" applyFont="1" applyBorder="1" applyAlignment="1">
      <alignment vertical="center"/>
      <protection/>
    </xf>
    <xf numFmtId="173" fontId="4" fillId="0" borderId="17" xfId="0" applyNumberFormat="1" applyFont="1" applyBorder="1" applyAlignment="1">
      <alignment vertical="center"/>
    </xf>
    <xf numFmtId="176" fontId="6" fillId="0" borderId="0" xfId="80" applyNumberFormat="1" applyFont="1" applyBorder="1" applyAlignment="1">
      <alignment vertical="center"/>
      <protection/>
    </xf>
    <xf numFmtId="176" fontId="4" fillId="0" borderId="17" xfId="0" applyNumberFormat="1" applyFont="1" applyBorder="1" applyAlignment="1">
      <alignment vertical="center"/>
    </xf>
    <xf numFmtId="0" fontId="18" fillId="0" borderId="0" xfId="0" applyFont="1" applyBorder="1" applyAlignment="1">
      <alignment/>
    </xf>
    <xf numFmtId="0" fontId="51" fillId="0" borderId="0" xfId="0" applyFont="1" applyFill="1" applyAlignment="1">
      <alignment horizontal="left"/>
    </xf>
    <xf numFmtId="172" fontId="4" fillId="0" borderId="17" xfId="42" applyNumberFormat="1" applyFont="1" applyBorder="1" applyAlignment="1">
      <alignment horizontal="right" vertical="center"/>
    </xf>
    <xf numFmtId="172" fontId="6" fillId="0" borderId="37" xfId="42" applyNumberFormat="1" applyFont="1" applyBorder="1" applyAlignment="1">
      <alignment/>
    </xf>
    <xf numFmtId="172" fontId="6" fillId="0" borderId="36" xfId="42" applyNumberFormat="1" applyFont="1" applyBorder="1" applyAlignment="1">
      <alignment horizontal="right"/>
    </xf>
    <xf numFmtId="172" fontId="6" fillId="0" borderId="18" xfId="42" applyNumberFormat="1" applyFont="1" applyBorder="1" applyAlignment="1">
      <alignment horizontal="right"/>
    </xf>
    <xf numFmtId="198" fontId="6" fillId="0" borderId="15" xfId="0" applyNumberFormat="1" applyFont="1" applyBorder="1" applyAlignment="1">
      <alignment horizontal="center" vertical="center"/>
    </xf>
    <xf numFmtId="175" fontId="81" fillId="0" borderId="0" xfId="60" applyNumberFormat="1">
      <alignment/>
      <protection/>
    </xf>
    <xf numFmtId="0" fontId="14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5" fillId="0" borderId="0" xfId="79" applyFont="1" applyAlignment="1">
      <alignment vertical="center"/>
      <protection/>
    </xf>
    <xf numFmtId="0" fontId="9" fillId="0" borderId="0" xfId="79" applyFont="1" applyAlignment="1">
      <alignment vertical="center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74" applyFont="1" applyBorder="1" applyAlignment="1">
      <alignment horizontal="center"/>
      <protection/>
    </xf>
    <xf numFmtId="0" fontId="4" fillId="0" borderId="22" xfId="74" applyFont="1" applyBorder="1" applyAlignment="1">
      <alignment horizontal="center"/>
      <protection/>
    </xf>
    <xf numFmtId="0" fontId="4" fillId="0" borderId="17" xfId="74" applyFont="1" applyBorder="1" applyAlignment="1">
      <alignment horizontal="center"/>
      <protection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right"/>
    </xf>
    <xf numFmtId="0" fontId="4" fillId="0" borderId="0" xfId="80" applyFont="1" applyAlignment="1">
      <alignment horizontal="center" wrapText="1"/>
      <protection/>
    </xf>
    <xf numFmtId="0" fontId="0" fillId="0" borderId="15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3" fontId="4" fillId="0" borderId="20" xfId="78" applyNumberFormat="1" applyFont="1" applyBorder="1" applyAlignment="1">
      <alignment horizontal="right" vertical="center"/>
      <protection/>
    </xf>
    <xf numFmtId="173" fontId="4" fillId="0" borderId="19" xfId="78" applyNumberFormat="1" applyFont="1" applyBorder="1" applyAlignment="1">
      <alignment horizontal="right" vertical="center"/>
      <protection/>
    </xf>
    <xf numFmtId="173" fontId="4" fillId="0" borderId="24" xfId="78" applyNumberFormat="1" applyFont="1" applyFill="1" applyBorder="1" applyAlignment="1">
      <alignment horizontal="right" vertical="center"/>
      <protection/>
    </xf>
    <xf numFmtId="0" fontId="0" fillId="0" borderId="14" xfId="0" applyFill="1" applyBorder="1" applyAlignment="1">
      <alignment/>
    </xf>
    <xf numFmtId="0" fontId="6" fillId="0" borderId="20" xfId="78" applyNumberFormat="1" applyFont="1" applyFill="1" applyBorder="1" applyAlignment="1">
      <alignment horizontal="center" vertical="center"/>
      <protection/>
    </xf>
    <xf numFmtId="0" fontId="6" fillId="0" borderId="19" xfId="78" applyNumberFormat="1" applyFont="1" applyFill="1" applyBorder="1" applyAlignment="1">
      <alignment horizontal="center" vertical="center"/>
      <protection/>
    </xf>
    <xf numFmtId="0" fontId="6" fillId="0" borderId="20" xfId="78" applyNumberFormat="1" applyFont="1" applyBorder="1" applyAlignment="1">
      <alignment horizontal="center" vertical="center"/>
      <protection/>
    </xf>
    <xf numFmtId="0" fontId="6" fillId="0" borderId="19" xfId="78" applyNumberFormat="1" applyFont="1" applyBorder="1" applyAlignment="1">
      <alignment horizontal="center" vertical="center"/>
      <protection/>
    </xf>
    <xf numFmtId="0" fontId="6" fillId="0" borderId="24" xfId="78" applyNumberFormat="1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6" fillId="0" borderId="24" xfId="78" applyNumberFormat="1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/>
    </xf>
    <xf numFmtId="3" fontId="4" fillId="0" borderId="16" xfId="78" applyNumberFormat="1" applyFont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3" fontId="4" fillId="0" borderId="24" xfId="78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4" fillId="0" borderId="23" xfId="83" applyFont="1" applyBorder="1" applyAlignment="1">
      <alignment horizontal="center" vertical="center"/>
      <protection/>
    </xf>
    <xf numFmtId="0" fontId="4" fillId="0" borderId="11" xfId="83" applyFont="1" applyBorder="1" applyAlignment="1">
      <alignment horizontal="center" vertical="center"/>
      <protection/>
    </xf>
    <xf numFmtId="0" fontId="4" fillId="0" borderId="12" xfId="83" applyFont="1" applyBorder="1" applyAlignment="1">
      <alignment horizontal="center" vertical="center"/>
      <protection/>
    </xf>
    <xf numFmtId="0" fontId="4" fillId="0" borderId="24" xfId="83" applyFont="1" applyBorder="1" applyAlignment="1">
      <alignment horizontal="center" vertical="center"/>
      <protection/>
    </xf>
    <xf numFmtId="0" fontId="4" fillId="0" borderId="10" xfId="83" applyFont="1" applyBorder="1" applyAlignment="1">
      <alignment horizontal="center" vertical="center"/>
      <protection/>
    </xf>
    <xf numFmtId="0" fontId="4" fillId="0" borderId="14" xfId="83" applyFont="1" applyBorder="1" applyAlignment="1">
      <alignment horizontal="center" vertical="center"/>
      <protection/>
    </xf>
    <xf numFmtId="0" fontId="6" fillId="0" borderId="23" xfId="83" applyFont="1" applyBorder="1" applyAlignment="1">
      <alignment wrapText="1"/>
      <protection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indent="7"/>
    </xf>
    <xf numFmtId="0" fontId="0" fillId="0" borderId="22" xfId="0" applyBorder="1" applyAlignment="1">
      <alignment horizontal="left" vertical="center" indent="7"/>
    </xf>
    <xf numFmtId="0" fontId="0" fillId="0" borderId="17" xfId="0" applyBorder="1" applyAlignment="1">
      <alignment horizontal="left" vertical="center" indent="7"/>
    </xf>
    <xf numFmtId="0" fontId="4" fillId="0" borderId="16" xfId="0" applyFont="1" applyBorder="1" applyAlignment="1">
      <alignment horizontal="left" vertical="center" indent="8"/>
    </xf>
    <xf numFmtId="0" fontId="0" fillId="0" borderId="22" xfId="0" applyBorder="1" applyAlignment="1">
      <alignment horizontal="left" vertical="center" indent="8"/>
    </xf>
    <xf numFmtId="0" fontId="0" fillId="0" borderId="17" xfId="0" applyBorder="1" applyAlignment="1">
      <alignment horizontal="left" vertical="center" indent="8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21" fillId="0" borderId="2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76" applyFont="1" applyAlignment="1">
      <alignment horizontal="left"/>
      <protection/>
    </xf>
    <xf numFmtId="0" fontId="7" fillId="0" borderId="0" xfId="76" applyFont="1" applyFill="1" applyBorder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4" fillId="0" borderId="21" xfId="0" applyFont="1" applyBorder="1" applyAlignment="1" quotePrefix="1">
      <alignment horizontal="center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34" borderId="23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180" fontId="6" fillId="34" borderId="21" xfId="0" applyNumberFormat="1" applyFont="1" applyFill="1" applyBorder="1" applyAlignment="1">
      <alignment horizontal="center" vertical="center"/>
    </xf>
    <xf numFmtId="180" fontId="6" fillId="34" borderId="18" xfId="0" applyNumberFormat="1" applyFont="1" applyFill="1" applyBorder="1" applyAlignment="1">
      <alignment horizontal="center" vertical="center"/>
    </xf>
    <xf numFmtId="180" fontId="6" fillId="34" borderId="15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1" xfId="59"/>
    <cellStyle name="Normal 12" xfId="60"/>
    <cellStyle name="Normal 2" xfId="61"/>
    <cellStyle name="Normal 2 2" xfId="62"/>
    <cellStyle name="Normal 3" xfId="63"/>
    <cellStyle name="Normal 3 2" xfId="64"/>
    <cellStyle name="Normal 4" xfId="65"/>
    <cellStyle name="Normal 5" xfId="66"/>
    <cellStyle name="Normal 6" xfId="67"/>
    <cellStyle name="Normal 6 2" xfId="68"/>
    <cellStyle name="Normal 7" xfId="69"/>
    <cellStyle name="Normal 8" xfId="70"/>
    <cellStyle name="Normal 8 2" xfId="71"/>
    <cellStyle name="Normal 9" xfId="72"/>
    <cellStyle name="Normal 9 2" xfId="73"/>
    <cellStyle name="Normal_Dtab1-4" xfId="74"/>
    <cellStyle name="Normal_DTAB1-7&amp;fg1.3" xfId="75"/>
    <cellStyle name="Normal_DTAB2-17" xfId="76"/>
    <cellStyle name="Normal_DTAB2-6" xfId="77"/>
    <cellStyle name="Normal_DTAB2-7&amp;2-8" xfId="78"/>
    <cellStyle name="Normal_ind 1-2 march2008" xfId="79"/>
    <cellStyle name="Normal_ind 1-3 march2008" xfId="80"/>
    <cellStyle name="Normal_TAB-1.2" xfId="81"/>
    <cellStyle name="Normal_TMUTAB2.2" xfId="82"/>
    <cellStyle name="Normal_TMUTAB2.4" xfId="83"/>
    <cellStyle name="Note" xfId="84"/>
    <cellStyle name="Output" xfId="85"/>
    <cellStyle name="Percent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6675" y="0"/>
          <a:ext cx="5162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- 4 -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66675" y="0"/>
          <a:ext cx="5162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- 4 -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161925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- 29 -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0</xdr:col>
      <xdr:colOff>1676400</xdr:colOff>
      <xdr:row>5</xdr:row>
      <xdr:rowOff>171450</xdr:rowOff>
    </xdr:to>
    <xdr:sp>
      <xdr:nvSpPr>
        <xdr:cNvPr id="1" name="Line 3"/>
        <xdr:cNvSpPr>
          <a:spLocks/>
        </xdr:cNvSpPr>
      </xdr:nvSpPr>
      <xdr:spPr>
        <a:xfrm>
          <a:off x="0" y="523875"/>
          <a:ext cx="16764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1</xdr:row>
      <xdr:rowOff>28575</xdr:rowOff>
    </xdr:from>
    <xdr:to>
      <xdr:col>11</xdr:col>
      <xdr:colOff>504825</xdr:colOff>
      <xdr:row>17</xdr:row>
      <xdr:rowOff>523875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791575" y="190500"/>
          <a:ext cx="447675" cy="5981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- 50 -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57150</xdr:colOff>
      <xdr:row>1</xdr:row>
      <xdr:rowOff>28575</xdr:rowOff>
    </xdr:from>
    <xdr:to>
      <xdr:col>11</xdr:col>
      <xdr:colOff>504825</xdr:colOff>
      <xdr:row>17</xdr:row>
      <xdr:rowOff>523875</xdr:rowOff>
    </xdr:to>
    <xdr:sp>
      <xdr:nvSpPr>
        <xdr:cNvPr id="2" name="Text 1"/>
        <xdr:cNvSpPr txBox="1">
          <a:spLocks noChangeArrowheads="1"/>
        </xdr:cNvSpPr>
      </xdr:nvSpPr>
      <xdr:spPr>
        <a:xfrm>
          <a:off x="8791575" y="190500"/>
          <a:ext cx="447675" cy="5981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- 50 -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5</xdr:col>
      <xdr:colOff>800100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0"/>
          <a:ext cx="5448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- 44 -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5</xdr:col>
      <xdr:colOff>800100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38100" y="0"/>
          <a:ext cx="5448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- 44 -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6200" y="0"/>
          <a:ext cx="2981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- 5 -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76200" y="0"/>
          <a:ext cx="2981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- 5 -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5</xdr:col>
      <xdr:colOff>619125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6200" y="0"/>
          <a:ext cx="543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- 6 -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619125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76200" y="0"/>
          <a:ext cx="543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- 6 -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23825" y="161925"/>
          <a:ext cx="5514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19050" y="638175"/>
          <a:ext cx="1676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5</xdr:col>
      <xdr:colOff>552450</xdr:colOff>
      <xdr:row>1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57150" y="161925"/>
          <a:ext cx="3752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- 10 -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400050"/>
          <a:ext cx="19621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180975</xdr:rowOff>
    </xdr:from>
    <xdr:to>
      <xdr:col>10</xdr:col>
      <xdr:colOff>523875</xdr:colOff>
      <xdr:row>14</xdr:row>
      <xdr:rowOff>371475</xdr:rowOff>
    </xdr:to>
    <xdr:sp>
      <xdr:nvSpPr>
        <xdr:cNvPr id="2" name="Text 2"/>
        <xdr:cNvSpPr txBox="1">
          <a:spLocks noChangeArrowheads="1"/>
        </xdr:cNvSpPr>
      </xdr:nvSpPr>
      <xdr:spPr>
        <a:xfrm>
          <a:off x="8848725" y="180975"/>
          <a:ext cx="409575" cy="5486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- 26 -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400050"/>
          <a:ext cx="19621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762000</xdr:colOff>
      <xdr:row>1</xdr:row>
      <xdr:rowOff>0</xdr:rowOff>
    </xdr:to>
    <xdr:sp>
      <xdr:nvSpPr>
        <xdr:cNvPr id="1" name="Text 1"/>
        <xdr:cNvSpPr>
          <a:spLocks/>
        </xdr:cNvSpPr>
      </xdr:nvSpPr>
      <xdr:spPr>
        <a:xfrm>
          <a:off x="0" y="161925"/>
          <a:ext cx="4972050" cy="0"/>
        </a:xfrm>
        <a:prstGeom prst="round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- 24 -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0</xdr:row>
      <xdr:rowOff>114300</xdr:rowOff>
    </xdr:from>
    <xdr:ext cx="352425" cy="5800725"/>
    <xdr:sp>
      <xdr:nvSpPr>
        <xdr:cNvPr id="1" name="Text 1"/>
        <xdr:cNvSpPr txBox="1">
          <a:spLocks noChangeArrowheads="1"/>
        </xdr:cNvSpPr>
      </xdr:nvSpPr>
      <xdr:spPr>
        <a:xfrm>
          <a:off x="8839200" y="114300"/>
          <a:ext cx="352425" cy="5800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- 42 -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47675"/>
          <a:ext cx="11906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igestN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 1"/>
      <sheetName val="CONTENT 2"/>
      <sheetName val="Illustra"/>
      <sheetName val="Symb&amp;Abb"/>
      <sheetName val="Summary"/>
      <sheetName val="Tab1.1"/>
      <sheetName val="FIG1-1"/>
      <sheetName val="Tab1.2"/>
      <sheetName val="Tab1.3"/>
      <sheetName val="Tab 1.4"/>
      <sheetName val="Tab 1.5"/>
      <sheetName val="TAB1-6"/>
      <sheetName val="Tab1.7"/>
      <sheetName val="Tab 1.8"/>
      <sheetName val="Tab 1.9"/>
      <sheetName val="tab1.10"/>
      <sheetName val="Tab 1.11"/>
      <sheetName val="Tab 1.12a"/>
      <sheetName val="Tab 1.12b"/>
      <sheetName val="Tab 1.12c"/>
      <sheetName val="Tab 1.12d"/>
      <sheetName val="Tab 1.12e"/>
      <sheetName val="Tab 1.12f"/>
      <sheetName val="Tab 1.12g"/>
      <sheetName val="Tab 1.12h"/>
      <sheetName val="Tab 1.12i"/>
      <sheetName val="Table2.1"/>
      <sheetName val="Fig 2.1"/>
      <sheetName val="Sheet1"/>
      <sheetName val="Tab2.2&amp;2.3"/>
      <sheetName val="Tab2.4"/>
      <sheetName val="Tab 2.5"/>
      <sheetName val="Tab 2.6"/>
      <sheetName val="Fig 2.2&amp;2.3"/>
      <sheetName val="Tab2.7&amp;2.8"/>
      <sheetName val="Tab2.9"/>
      <sheetName val="Tab 2.10"/>
      <sheetName val="Tab 2.11"/>
      <sheetName val="Tab2.12"/>
      <sheetName val="Tab2.13"/>
      <sheetName val="Tab 2.14"/>
      <sheetName val="Tab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3.1"/>
      <sheetName val="Tab 3.2"/>
      <sheetName val="Tab3.3"/>
      <sheetName val="Qu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0.8515625" style="0" customWidth="1"/>
  </cols>
  <sheetData>
    <row r="1" ht="18.75">
      <c r="A1" s="381" t="s">
        <v>532</v>
      </c>
    </row>
    <row r="2" ht="15.75">
      <c r="A2" s="596" t="s">
        <v>531</v>
      </c>
    </row>
    <row r="3" ht="12.75">
      <c r="A3" s="672" t="s">
        <v>533</v>
      </c>
    </row>
    <row r="4" ht="12.75">
      <c r="A4" s="672" t="s">
        <v>534</v>
      </c>
    </row>
    <row r="5" ht="12.75">
      <c r="A5" s="672" t="s">
        <v>535</v>
      </c>
    </row>
    <row r="6" ht="12.75">
      <c r="A6" s="672" t="s">
        <v>536</v>
      </c>
    </row>
    <row r="7" ht="12.75">
      <c r="A7" s="672" t="s">
        <v>537</v>
      </c>
    </row>
    <row r="8" ht="12.75">
      <c r="A8" s="672" t="s">
        <v>538</v>
      </c>
    </row>
    <row r="9" ht="12.75">
      <c r="A9" s="672" t="s">
        <v>539</v>
      </c>
    </row>
    <row r="10" ht="12.75">
      <c r="A10" s="672" t="s">
        <v>540</v>
      </c>
    </row>
    <row r="11" ht="12.75">
      <c r="A11" s="672" t="s">
        <v>541</v>
      </c>
    </row>
    <row r="12" s="124" customFormat="1" ht="12.75">
      <c r="A12" s="672" t="s">
        <v>542</v>
      </c>
    </row>
    <row r="13" ht="12.75">
      <c r="A13" s="672" t="s">
        <v>543</v>
      </c>
    </row>
    <row r="14" ht="12.75">
      <c r="A14" s="672" t="s">
        <v>544</v>
      </c>
    </row>
    <row r="15" ht="12.75">
      <c r="A15" s="672" t="s">
        <v>545</v>
      </c>
    </row>
    <row r="16" ht="12.75">
      <c r="A16" s="672" t="s">
        <v>546</v>
      </c>
    </row>
    <row r="17" ht="12.75">
      <c r="A17" s="672" t="s">
        <v>547</v>
      </c>
    </row>
    <row r="18" ht="12.75">
      <c r="A18" s="672" t="s">
        <v>548</v>
      </c>
    </row>
    <row r="19" ht="12.75">
      <c r="A19" s="672" t="s">
        <v>549</v>
      </c>
    </row>
    <row r="20" ht="12.75">
      <c r="A20" s="672" t="s">
        <v>550</v>
      </c>
    </row>
    <row r="21" ht="12.75">
      <c r="A21" s="672" t="s">
        <v>551</v>
      </c>
    </row>
    <row r="22" ht="12.75">
      <c r="A22" s="672" t="s">
        <v>552</v>
      </c>
    </row>
    <row r="23" ht="12.75">
      <c r="A23" s="672" t="s">
        <v>553</v>
      </c>
    </row>
    <row r="24" ht="12.75">
      <c r="A24" s="672" t="s">
        <v>554</v>
      </c>
    </row>
    <row r="25" ht="12.75">
      <c r="A25" s="672" t="s">
        <v>555</v>
      </c>
    </row>
    <row r="26" ht="12.75">
      <c r="A26" s="672" t="s">
        <v>556</v>
      </c>
    </row>
    <row r="27" ht="12.75">
      <c r="A27" s="672" t="s">
        <v>571</v>
      </c>
    </row>
    <row r="28" ht="12.75">
      <c r="A28" s="672" t="s">
        <v>557</v>
      </c>
    </row>
    <row r="29" ht="12.75">
      <c r="A29" s="672" t="s">
        <v>558</v>
      </c>
    </row>
    <row r="30" ht="12.75">
      <c r="A30" s="672" t="s">
        <v>573</v>
      </c>
    </row>
    <row r="31" ht="12.75">
      <c r="A31" s="672" t="s">
        <v>559</v>
      </c>
    </row>
    <row r="32" ht="12.75">
      <c r="A32" s="672" t="s">
        <v>560</v>
      </c>
    </row>
    <row r="33" ht="12.75">
      <c r="A33" s="672" t="s">
        <v>561</v>
      </c>
    </row>
    <row r="34" ht="12.75">
      <c r="A34" s="672" t="s">
        <v>572</v>
      </c>
    </row>
    <row r="35" ht="12.75">
      <c r="A35" s="672" t="s">
        <v>562</v>
      </c>
    </row>
    <row r="36" ht="12.75">
      <c r="A36" s="672" t="s">
        <v>563</v>
      </c>
    </row>
    <row r="37" ht="12.75">
      <c r="A37" s="672" t="s">
        <v>564</v>
      </c>
    </row>
    <row r="38" ht="12.75">
      <c r="A38" s="672" t="s">
        <v>565</v>
      </c>
    </row>
    <row r="39" s="124" customFormat="1" ht="12.75">
      <c r="A39" s="672" t="s">
        <v>566</v>
      </c>
    </row>
    <row r="40" ht="12.75">
      <c r="A40" s="672" t="s">
        <v>567</v>
      </c>
    </row>
    <row r="41" ht="12.75">
      <c r="A41" s="672" t="s">
        <v>568</v>
      </c>
    </row>
    <row r="42" ht="12.75">
      <c r="A42" s="672" t="s">
        <v>569</v>
      </c>
    </row>
  </sheetData>
  <sheetProtection/>
  <hyperlinks>
    <hyperlink ref="A3" location="Tab1.1!A1" display="Table 1.1 -     Road network as at end of year, 2011 - 2015"/>
    <hyperlink ref="A4" location="'Tab1.2 '!A1" display="Table 1.2 -     Vehicles registered, 2006 - 2015"/>
    <hyperlink ref="A5" location="Tab1.3!A1" display="Table 1.3 -     New vehicles registered, 2011 - 2015"/>
    <hyperlink ref="A6" location="'Tab 1.4 '!A1" display="Table 1.4 -     Imported second-hand and re-registered vehicles, 2011 - 2015"/>
    <hyperlink ref="A7" location="'Tab 1.5 '!A1" display="Table 1.5 -     Vehicles off the road, 2011 - 2015"/>
    <hyperlink ref="A8" location="'TAB1-6 '!A1" display="Table 1.6 -     Age composition of cars, dual purpose vehicles and double cab pickup, 2014 - 2015"/>
    <hyperlink ref="A9" location="Tab1.7!A1" display="Table 1.7 -     Age composition of  operational bus fleet, 2014 - 2015"/>
    <hyperlink ref="A10" location="'Tab 1.8 '!A1" display="Table 1.8 -     Bus operational statistics, 2011 - 2015"/>
    <hyperlink ref="A11" location="'Tab 1.9 '!A1" display="Table 1.9 -     Evolution of bus fares (adults), 2002 - 2015"/>
    <hyperlink ref="A12" location="tab1.10!A1" display="Table 1.10 -     Receipts from the activities of the National Transport Authority, 2011 - 2015"/>
    <hyperlink ref="A13" location="'Tab 1.11 '!A1" display="Table 1.11 -     Driving licences issued during the year by type of licence, 2006 - 2015"/>
    <hyperlink ref="A14" location="'Tab 1.12 '!A1" display="Table 1.12 -     Imports of vehicles and spare parts by country of origin, 2014 - 2015"/>
    <hyperlink ref="A15" location="Table2.1!A1" display="Table 2.1 -     Road traffic accidents and casualties, 2006 - 2015"/>
    <hyperlink ref="A16" location="Tab2.2!A1" display="Table 2.2 -     Road traffic accidents, motor-vehicles involved and casualties, 2011 - 2015"/>
    <hyperlink ref="A17" location="Tab2.3!A1" display="Table 2.3 -     Number of casualties by degree of casualty and casualty rate, 2011- 2015"/>
    <hyperlink ref="A18" location="Tab2.4!A1" display="Table 2.4 -     Casualty accidents, pedestrian and rider (auto/moto cycle) casualties by police district, 2014- 2015"/>
    <hyperlink ref="A19" location="'Tab 2.5'!A1" display="Table 2.5 -     Pedestrian and total casualties by police district and  semester, 2015"/>
    <hyperlink ref="A20" location="'Tab 2.6'!A1" display="Table 2.6 -     Distribution of casualty accidents by day of the week and time, 2015"/>
    <hyperlink ref="A21" location="Tab2.7!A1" display="Table 2.7 -     Number of accidents by severity of accident, 2011 - 2015"/>
    <hyperlink ref="A22" location="Tab2.8!A1" display="Table 2.8 -     Number of casualty accidents involved in ''hit and run cases'', by semester, 2014 - 2015"/>
    <hyperlink ref="A23" location="Tab2.9!A1" display="Table 2.9 -     Number of casualty accidents by severity of accident and police district, 2014- 2015"/>
    <hyperlink ref="A24" location="'Tab 2.10'!A1" display="Table 2.10 -     Number of  casualty accidents by severity of accident and  weather conditions, 2014 - 2015"/>
    <hyperlink ref="A25" location="'Tab 2.11'!A1" display="Table 2.11 -     Number of casualty accidents by severity of accident and light conditions, 2014 - 2015"/>
    <hyperlink ref="A26" location="'Tab 2.12'!A1" display="Table 2.12 -     Number of casualty accidents by severity of accident, type of road and collision type, 2015"/>
    <hyperlink ref="A27" location="Tab2.13!A1" display="Table 2.13 -     Number of casualty accidents by severity of accident and type of road, 2014 - 2015"/>
    <hyperlink ref="A28" location="'Tab 2.14'!A1" display="Table 2.14 -     Number of casualty accidents by degree of casualties and junction type,  2015"/>
    <hyperlink ref="A29" location="Tab2.15!A1" display="Table 2.15 -     Number of vehicles involved in casualty accidents by type, 2014 - 2015"/>
    <hyperlink ref="A30" location="'Tab 2.16'!A1" display="Table 2.16 -     Number of motor-vehicles involved in casualty accidents by type of vehicle and nature of damage, 2015"/>
    <hyperlink ref="A31" location="'Tab 2.17'!A1" display="Table 2.17 -     Number of drivers and riders involved in casualty accidents by age group and sex,  2015"/>
    <hyperlink ref="A32" location="'Tab 2.18'!A1" display="Table 2.18 -     Number of drivers/riders involved in casualty accidents by driving experience and sex, 2015"/>
    <hyperlink ref="A33" location="Tab2.19!A1" display="Table 2.19 -     Number of casualties by class of road users, 2014 - 2015"/>
    <hyperlink ref="A34" location="'Tab 2.20'!A1" display="Table 2.20 -     Number of casualties by degree of casualty and class of road users,2014 - 2015"/>
    <hyperlink ref="A35" location="'Tab 2.21'!A1" display="Table 2.21 -     Number of casualties by class of road users, age-group and sex, 2015"/>
    <hyperlink ref="A36" location="'Tab 2.22'!A1" display="Table 2.22 -     Number of pedestrian casualties by age-group, 2014 - 2015"/>
    <hyperlink ref="A37" location="'Tab 2.23'!A1" display="Table 2.23 -     Number of fatalities by class of road users, age-group and sex, 2015 "/>
    <hyperlink ref="A38" location="'Tab 2.24'!A1" display="Table 2.24 -     Fatalities by category of road users, 2014 -2015"/>
    <hyperlink ref="A39" location="Tab2.25!A1" display="Table 2.25 -     Number of fatalities by police district and by class of road users, 2014 - 2015"/>
    <hyperlink ref="A40" location="'Tab 3.1'!A1" display="Table 3.1 -     Evolution of price and sales of gasolene and gas oil,  2012 - 2015"/>
    <hyperlink ref="A41" location="'Tab 3.2'!A1" display="Table 3.2 -     Imports of motor-spirit and gas oil by country of origin, 2014 - 2015"/>
    <hyperlink ref="A42" location="'Tab3.3 '!A1" display="Table 3.3 -     Imports of lubricating oils and greases by country of origin, 2014 - 2015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421875" style="0" customWidth="1"/>
    <col min="2" max="2" width="12.7109375" style="0" hidden="1" customWidth="1"/>
    <col min="3" max="3" width="11.7109375" style="0" hidden="1" customWidth="1"/>
    <col min="4" max="8" width="11.7109375" style="0" customWidth="1"/>
  </cols>
  <sheetData>
    <row r="1" ht="12.75">
      <c r="G1" s="672" t="s">
        <v>570</v>
      </c>
    </row>
    <row r="2" spans="1:6" s="109" customFormat="1" ht="24.75" customHeight="1">
      <c r="A2" s="27" t="s">
        <v>474</v>
      </c>
      <c r="B2" s="108"/>
      <c r="C2" s="108"/>
      <c r="D2" s="108"/>
      <c r="E2" s="108"/>
      <c r="F2" s="108"/>
    </row>
    <row r="3" spans="1:8" s="109" customFormat="1" ht="11.25" customHeight="1">
      <c r="A3" s="1"/>
      <c r="H3" s="110" t="s">
        <v>65</v>
      </c>
    </row>
    <row r="4" spans="1:8" s="109" customFormat="1" ht="15" customHeight="1">
      <c r="A4" s="33" t="s">
        <v>66</v>
      </c>
      <c r="B4" s="111"/>
      <c r="C4" s="112"/>
      <c r="D4" s="112"/>
      <c r="E4" s="112"/>
      <c r="F4" s="112"/>
      <c r="G4" s="112"/>
      <c r="H4" s="112"/>
    </row>
    <row r="5" spans="1:8" ht="15" customHeight="1">
      <c r="A5" s="113"/>
      <c r="B5" s="114" t="s">
        <v>67</v>
      </c>
      <c r="C5" s="114" t="s">
        <v>68</v>
      </c>
      <c r="D5" s="114" t="s">
        <v>69</v>
      </c>
      <c r="E5" s="114" t="s">
        <v>70</v>
      </c>
      <c r="F5" s="114" t="s">
        <v>374</v>
      </c>
      <c r="G5" s="114" t="s">
        <v>384</v>
      </c>
      <c r="H5" s="114" t="s">
        <v>394</v>
      </c>
    </row>
    <row r="6" spans="1:8" ht="15" customHeight="1">
      <c r="A6" s="14" t="s">
        <v>71</v>
      </c>
      <c r="B6" s="115"/>
      <c r="C6" s="34"/>
      <c r="D6" s="34"/>
      <c r="E6" s="34"/>
      <c r="F6" s="34"/>
      <c r="G6" s="34"/>
      <c r="H6" s="34"/>
    </row>
    <row r="7" spans="1:8" ht="21" customHeight="1">
      <c r="A7" s="116">
        <v>1</v>
      </c>
      <c r="B7" s="117">
        <v>2</v>
      </c>
      <c r="C7" s="118">
        <v>3</v>
      </c>
      <c r="D7" s="118">
        <v>5</v>
      </c>
      <c r="E7" s="118">
        <v>6</v>
      </c>
      <c r="F7" s="118">
        <v>8</v>
      </c>
      <c r="G7" s="118">
        <v>10</v>
      </c>
      <c r="H7" s="118">
        <v>12</v>
      </c>
    </row>
    <row r="8" spans="1:8" ht="21" customHeight="1">
      <c r="A8" s="119">
        <v>2</v>
      </c>
      <c r="B8" s="120">
        <v>2</v>
      </c>
      <c r="C8" s="118">
        <v>6</v>
      </c>
      <c r="D8" s="118">
        <v>9</v>
      </c>
      <c r="E8" s="118">
        <v>10</v>
      </c>
      <c r="F8" s="118">
        <v>14</v>
      </c>
      <c r="G8" s="118">
        <v>16</v>
      </c>
      <c r="H8" s="118">
        <v>18</v>
      </c>
    </row>
    <row r="9" spans="1:8" ht="21" customHeight="1">
      <c r="A9" s="119">
        <v>3</v>
      </c>
      <c r="B9" s="120">
        <v>3</v>
      </c>
      <c r="C9" s="118">
        <v>7</v>
      </c>
      <c r="D9" s="118">
        <v>12</v>
      </c>
      <c r="E9" s="118">
        <v>14</v>
      </c>
      <c r="F9" s="118">
        <v>18</v>
      </c>
      <c r="G9" s="118">
        <v>22</v>
      </c>
      <c r="H9" s="118">
        <v>24</v>
      </c>
    </row>
    <row r="10" spans="1:8" ht="21" customHeight="1">
      <c r="A10" s="119">
        <v>4</v>
      </c>
      <c r="B10" s="120">
        <v>3</v>
      </c>
      <c r="C10" s="118">
        <v>7</v>
      </c>
      <c r="D10" s="118">
        <v>12</v>
      </c>
      <c r="E10" s="118">
        <v>14</v>
      </c>
      <c r="F10" s="118">
        <v>18</v>
      </c>
      <c r="G10" s="118">
        <v>22</v>
      </c>
      <c r="H10" s="118">
        <v>24</v>
      </c>
    </row>
    <row r="11" spans="1:8" ht="21" customHeight="1">
      <c r="A11" s="119">
        <v>5</v>
      </c>
      <c r="B11" s="120">
        <v>4</v>
      </c>
      <c r="C11" s="118">
        <v>9</v>
      </c>
      <c r="D11" s="118">
        <v>14</v>
      </c>
      <c r="E11" s="118">
        <v>16</v>
      </c>
      <c r="F11" s="118">
        <v>20</v>
      </c>
      <c r="G11" s="118">
        <v>25</v>
      </c>
      <c r="H11" s="118">
        <v>27</v>
      </c>
    </row>
    <row r="12" spans="1:8" ht="21" customHeight="1">
      <c r="A12" s="119">
        <v>6</v>
      </c>
      <c r="B12" s="120">
        <v>4</v>
      </c>
      <c r="C12" s="118">
        <v>9</v>
      </c>
      <c r="D12" s="118">
        <v>14</v>
      </c>
      <c r="E12" s="118">
        <v>16</v>
      </c>
      <c r="F12" s="118">
        <v>20</v>
      </c>
      <c r="G12" s="118">
        <v>25</v>
      </c>
      <c r="H12" s="118">
        <v>27</v>
      </c>
    </row>
    <row r="13" spans="1:8" ht="21" customHeight="1">
      <c r="A13" s="119">
        <v>7</v>
      </c>
      <c r="B13" s="120">
        <v>5</v>
      </c>
      <c r="C13" s="118">
        <v>10</v>
      </c>
      <c r="D13" s="118">
        <v>16</v>
      </c>
      <c r="E13" s="118">
        <v>18</v>
      </c>
      <c r="F13" s="118">
        <v>23</v>
      </c>
      <c r="G13" s="118">
        <v>28</v>
      </c>
      <c r="H13" s="118">
        <v>30</v>
      </c>
    </row>
    <row r="14" spans="1:8" ht="21" customHeight="1">
      <c r="A14" s="119">
        <v>8</v>
      </c>
      <c r="B14" s="120">
        <v>5</v>
      </c>
      <c r="C14" s="118">
        <v>10</v>
      </c>
      <c r="D14" s="118">
        <v>16</v>
      </c>
      <c r="E14" s="118">
        <v>18</v>
      </c>
      <c r="F14" s="118">
        <v>23</v>
      </c>
      <c r="G14" s="118">
        <v>28</v>
      </c>
      <c r="H14" s="118">
        <v>30</v>
      </c>
    </row>
    <row r="15" spans="1:8" ht="21" customHeight="1">
      <c r="A15" s="119">
        <v>9</v>
      </c>
      <c r="B15" s="120">
        <v>6</v>
      </c>
      <c r="C15" s="118">
        <v>11</v>
      </c>
      <c r="D15" s="118">
        <v>17</v>
      </c>
      <c r="E15" s="118">
        <v>19</v>
      </c>
      <c r="F15" s="118">
        <v>24</v>
      </c>
      <c r="G15" s="118">
        <v>29</v>
      </c>
      <c r="H15" s="118">
        <v>31</v>
      </c>
    </row>
    <row r="16" spans="1:8" ht="21" customHeight="1">
      <c r="A16" s="119">
        <v>10</v>
      </c>
      <c r="B16" s="120">
        <v>6</v>
      </c>
      <c r="C16" s="118">
        <v>11</v>
      </c>
      <c r="D16" s="118">
        <v>17</v>
      </c>
      <c r="E16" s="118">
        <v>19</v>
      </c>
      <c r="F16" s="118">
        <v>24</v>
      </c>
      <c r="G16" s="118">
        <v>29</v>
      </c>
      <c r="H16" s="118">
        <v>31</v>
      </c>
    </row>
    <row r="17" spans="1:8" ht="21" customHeight="1">
      <c r="A17" s="119">
        <v>11</v>
      </c>
      <c r="B17" s="120">
        <v>6</v>
      </c>
      <c r="C17" s="118">
        <v>11</v>
      </c>
      <c r="D17" s="118">
        <v>17</v>
      </c>
      <c r="E17" s="118">
        <v>19</v>
      </c>
      <c r="F17" s="118">
        <v>24</v>
      </c>
      <c r="G17" s="118">
        <v>29</v>
      </c>
      <c r="H17" s="118">
        <v>31</v>
      </c>
    </row>
    <row r="18" spans="1:8" ht="21" customHeight="1">
      <c r="A18" s="119">
        <v>12</v>
      </c>
      <c r="B18" s="120">
        <v>6</v>
      </c>
      <c r="C18" s="118">
        <v>11</v>
      </c>
      <c r="D18" s="118">
        <v>17</v>
      </c>
      <c r="E18" s="118">
        <v>19</v>
      </c>
      <c r="F18" s="118">
        <v>24</v>
      </c>
      <c r="G18" s="118">
        <v>29</v>
      </c>
      <c r="H18" s="118">
        <v>31</v>
      </c>
    </row>
    <row r="19" spans="1:8" ht="21" customHeight="1">
      <c r="A19" s="119">
        <v>13</v>
      </c>
      <c r="B19" s="120">
        <v>7</v>
      </c>
      <c r="C19" s="118">
        <v>12</v>
      </c>
      <c r="D19" s="118">
        <v>19</v>
      </c>
      <c r="E19" s="118">
        <v>21</v>
      </c>
      <c r="F19" s="118">
        <v>26</v>
      </c>
      <c r="G19" s="118">
        <v>32</v>
      </c>
      <c r="H19" s="118">
        <v>34</v>
      </c>
    </row>
    <row r="20" spans="1:8" ht="21" customHeight="1">
      <c r="A20" s="119">
        <v>14</v>
      </c>
      <c r="B20" s="120">
        <v>7</v>
      </c>
      <c r="C20" s="118">
        <v>12</v>
      </c>
      <c r="D20" s="118">
        <v>19</v>
      </c>
      <c r="E20" s="118">
        <v>21</v>
      </c>
      <c r="F20" s="118">
        <v>26</v>
      </c>
      <c r="G20" s="118">
        <v>32</v>
      </c>
      <c r="H20" s="118">
        <v>34</v>
      </c>
    </row>
    <row r="21" spans="1:8" ht="21" customHeight="1">
      <c r="A21" s="119">
        <v>15</v>
      </c>
      <c r="B21" s="120">
        <v>7</v>
      </c>
      <c r="C21" s="118">
        <v>12</v>
      </c>
      <c r="D21" s="118">
        <v>19</v>
      </c>
      <c r="E21" s="118">
        <v>21</v>
      </c>
      <c r="F21" s="118">
        <v>26</v>
      </c>
      <c r="G21" s="118">
        <v>32</v>
      </c>
      <c r="H21" s="118">
        <v>34</v>
      </c>
    </row>
    <row r="22" spans="1:8" ht="21" customHeight="1">
      <c r="A22" s="119">
        <v>16</v>
      </c>
      <c r="B22" s="120">
        <v>7</v>
      </c>
      <c r="C22" s="118">
        <v>12</v>
      </c>
      <c r="D22" s="118">
        <v>19</v>
      </c>
      <c r="E22" s="118">
        <v>21</v>
      </c>
      <c r="F22" s="118">
        <v>26</v>
      </c>
      <c r="G22" s="118">
        <v>32</v>
      </c>
      <c r="H22" s="118">
        <v>34</v>
      </c>
    </row>
    <row r="23" spans="1:8" ht="21" customHeight="1">
      <c r="A23" s="119">
        <v>17</v>
      </c>
      <c r="B23" s="120">
        <v>7</v>
      </c>
      <c r="C23" s="118">
        <v>12</v>
      </c>
      <c r="D23" s="118">
        <v>19</v>
      </c>
      <c r="E23" s="118">
        <v>21</v>
      </c>
      <c r="F23" s="118">
        <v>26</v>
      </c>
      <c r="G23" s="118">
        <v>32</v>
      </c>
      <c r="H23" s="118">
        <v>34</v>
      </c>
    </row>
    <row r="24" spans="1:8" ht="21" customHeight="1">
      <c r="A24" s="119">
        <v>18</v>
      </c>
      <c r="B24" s="120">
        <v>7</v>
      </c>
      <c r="C24" s="118">
        <v>12</v>
      </c>
      <c r="D24" s="118">
        <v>19</v>
      </c>
      <c r="E24" s="118">
        <v>21</v>
      </c>
      <c r="F24" s="118">
        <v>26</v>
      </c>
      <c r="G24" s="118">
        <v>32</v>
      </c>
      <c r="H24" s="118">
        <v>34</v>
      </c>
    </row>
    <row r="25" spans="1:8" ht="21" customHeight="1">
      <c r="A25" s="119">
        <v>19</v>
      </c>
      <c r="B25" s="120">
        <v>7</v>
      </c>
      <c r="C25" s="118">
        <v>12</v>
      </c>
      <c r="D25" s="118">
        <v>19</v>
      </c>
      <c r="E25" s="118">
        <v>21</v>
      </c>
      <c r="F25" s="118">
        <v>26</v>
      </c>
      <c r="G25" s="118">
        <v>32</v>
      </c>
      <c r="H25" s="118">
        <v>34</v>
      </c>
    </row>
    <row r="26" spans="1:8" ht="21" customHeight="1">
      <c r="A26" s="119">
        <v>20</v>
      </c>
      <c r="B26" s="120">
        <v>7</v>
      </c>
      <c r="C26" s="118">
        <v>12</v>
      </c>
      <c r="D26" s="118">
        <v>19</v>
      </c>
      <c r="E26" s="118">
        <v>21</v>
      </c>
      <c r="F26" s="118">
        <v>26</v>
      </c>
      <c r="G26" s="118">
        <v>32</v>
      </c>
      <c r="H26" s="118">
        <v>34</v>
      </c>
    </row>
    <row r="27" spans="1:8" ht="21" customHeight="1">
      <c r="A27" s="119">
        <v>21</v>
      </c>
      <c r="B27" s="120">
        <v>8</v>
      </c>
      <c r="C27" s="118">
        <v>13</v>
      </c>
      <c r="D27" s="118">
        <v>20</v>
      </c>
      <c r="E27" s="118">
        <v>22</v>
      </c>
      <c r="F27" s="118">
        <v>27</v>
      </c>
      <c r="G27" s="118">
        <v>32</v>
      </c>
      <c r="H27" s="118">
        <v>34</v>
      </c>
    </row>
    <row r="28" spans="1:8" ht="21" customHeight="1">
      <c r="A28" s="119">
        <v>22</v>
      </c>
      <c r="B28" s="120">
        <v>8</v>
      </c>
      <c r="C28" s="118">
        <v>13</v>
      </c>
      <c r="D28" s="118">
        <v>20</v>
      </c>
      <c r="E28" s="118">
        <v>22</v>
      </c>
      <c r="F28" s="118">
        <v>27</v>
      </c>
      <c r="G28" s="118">
        <v>32</v>
      </c>
      <c r="H28" s="118">
        <v>34</v>
      </c>
    </row>
    <row r="29" spans="1:8" ht="21" customHeight="1">
      <c r="A29" s="119">
        <v>23</v>
      </c>
      <c r="B29" s="120">
        <v>8</v>
      </c>
      <c r="C29" s="118">
        <v>13</v>
      </c>
      <c r="D29" s="118">
        <v>20</v>
      </c>
      <c r="E29" s="118">
        <v>22</v>
      </c>
      <c r="F29" s="118">
        <v>27</v>
      </c>
      <c r="G29" s="118">
        <v>32</v>
      </c>
      <c r="H29" s="118">
        <v>34</v>
      </c>
    </row>
    <row r="30" spans="1:8" ht="21" customHeight="1">
      <c r="A30" s="119">
        <v>24</v>
      </c>
      <c r="B30" s="120">
        <v>8</v>
      </c>
      <c r="C30" s="118">
        <v>13</v>
      </c>
      <c r="D30" s="118">
        <v>20</v>
      </c>
      <c r="E30" s="118">
        <v>22</v>
      </c>
      <c r="F30" s="118">
        <v>27</v>
      </c>
      <c r="G30" s="118">
        <v>32</v>
      </c>
      <c r="H30" s="118">
        <v>34</v>
      </c>
    </row>
    <row r="31" spans="1:8" ht="21" customHeight="1">
      <c r="A31" s="119">
        <v>25</v>
      </c>
      <c r="B31" s="120">
        <v>8</v>
      </c>
      <c r="C31" s="118">
        <v>13</v>
      </c>
      <c r="D31" s="118">
        <v>20</v>
      </c>
      <c r="E31" s="118">
        <v>22</v>
      </c>
      <c r="F31" s="118">
        <v>27</v>
      </c>
      <c r="G31" s="118">
        <v>32</v>
      </c>
      <c r="H31" s="118">
        <v>34</v>
      </c>
    </row>
    <row r="32" spans="1:8" ht="18" customHeight="1">
      <c r="A32" s="119">
        <v>26</v>
      </c>
      <c r="B32" s="120">
        <v>8</v>
      </c>
      <c r="C32" s="118">
        <v>13</v>
      </c>
      <c r="D32" s="118">
        <v>20</v>
      </c>
      <c r="E32" s="118">
        <v>22</v>
      </c>
      <c r="F32" s="118">
        <v>27</v>
      </c>
      <c r="G32" s="118">
        <v>32</v>
      </c>
      <c r="H32" s="118">
        <v>34</v>
      </c>
    </row>
    <row r="33" spans="1:8" ht="21" customHeight="1">
      <c r="A33" s="119">
        <v>27</v>
      </c>
      <c r="B33" s="120">
        <v>8</v>
      </c>
      <c r="C33" s="118">
        <v>13</v>
      </c>
      <c r="D33" s="118">
        <v>20</v>
      </c>
      <c r="E33" s="118">
        <v>22</v>
      </c>
      <c r="F33" s="118">
        <v>27</v>
      </c>
      <c r="G33" s="118">
        <v>32</v>
      </c>
      <c r="H33" s="118">
        <v>34</v>
      </c>
    </row>
    <row r="34" spans="1:8" ht="21" customHeight="1">
      <c r="A34" s="119">
        <v>28</v>
      </c>
      <c r="B34" s="120">
        <v>8</v>
      </c>
      <c r="C34" s="118">
        <v>13</v>
      </c>
      <c r="D34" s="118">
        <v>20</v>
      </c>
      <c r="E34" s="118">
        <v>22</v>
      </c>
      <c r="F34" s="118">
        <v>27</v>
      </c>
      <c r="G34" s="118">
        <v>32</v>
      </c>
      <c r="H34" s="118">
        <v>34</v>
      </c>
    </row>
    <row r="35" spans="1:8" ht="21" customHeight="1">
      <c r="A35" s="119">
        <v>29</v>
      </c>
      <c r="B35" s="120">
        <v>8</v>
      </c>
      <c r="C35" s="118">
        <v>13</v>
      </c>
      <c r="D35" s="118">
        <v>20</v>
      </c>
      <c r="E35" s="118">
        <v>22</v>
      </c>
      <c r="F35" s="118">
        <v>27</v>
      </c>
      <c r="G35" s="118">
        <v>32</v>
      </c>
      <c r="H35" s="118">
        <v>34</v>
      </c>
    </row>
    <row r="36" spans="1:8" ht="18.75" customHeight="1">
      <c r="A36" s="119">
        <v>30</v>
      </c>
      <c r="B36" s="120">
        <v>8</v>
      </c>
      <c r="C36" s="118">
        <v>13</v>
      </c>
      <c r="D36" s="118">
        <v>20</v>
      </c>
      <c r="E36" s="118">
        <v>22</v>
      </c>
      <c r="F36" s="118">
        <v>27</v>
      </c>
      <c r="G36" s="118">
        <v>32</v>
      </c>
      <c r="H36" s="118">
        <v>34</v>
      </c>
    </row>
    <row r="37" spans="1:8" ht="18" customHeight="1">
      <c r="A37" s="121" t="s">
        <v>320</v>
      </c>
      <c r="B37" s="122">
        <v>9</v>
      </c>
      <c r="C37" s="123">
        <v>14</v>
      </c>
      <c r="D37" s="123">
        <v>21</v>
      </c>
      <c r="E37" s="123">
        <v>23</v>
      </c>
      <c r="F37" s="123">
        <v>28</v>
      </c>
      <c r="G37" s="123">
        <v>35</v>
      </c>
      <c r="H37" s="123">
        <v>37</v>
      </c>
    </row>
    <row r="38" spans="1:5" ht="16.5" customHeight="1">
      <c r="A38" s="394"/>
      <c r="B38" s="395"/>
      <c r="C38" s="395"/>
      <c r="D38" s="395"/>
      <c r="E38" s="395"/>
    </row>
    <row r="39" ht="16.5" customHeight="1">
      <c r="A39" s="125"/>
    </row>
    <row r="40" ht="16.5" customHeight="1">
      <c r="A40" s="124"/>
    </row>
    <row r="41" ht="16.5" customHeight="1">
      <c r="A41" s="124"/>
    </row>
    <row r="42" ht="12.75">
      <c r="A42" s="124"/>
    </row>
    <row r="43" ht="12.75">
      <c r="A43" s="124"/>
    </row>
    <row r="44" ht="12.75">
      <c r="A44" s="124"/>
    </row>
    <row r="45" ht="12.75">
      <c r="A45" s="124"/>
    </row>
    <row r="46" ht="12.75">
      <c r="A46" s="124"/>
    </row>
    <row r="47" ht="12.75">
      <c r="A47" s="124"/>
    </row>
    <row r="48" ht="12.75">
      <c r="A48" s="124"/>
    </row>
    <row r="49" ht="12.75">
      <c r="A49" s="124"/>
    </row>
    <row r="50" ht="12.75">
      <c r="A50" s="124"/>
    </row>
    <row r="51" ht="12.75">
      <c r="A51" s="124"/>
    </row>
  </sheetData>
  <sheetProtection/>
  <hyperlinks>
    <hyperlink ref="G1" location="'Table of contents'!A1" display="Back to table of contents"/>
  </hyperlinks>
  <printOptions/>
  <pageMargins left="0.748031496062992" right="0.708661417322835" top="0.748031496062992" bottom="0.748031496062992" header="0.31496062992126" footer="0.511811023622047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0.57421875" style="0" customWidth="1"/>
    <col min="3" max="7" width="12.7109375" style="0" customWidth="1"/>
    <col min="8" max="8" width="11.140625" style="0" customWidth="1"/>
    <col min="9" max="9" width="2.57421875" style="0" customWidth="1"/>
  </cols>
  <sheetData>
    <row r="1" spans="1:7" ht="20.25" customHeight="1">
      <c r="A1" s="27" t="s">
        <v>479</v>
      </c>
      <c r="B1" s="426"/>
      <c r="C1" s="427"/>
      <c r="D1" s="427"/>
      <c r="E1" s="427"/>
      <c r="F1" s="428"/>
      <c r="G1" s="672" t="s">
        <v>570</v>
      </c>
    </row>
    <row r="2" spans="2:8" ht="18.75" customHeight="1">
      <c r="B2" s="429" t="s">
        <v>23</v>
      </c>
      <c r="C2" s="429"/>
      <c r="D2" s="429"/>
      <c r="E2" s="429"/>
      <c r="G2" s="474" t="s">
        <v>373</v>
      </c>
      <c r="H2" s="429"/>
    </row>
    <row r="3" spans="2:8" ht="7.5" customHeight="1">
      <c r="B3" s="429"/>
      <c r="C3" s="429"/>
      <c r="D3" s="429"/>
      <c r="E3" s="429"/>
      <c r="F3" s="430"/>
      <c r="G3" s="429"/>
      <c r="H3" s="429"/>
    </row>
    <row r="4" spans="1:8" ht="32.25" customHeight="1">
      <c r="A4" s="128"/>
      <c r="B4" s="5" t="s">
        <v>72</v>
      </c>
      <c r="C4" s="129" t="s">
        <v>73</v>
      </c>
      <c r="D4" s="129"/>
      <c r="E4" s="129"/>
      <c r="F4" s="129"/>
      <c r="G4" s="5"/>
      <c r="H4" s="429"/>
    </row>
    <row r="5" spans="1:8" ht="30" customHeight="1">
      <c r="A5" s="130"/>
      <c r="B5" s="131"/>
      <c r="C5" s="6">
        <v>2011</v>
      </c>
      <c r="D5" s="6">
        <v>2012</v>
      </c>
      <c r="E5" s="6">
        <v>2013</v>
      </c>
      <c r="F5" s="6">
        <v>2014</v>
      </c>
      <c r="G5" s="6" t="s">
        <v>480</v>
      </c>
      <c r="H5" s="429"/>
    </row>
    <row r="6" spans="1:8" ht="49.5" customHeight="1">
      <c r="A6" s="132"/>
      <c r="B6" s="133" t="s">
        <v>74</v>
      </c>
      <c r="C6" s="134">
        <v>1154699</v>
      </c>
      <c r="D6" s="134">
        <v>1210757</v>
      </c>
      <c r="E6" s="134">
        <v>1290830</v>
      </c>
      <c r="F6" s="134">
        <v>1344534</v>
      </c>
      <c r="G6" s="134">
        <v>1403395</v>
      </c>
      <c r="H6" s="429"/>
    </row>
    <row r="7" spans="1:8" ht="49.5" customHeight="1">
      <c r="A7" s="132"/>
      <c r="B7" s="133" t="s">
        <v>75</v>
      </c>
      <c r="C7" s="135">
        <v>63345</v>
      </c>
      <c r="D7" s="135">
        <v>67830</v>
      </c>
      <c r="E7" s="135">
        <v>72465</v>
      </c>
      <c r="F7" s="135">
        <v>74890</v>
      </c>
      <c r="G7" s="135">
        <v>78902</v>
      </c>
      <c r="H7" s="429"/>
    </row>
    <row r="8" spans="1:8" ht="49.5" customHeight="1">
      <c r="A8" s="132"/>
      <c r="B8" s="136" t="s">
        <v>76</v>
      </c>
      <c r="C8" s="135">
        <v>45492</v>
      </c>
      <c r="D8" s="135">
        <v>39740</v>
      </c>
      <c r="E8" s="135">
        <v>34964</v>
      </c>
      <c r="F8" s="135">
        <v>31877</v>
      </c>
      <c r="G8" s="135">
        <v>40412</v>
      </c>
      <c r="H8" s="429"/>
    </row>
    <row r="9" spans="1:8" ht="49.5" customHeight="1">
      <c r="A9" s="132"/>
      <c r="B9" s="133" t="s">
        <v>77</v>
      </c>
      <c r="C9" s="135">
        <v>83503</v>
      </c>
      <c r="D9" s="135">
        <v>94246</v>
      </c>
      <c r="E9" s="135">
        <v>96598</v>
      </c>
      <c r="F9" s="135">
        <v>102244</v>
      </c>
      <c r="G9" s="135">
        <v>109951</v>
      </c>
      <c r="H9" s="429"/>
    </row>
    <row r="10" spans="1:8" ht="49.5" customHeight="1">
      <c r="A10" s="132"/>
      <c r="B10" s="133" t="s">
        <v>78</v>
      </c>
      <c r="C10" s="135">
        <v>663</v>
      </c>
      <c r="D10" s="135">
        <v>524</v>
      </c>
      <c r="E10" s="135">
        <v>522</v>
      </c>
      <c r="F10" s="135">
        <v>419</v>
      </c>
      <c r="G10" s="135">
        <v>435</v>
      </c>
      <c r="H10" s="429"/>
    </row>
    <row r="11" spans="1:8" ht="49.5" customHeight="1">
      <c r="A11" s="132"/>
      <c r="B11" s="136" t="s">
        <v>79</v>
      </c>
      <c r="C11" s="137">
        <v>1663</v>
      </c>
      <c r="D11" s="137">
        <v>3065</v>
      </c>
      <c r="E11" s="137">
        <v>3674</v>
      </c>
      <c r="F11" s="137">
        <v>3071</v>
      </c>
      <c r="G11" s="137">
        <v>3153</v>
      </c>
      <c r="H11" s="429"/>
    </row>
    <row r="12" spans="1:8" ht="45.75" customHeight="1">
      <c r="A12" s="138"/>
      <c r="B12" s="32" t="s">
        <v>22</v>
      </c>
      <c r="C12" s="139">
        <f>SUM(C6:C11)</f>
        <v>1349365</v>
      </c>
      <c r="D12" s="139">
        <f>SUM(D6:D11)</f>
        <v>1416162</v>
      </c>
      <c r="E12" s="139">
        <f>SUM(E6:E11)</f>
        <v>1499053</v>
      </c>
      <c r="F12" s="139">
        <f>SUM(F6:F11)</f>
        <v>1557035</v>
      </c>
      <c r="G12" s="139">
        <f>SUM(G6:G11)</f>
        <v>1636248</v>
      </c>
      <c r="H12" s="429"/>
    </row>
    <row r="13" spans="2:8" ht="12.75">
      <c r="B13" s="429"/>
      <c r="C13" s="429"/>
      <c r="D13" s="429"/>
      <c r="E13" s="429"/>
      <c r="F13" s="429"/>
      <c r="G13" s="429"/>
      <c r="H13" s="429"/>
    </row>
    <row r="14" spans="1:8" ht="15">
      <c r="A14" s="63" t="s">
        <v>317</v>
      </c>
      <c r="B14" s="63"/>
      <c r="C14" s="429"/>
      <c r="D14" s="429"/>
      <c r="E14" s="429"/>
      <c r="F14" s="429"/>
      <c r="G14" s="429"/>
      <c r="H14" s="429"/>
    </row>
    <row r="15" spans="1:6" ht="15">
      <c r="A15" s="63"/>
      <c r="B15" s="429"/>
      <c r="D15" s="140"/>
      <c r="E15" s="140"/>
      <c r="F15" s="140"/>
    </row>
  </sheetData>
  <sheetProtection/>
  <hyperlinks>
    <hyperlink ref="G1" location="'Table of contents'!A1" display="Back to table of contents"/>
  </hyperlinks>
  <printOptions/>
  <pageMargins left="0.7480314960629921" right="0" top="0.7480314960629921" bottom="0.7480314960629921" header="0.31496062992125984" footer="0.275590551181102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421875" style="0" customWidth="1"/>
    <col min="2" max="10" width="11.28125" style="0" customWidth="1"/>
    <col min="11" max="11" width="8.7109375" style="0" customWidth="1"/>
  </cols>
  <sheetData>
    <row r="1" spans="1:10" ht="18.75">
      <c r="A1" s="27" t="s">
        <v>467</v>
      </c>
      <c r="B1" s="2"/>
      <c r="C1" s="2"/>
      <c r="D1" s="2"/>
      <c r="E1" s="2"/>
      <c r="F1" s="2"/>
      <c r="G1" s="2"/>
      <c r="H1" s="2"/>
      <c r="I1" s="672" t="s">
        <v>570</v>
      </c>
      <c r="J1" s="2"/>
    </row>
    <row r="2" spans="2:10" ht="12.75">
      <c r="B2" s="1"/>
      <c r="C2" s="1"/>
      <c r="D2" s="1"/>
      <c r="E2" s="1"/>
      <c r="F2" s="1"/>
      <c r="G2" s="1"/>
      <c r="J2" s="581" t="s">
        <v>9</v>
      </c>
    </row>
    <row r="3" spans="1:10" ht="20.25" customHeight="1">
      <c r="A3" s="33" t="s">
        <v>10</v>
      </c>
      <c r="B3" s="7" t="s">
        <v>11</v>
      </c>
      <c r="C3" s="7"/>
      <c r="D3" s="6"/>
      <c r="E3" s="90" t="s">
        <v>12</v>
      </c>
      <c r="F3" s="91"/>
      <c r="G3" s="92"/>
      <c r="H3" s="129" t="s">
        <v>13</v>
      </c>
      <c r="I3" s="129"/>
      <c r="J3" s="305"/>
    </row>
    <row r="4" spans="1:10" ht="21.75" customHeight="1">
      <c r="A4" s="267" t="s">
        <v>334</v>
      </c>
      <c r="B4" s="6" t="s">
        <v>14</v>
      </c>
      <c r="C4" s="7"/>
      <c r="D4" s="94"/>
      <c r="E4" s="200" t="s">
        <v>14</v>
      </c>
      <c r="F4" s="7"/>
      <c r="G4" s="8"/>
      <c r="H4" s="7" t="s">
        <v>15</v>
      </c>
      <c r="I4" s="7"/>
      <c r="J4" s="8"/>
    </row>
    <row r="5" spans="1:10" ht="33" customHeight="1">
      <c r="A5" s="9" t="s">
        <v>335</v>
      </c>
      <c r="B5" s="10" t="s">
        <v>16</v>
      </c>
      <c r="C5" s="10" t="s">
        <v>17</v>
      </c>
      <c r="D5" s="274" t="s">
        <v>18</v>
      </c>
      <c r="E5" s="10" t="s">
        <v>16</v>
      </c>
      <c r="F5" s="11" t="s">
        <v>17</v>
      </c>
      <c r="G5" s="12" t="s">
        <v>18</v>
      </c>
      <c r="H5" s="31" t="s">
        <v>16</v>
      </c>
      <c r="I5" s="11" t="s">
        <v>17</v>
      </c>
      <c r="J5" s="12" t="s">
        <v>18</v>
      </c>
    </row>
    <row r="6" spans="1:10" ht="34.5" customHeight="1">
      <c r="A6" s="30">
        <v>2006</v>
      </c>
      <c r="B6" s="17">
        <v>9809</v>
      </c>
      <c r="C6" s="23">
        <v>7317</v>
      </c>
      <c r="D6" s="25">
        <f aca="true" t="shared" si="0" ref="D6:D12">SUM(B6:C6)</f>
        <v>17126</v>
      </c>
      <c r="E6" s="23">
        <v>11212</v>
      </c>
      <c r="F6" s="19">
        <v>2465</v>
      </c>
      <c r="G6" s="25">
        <f aca="true" t="shared" si="1" ref="G6:G12">SUM(E6:F6)</f>
        <v>13677</v>
      </c>
      <c r="H6" s="17">
        <v>4200</v>
      </c>
      <c r="I6" s="19">
        <v>1014</v>
      </c>
      <c r="J6" s="20">
        <f aca="true" t="shared" si="2" ref="J6:J12">SUM(H6:I6)</f>
        <v>5214</v>
      </c>
    </row>
    <row r="7" spans="1:10" ht="34.5" customHeight="1">
      <c r="A7" s="13">
        <v>2007</v>
      </c>
      <c r="B7" s="17">
        <v>10440</v>
      </c>
      <c r="C7" s="23">
        <v>8429</v>
      </c>
      <c r="D7" s="25">
        <f t="shared" si="0"/>
        <v>18869</v>
      </c>
      <c r="E7" s="23">
        <v>6984</v>
      </c>
      <c r="F7" s="19">
        <v>2958</v>
      </c>
      <c r="G7" s="25">
        <f t="shared" si="1"/>
        <v>9942</v>
      </c>
      <c r="H7" s="17">
        <v>4943</v>
      </c>
      <c r="I7" s="19">
        <v>652</v>
      </c>
      <c r="J7" s="25">
        <f t="shared" si="2"/>
        <v>5595</v>
      </c>
    </row>
    <row r="8" spans="1:10" ht="34.5" customHeight="1">
      <c r="A8" s="13">
        <v>2008</v>
      </c>
      <c r="B8" s="17">
        <v>10434</v>
      </c>
      <c r="C8" s="23">
        <v>8817</v>
      </c>
      <c r="D8" s="25">
        <f t="shared" si="0"/>
        <v>19251</v>
      </c>
      <c r="E8" s="23">
        <v>7575</v>
      </c>
      <c r="F8" s="19">
        <v>3297</v>
      </c>
      <c r="G8" s="25">
        <f t="shared" si="1"/>
        <v>10872</v>
      </c>
      <c r="H8" s="17">
        <v>4526</v>
      </c>
      <c r="I8" s="19">
        <v>1542</v>
      </c>
      <c r="J8" s="25">
        <f t="shared" si="2"/>
        <v>6068</v>
      </c>
    </row>
    <row r="9" spans="1:10" ht="34.5" customHeight="1">
      <c r="A9" s="13">
        <v>2009</v>
      </c>
      <c r="B9" s="17">
        <v>10386</v>
      </c>
      <c r="C9" s="23">
        <v>10410</v>
      </c>
      <c r="D9" s="25">
        <f t="shared" si="0"/>
        <v>20796</v>
      </c>
      <c r="E9" s="23">
        <v>7121</v>
      </c>
      <c r="F9" s="19">
        <v>3505</v>
      </c>
      <c r="G9" s="25">
        <f t="shared" si="1"/>
        <v>10626</v>
      </c>
      <c r="H9" s="17">
        <v>4290</v>
      </c>
      <c r="I9" s="19">
        <v>965</v>
      </c>
      <c r="J9" s="25">
        <f t="shared" si="2"/>
        <v>5255</v>
      </c>
    </row>
    <row r="10" spans="1:10" ht="34.5" customHeight="1">
      <c r="A10" s="13">
        <v>2010</v>
      </c>
      <c r="B10" s="17">
        <v>9587</v>
      </c>
      <c r="C10" s="23">
        <v>6036</v>
      </c>
      <c r="D10" s="25">
        <f t="shared" si="0"/>
        <v>15623</v>
      </c>
      <c r="E10" s="23">
        <v>7762</v>
      </c>
      <c r="F10" s="19">
        <v>3816</v>
      </c>
      <c r="G10" s="25">
        <f t="shared" si="1"/>
        <v>11578</v>
      </c>
      <c r="H10" s="17">
        <v>4073</v>
      </c>
      <c r="I10" s="19">
        <v>1078</v>
      </c>
      <c r="J10" s="25">
        <f t="shared" si="2"/>
        <v>5151</v>
      </c>
    </row>
    <row r="11" spans="1:10" ht="34.5" customHeight="1">
      <c r="A11" s="13">
        <v>2011</v>
      </c>
      <c r="B11" s="17">
        <v>12209</v>
      </c>
      <c r="C11" s="23">
        <v>10568</v>
      </c>
      <c r="D11" s="25">
        <f t="shared" si="0"/>
        <v>22777</v>
      </c>
      <c r="E11" s="23">
        <v>8490</v>
      </c>
      <c r="F11" s="19">
        <v>4328</v>
      </c>
      <c r="G11" s="25">
        <f t="shared" si="1"/>
        <v>12818</v>
      </c>
      <c r="H11" s="17">
        <v>4073</v>
      </c>
      <c r="I11" s="19">
        <v>733</v>
      </c>
      <c r="J11" s="25">
        <f t="shared" si="2"/>
        <v>4806</v>
      </c>
    </row>
    <row r="12" spans="1:10" ht="34.5" customHeight="1">
      <c r="A12" s="13">
        <v>2012</v>
      </c>
      <c r="B12" s="17">
        <v>11980</v>
      </c>
      <c r="C12" s="23">
        <v>9509</v>
      </c>
      <c r="D12" s="25">
        <f t="shared" si="0"/>
        <v>21489</v>
      </c>
      <c r="E12" s="23">
        <v>7477</v>
      </c>
      <c r="F12" s="19">
        <v>4697</v>
      </c>
      <c r="G12" s="25">
        <f t="shared" si="1"/>
        <v>12174</v>
      </c>
      <c r="H12" s="17">
        <v>2905</v>
      </c>
      <c r="I12" s="19">
        <v>1453</v>
      </c>
      <c r="J12" s="25">
        <f t="shared" si="2"/>
        <v>4358</v>
      </c>
    </row>
    <row r="13" spans="1:10" ht="34.5" customHeight="1">
      <c r="A13" s="13">
        <v>2013</v>
      </c>
      <c r="B13" s="17">
        <v>9919</v>
      </c>
      <c r="C13" s="23">
        <v>7173</v>
      </c>
      <c r="D13" s="25">
        <f>SUM(B13:C13)</f>
        <v>17092</v>
      </c>
      <c r="E13" s="23">
        <v>8152</v>
      </c>
      <c r="F13" s="19">
        <v>4647</v>
      </c>
      <c r="G13" s="25">
        <f>SUM(E13:F13)</f>
        <v>12799</v>
      </c>
      <c r="H13" s="17">
        <v>3235</v>
      </c>
      <c r="I13" s="19">
        <v>1330</v>
      </c>
      <c r="J13" s="25">
        <f>SUM(H13:I13)</f>
        <v>4565</v>
      </c>
    </row>
    <row r="14" spans="1:10" ht="34.5" customHeight="1">
      <c r="A14" s="13">
        <v>2014</v>
      </c>
      <c r="B14" s="17">
        <v>9035</v>
      </c>
      <c r="C14" s="23">
        <v>7890</v>
      </c>
      <c r="D14" s="25">
        <f>SUM(B14:C14)</f>
        <v>16925</v>
      </c>
      <c r="E14" s="23">
        <v>7782</v>
      </c>
      <c r="F14" s="19">
        <v>4706</v>
      </c>
      <c r="G14" s="25">
        <f>SUM(E14:F14)</f>
        <v>12488</v>
      </c>
      <c r="H14" s="17">
        <v>3688</v>
      </c>
      <c r="I14" s="19">
        <v>1214</v>
      </c>
      <c r="J14" s="25">
        <f>SUM(H14:I14)</f>
        <v>4902</v>
      </c>
    </row>
    <row r="15" spans="1:10" ht="34.5" customHeight="1">
      <c r="A15" s="14" t="s">
        <v>493</v>
      </c>
      <c r="B15" s="18">
        <v>9701</v>
      </c>
      <c r="C15" s="445">
        <v>9229</v>
      </c>
      <c r="D15" s="22">
        <f>SUM(B15:C15)</f>
        <v>18930</v>
      </c>
      <c r="E15" s="445">
        <v>7846</v>
      </c>
      <c r="F15" s="21">
        <v>4790</v>
      </c>
      <c r="G15" s="22">
        <f>SUM(E15:F15)</f>
        <v>12636</v>
      </c>
      <c r="H15" s="18">
        <v>4695</v>
      </c>
      <c r="I15" s="21">
        <v>671</v>
      </c>
      <c r="J15" s="22">
        <f>SUM(H15:I15)</f>
        <v>5366</v>
      </c>
    </row>
    <row r="16" spans="1:10" s="326" customFormat="1" ht="21.75" customHeight="1">
      <c r="A16" s="644" t="s">
        <v>299</v>
      </c>
      <c r="B16" s="188"/>
      <c r="C16" s="188"/>
      <c r="D16" s="188"/>
      <c r="E16" s="188"/>
      <c r="F16" s="188"/>
      <c r="G16" s="188"/>
      <c r="H16" s="188"/>
      <c r="I16" s="188" t="s">
        <v>478</v>
      </c>
      <c r="J16" s="188"/>
    </row>
    <row r="24" spans="7:12" ht="12.75">
      <c r="G24" s="3"/>
      <c r="H24" s="3"/>
      <c r="I24" s="3"/>
      <c r="J24" s="3"/>
      <c r="L24" s="3"/>
    </row>
  </sheetData>
  <sheetProtection/>
  <hyperlinks>
    <hyperlink ref="I1" location="'Table of contents'!A1" display="Back to table of contents"/>
  </hyperlinks>
  <printOptions/>
  <pageMargins left="0.7480314960629921" right="0" top="0.7480314960629921" bottom="0.7480314960629921" header="0.31496062992125984" footer="0.275590551181102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140625" style="15" customWidth="1"/>
    <col min="2" max="2" width="21.7109375" style="15" customWidth="1"/>
    <col min="3" max="3" width="7.8515625" style="15" customWidth="1"/>
    <col min="4" max="7" width="12.7109375" style="15" customWidth="1"/>
    <col min="8" max="8" width="11.28125" style="15" customWidth="1"/>
    <col min="9" max="9" width="4.00390625" style="15" customWidth="1"/>
    <col min="10" max="16384" width="9.140625" style="15" customWidth="1"/>
  </cols>
  <sheetData>
    <row r="1" spans="1:7" ht="18.75">
      <c r="A1" s="24" t="s">
        <v>488</v>
      </c>
      <c r="B1" s="28"/>
      <c r="C1" s="28"/>
      <c r="D1" s="28"/>
      <c r="E1" s="28"/>
      <c r="F1" s="672" t="s">
        <v>570</v>
      </c>
      <c r="G1" s="28"/>
    </row>
    <row r="2" spans="1:7" ht="15.75">
      <c r="A2" s="144"/>
      <c r="B2" s="28"/>
      <c r="C2" s="28"/>
      <c r="D2" s="28"/>
      <c r="E2" s="28"/>
      <c r="F2" s="41"/>
      <c r="G2" s="26" t="s">
        <v>336</v>
      </c>
    </row>
    <row r="3" spans="1:7" ht="19.5" customHeight="1">
      <c r="A3" s="679" t="s">
        <v>81</v>
      </c>
      <c r="B3" s="679" t="s">
        <v>82</v>
      </c>
      <c r="C3" s="679" t="s">
        <v>58</v>
      </c>
      <c r="D3" s="91" t="s">
        <v>484</v>
      </c>
      <c r="E3" s="91"/>
      <c r="F3" s="90" t="s">
        <v>485</v>
      </c>
      <c r="G3" s="92"/>
    </row>
    <row r="4" spans="1:7" ht="21" customHeight="1">
      <c r="A4" s="677"/>
      <c r="B4" s="677"/>
      <c r="C4" s="677"/>
      <c r="D4" s="94" t="s">
        <v>83</v>
      </c>
      <c r="E4" s="94" t="s">
        <v>84</v>
      </c>
      <c r="F4" s="94" t="s">
        <v>83</v>
      </c>
      <c r="G4" s="94" t="s">
        <v>84</v>
      </c>
    </row>
    <row r="5" spans="1:7" ht="15.75" customHeight="1">
      <c r="A5" s="146" t="s">
        <v>85</v>
      </c>
      <c r="B5" s="147" t="s">
        <v>386</v>
      </c>
      <c r="C5" s="105" t="s">
        <v>86</v>
      </c>
      <c r="D5" s="19">
        <v>50</v>
      </c>
      <c r="E5" s="19">
        <v>16678</v>
      </c>
      <c r="F5" s="19">
        <v>128</v>
      </c>
      <c r="G5" s="19">
        <v>45619</v>
      </c>
    </row>
    <row r="6" spans="1:7" ht="15.75" customHeight="1">
      <c r="A6" s="148" t="s">
        <v>87</v>
      </c>
      <c r="B6" s="147" t="s">
        <v>88</v>
      </c>
      <c r="C6" s="105" t="s">
        <v>60</v>
      </c>
      <c r="D6" s="19">
        <v>23</v>
      </c>
      <c r="E6" s="19">
        <v>9412</v>
      </c>
      <c r="F6" s="19">
        <v>92</v>
      </c>
      <c r="G6" s="19">
        <v>35832</v>
      </c>
    </row>
    <row r="7" spans="1:7" ht="15.75" customHeight="1">
      <c r="A7" s="148" t="s">
        <v>3</v>
      </c>
      <c r="B7" s="147" t="s">
        <v>89</v>
      </c>
      <c r="C7" s="105" t="s">
        <v>60</v>
      </c>
      <c r="D7" s="19">
        <v>84</v>
      </c>
      <c r="E7" s="19">
        <v>42152</v>
      </c>
      <c r="F7" s="19">
        <v>62</v>
      </c>
      <c r="G7" s="19">
        <v>36984</v>
      </c>
    </row>
    <row r="8" spans="1:7" ht="15.75" customHeight="1">
      <c r="A8" s="148"/>
      <c r="B8" s="147" t="s">
        <v>487</v>
      </c>
      <c r="C8" s="105"/>
      <c r="D8" s="19">
        <v>35</v>
      </c>
      <c r="E8" s="19">
        <v>13196</v>
      </c>
      <c r="F8" s="19">
        <v>53</v>
      </c>
      <c r="G8" s="19">
        <v>35450</v>
      </c>
    </row>
    <row r="9" spans="1:7" ht="15.75" customHeight="1">
      <c r="A9" s="148"/>
      <c r="B9" s="147" t="s">
        <v>90</v>
      </c>
      <c r="C9" s="105"/>
      <c r="D9" s="19">
        <v>1200</v>
      </c>
      <c r="E9" s="19">
        <v>264521</v>
      </c>
      <c r="F9" s="19">
        <v>1043</v>
      </c>
      <c r="G9" s="19">
        <v>280482</v>
      </c>
    </row>
    <row r="10" spans="1:7" ht="15.75" customHeight="1">
      <c r="A10" s="148"/>
      <c r="B10" s="147" t="s">
        <v>92</v>
      </c>
      <c r="C10" s="105" t="s">
        <v>60</v>
      </c>
      <c r="D10" s="19">
        <v>2225</v>
      </c>
      <c r="E10" s="19">
        <v>358099</v>
      </c>
      <c r="F10" s="19">
        <v>2492</v>
      </c>
      <c r="G10" s="19">
        <v>435271</v>
      </c>
    </row>
    <row r="11" spans="1:7" ht="15.75" customHeight="1">
      <c r="A11" s="148"/>
      <c r="B11" s="147" t="s">
        <v>93</v>
      </c>
      <c r="C11" s="105" t="s">
        <v>60</v>
      </c>
      <c r="D11" s="19">
        <v>445</v>
      </c>
      <c r="E11" s="19">
        <v>121779</v>
      </c>
      <c r="F11" s="19">
        <v>440</v>
      </c>
      <c r="G11" s="19">
        <v>145235</v>
      </c>
    </row>
    <row r="12" spans="1:7" ht="15.75" customHeight="1">
      <c r="A12" s="142"/>
      <c r="B12" s="147" t="s">
        <v>94</v>
      </c>
      <c r="C12" s="105" t="s">
        <v>60</v>
      </c>
      <c r="D12" s="19">
        <v>61</v>
      </c>
      <c r="E12" s="19">
        <v>12582</v>
      </c>
      <c r="F12" s="19">
        <v>56</v>
      </c>
      <c r="G12" s="19">
        <v>14769</v>
      </c>
    </row>
    <row r="13" spans="1:7" ht="15.75" customHeight="1">
      <c r="A13" s="142"/>
      <c r="B13" s="147" t="s">
        <v>100</v>
      </c>
      <c r="C13" s="105" t="s">
        <v>60</v>
      </c>
      <c r="D13" s="19">
        <v>39</v>
      </c>
      <c r="E13" s="19">
        <v>13045</v>
      </c>
      <c r="F13" s="19">
        <v>17</v>
      </c>
      <c r="G13" s="19">
        <v>6496</v>
      </c>
    </row>
    <row r="14" spans="1:7" ht="15.75" customHeight="1">
      <c r="A14" s="148"/>
      <c r="B14" s="147" t="s">
        <v>96</v>
      </c>
      <c r="C14" s="105" t="s">
        <v>60</v>
      </c>
      <c r="D14" s="19">
        <v>129</v>
      </c>
      <c r="E14" s="19">
        <v>56755</v>
      </c>
      <c r="F14" s="19">
        <v>140</v>
      </c>
      <c r="G14" s="19">
        <v>71167</v>
      </c>
    </row>
    <row r="15" spans="1:7" ht="15.75" customHeight="1">
      <c r="A15" s="148"/>
      <c r="B15" s="147" t="s">
        <v>101</v>
      </c>
      <c r="C15" s="105" t="s">
        <v>60</v>
      </c>
      <c r="D15" s="19">
        <v>455</v>
      </c>
      <c r="E15" s="19">
        <v>134096</v>
      </c>
      <c r="F15" s="19">
        <v>188</v>
      </c>
      <c r="G15" s="19">
        <v>55808</v>
      </c>
    </row>
    <row r="16" spans="1:7" ht="15.75" customHeight="1">
      <c r="A16" s="148"/>
      <c r="B16" s="147" t="s">
        <v>131</v>
      </c>
      <c r="C16" s="105" t="s">
        <v>60</v>
      </c>
      <c r="D16" s="19">
        <v>104</v>
      </c>
      <c r="E16" s="19">
        <v>42451</v>
      </c>
      <c r="F16" s="19">
        <v>134</v>
      </c>
      <c r="G16" s="19">
        <v>60952</v>
      </c>
    </row>
    <row r="17" spans="1:7" ht="15.75" customHeight="1">
      <c r="A17" s="148"/>
      <c r="B17" s="147" t="s">
        <v>99</v>
      </c>
      <c r="C17" s="105" t="s">
        <v>60</v>
      </c>
      <c r="D17" s="19">
        <v>46</v>
      </c>
      <c r="E17" s="19">
        <v>18895</v>
      </c>
      <c r="F17" s="19">
        <v>284</v>
      </c>
      <c r="G17" s="19">
        <v>160317</v>
      </c>
    </row>
    <row r="18" spans="1:11" ht="15.75" customHeight="1">
      <c r="A18" s="148"/>
      <c r="B18" s="147" t="s">
        <v>97</v>
      </c>
      <c r="C18" s="105" t="s">
        <v>60</v>
      </c>
      <c r="D18" s="19">
        <v>20</v>
      </c>
      <c r="E18" s="19">
        <v>6212</v>
      </c>
      <c r="F18" s="19">
        <v>7</v>
      </c>
      <c r="G18" s="19">
        <v>3071</v>
      </c>
      <c r="K18" s="516"/>
    </row>
    <row r="19" spans="1:7" ht="15.75" customHeight="1">
      <c r="A19" s="148"/>
      <c r="B19" s="147"/>
      <c r="C19" s="148"/>
      <c r="D19" s="87">
        <f>SUM(D5:D18)</f>
        <v>4916</v>
      </c>
      <c r="E19" s="87">
        <f>SUM(E5:E18)</f>
        <v>1109873</v>
      </c>
      <c r="F19" s="87">
        <f>SUM(F5:F18)</f>
        <v>5136</v>
      </c>
      <c r="G19" s="87">
        <f>SUM(G5:G18)</f>
        <v>1387453</v>
      </c>
    </row>
    <row r="20" spans="1:11" ht="15.75" customHeight="1">
      <c r="A20" s="148" t="s">
        <v>98</v>
      </c>
      <c r="B20" s="147" t="s">
        <v>89</v>
      </c>
      <c r="C20" s="105" t="s">
        <v>86</v>
      </c>
      <c r="D20" s="19">
        <v>38</v>
      </c>
      <c r="E20" s="19">
        <v>15058</v>
      </c>
      <c r="F20" s="19">
        <v>253</v>
      </c>
      <c r="G20" s="19">
        <v>127482</v>
      </c>
      <c r="K20" s="516"/>
    </row>
    <row r="21" spans="1:7" ht="15.75" customHeight="1">
      <c r="A21" s="148" t="s">
        <v>4</v>
      </c>
      <c r="B21" s="147" t="s">
        <v>90</v>
      </c>
      <c r="C21" s="105" t="s">
        <v>60</v>
      </c>
      <c r="D21" s="19">
        <v>150</v>
      </c>
      <c r="E21" s="19">
        <v>50097</v>
      </c>
      <c r="F21" s="19">
        <v>344</v>
      </c>
      <c r="G21" s="19">
        <v>127766</v>
      </c>
    </row>
    <row r="22" spans="1:7" ht="15.75" customHeight="1">
      <c r="A22" s="148" t="s">
        <v>5</v>
      </c>
      <c r="B22" s="147" t="s">
        <v>2</v>
      </c>
      <c r="C22" s="105" t="s">
        <v>60</v>
      </c>
      <c r="D22" s="19">
        <v>12</v>
      </c>
      <c r="E22" s="19">
        <v>4397</v>
      </c>
      <c r="F22" s="19">
        <v>33</v>
      </c>
      <c r="G22" s="19">
        <v>13961</v>
      </c>
    </row>
    <row r="23" spans="1:7" ht="15.75" customHeight="1">
      <c r="A23" s="148"/>
      <c r="B23" s="147" t="s">
        <v>92</v>
      </c>
      <c r="C23" s="105" t="s">
        <v>60</v>
      </c>
      <c r="D23" s="19">
        <v>4412</v>
      </c>
      <c r="E23" s="19">
        <v>888241</v>
      </c>
      <c r="F23" s="19">
        <v>5007</v>
      </c>
      <c r="G23" s="19">
        <v>1005678</v>
      </c>
    </row>
    <row r="24" spans="1:7" ht="15.75" customHeight="1">
      <c r="A24" s="148"/>
      <c r="B24" s="147" t="s">
        <v>93</v>
      </c>
      <c r="C24" s="105" t="s">
        <v>60</v>
      </c>
      <c r="D24" s="19">
        <v>348</v>
      </c>
      <c r="E24" s="19">
        <v>115973</v>
      </c>
      <c r="F24" s="19">
        <v>232</v>
      </c>
      <c r="G24" s="19">
        <v>90026</v>
      </c>
    </row>
    <row r="25" spans="1:7" ht="15.75" customHeight="1">
      <c r="A25" s="148"/>
      <c r="B25" s="15" t="s">
        <v>439</v>
      </c>
      <c r="C25" s="105" t="s">
        <v>60</v>
      </c>
      <c r="D25" s="19">
        <v>60</v>
      </c>
      <c r="E25" s="19">
        <v>28397</v>
      </c>
      <c r="F25" s="19">
        <v>16</v>
      </c>
      <c r="G25" s="19">
        <v>9159</v>
      </c>
    </row>
    <row r="26" spans="1:7" ht="15.75" customHeight="1">
      <c r="A26" s="148"/>
      <c r="B26" s="147" t="s">
        <v>96</v>
      </c>
      <c r="C26" s="105" t="s">
        <v>60</v>
      </c>
      <c r="D26" s="19">
        <v>12</v>
      </c>
      <c r="E26" s="19">
        <v>5705</v>
      </c>
      <c r="F26" s="19">
        <v>59</v>
      </c>
      <c r="G26" s="19">
        <v>38053</v>
      </c>
    </row>
    <row r="27" spans="1:7" ht="15.75" customHeight="1">
      <c r="A27" s="148"/>
      <c r="B27" s="147" t="s">
        <v>101</v>
      </c>
      <c r="C27" s="105" t="s">
        <v>60</v>
      </c>
      <c r="D27" s="19">
        <v>458</v>
      </c>
      <c r="E27" s="19">
        <v>164523</v>
      </c>
      <c r="F27" s="19">
        <v>607</v>
      </c>
      <c r="G27" s="19">
        <v>255329</v>
      </c>
    </row>
    <row r="28" spans="1:7" ht="15.75" customHeight="1">
      <c r="A28" s="148"/>
      <c r="B28" s="147" t="s">
        <v>99</v>
      </c>
      <c r="C28" s="105" t="s">
        <v>60</v>
      </c>
      <c r="D28" s="19">
        <v>35</v>
      </c>
      <c r="E28" s="19">
        <v>12660</v>
      </c>
      <c r="F28" s="19">
        <v>34</v>
      </c>
      <c r="G28" s="19">
        <v>14771</v>
      </c>
    </row>
    <row r="29" spans="1:7" ht="15.75">
      <c r="A29" s="148"/>
      <c r="B29" s="147" t="s">
        <v>97</v>
      </c>
      <c r="C29" s="105" t="s">
        <v>60</v>
      </c>
      <c r="D29" s="19">
        <v>83</v>
      </c>
      <c r="E29" s="19">
        <v>28648</v>
      </c>
      <c r="F29" s="19">
        <v>35</v>
      </c>
      <c r="G29" s="19">
        <v>15719</v>
      </c>
    </row>
    <row r="30" spans="1:7" ht="15.75">
      <c r="A30" s="149"/>
      <c r="B30" s="150"/>
      <c r="C30" s="151"/>
      <c r="D30" s="152">
        <f>SUM(D20:D29)</f>
        <v>5608</v>
      </c>
      <c r="E30" s="152">
        <f>SUM(E20:E29)</f>
        <v>1313699</v>
      </c>
      <c r="F30" s="152">
        <f>SUM(F20:F29)</f>
        <v>6620</v>
      </c>
      <c r="G30" s="152">
        <f>SUM(G20:G29)</f>
        <v>1697944</v>
      </c>
    </row>
    <row r="31" spans="1:7" ht="15.75">
      <c r="A31" s="148" t="s">
        <v>98</v>
      </c>
      <c r="B31" s="147" t="s">
        <v>387</v>
      </c>
      <c r="C31" s="105" t="s">
        <v>86</v>
      </c>
      <c r="D31" s="19">
        <v>9</v>
      </c>
      <c r="E31" s="19">
        <v>7751</v>
      </c>
      <c r="F31" s="19">
        <v>15</v>
      </c>
      <c r="G31" s="19">
        <v>12879</v>
      </c>
    </row>
    <row r="32" spans="1:7" ht="15.75">
      <c r="A32" s="148" t="s">
        <v>6</v>
      </c>
      <c r="B32" s="147" t="s">
        <v>88</v>
      </c>
      <c r="C32" s="105" t="s">
        <v>60</v>
      </c>
      <c r="D32" s="19">
        <v>189</v>
      </c>
      <c r="E32" s="19">
        <v>112209</v>
      </c>
      <c r="F32" s="19">
        <v>91</v>
      </c>
      <c r="G32" s="19">
        <v>49708</v>
      </c>
    </row>
    <row r="33" spans="1:7" ht="15.75">
      <c r="A33" s="148" t="s">
        <v>7</v>
      </c>
      <c r="B33" s="147" t="s">
        <v>89</v>
      </c>
      <c r="C33" s="105" t="s">
        <v>60</v>
      </c>
      <c r="D33" s="19">
        <v>1093</v>
      </c>
      <c r="E33" s="19">
        <v>1091955</v>
      </c>
      <c r="F33" s="19">
        <v>1055</v>
      </c>
      <c r="G33" s="19">
        <v>952073</v>
      </c>
    </row>
    <row r="34" spans="1:7" ht="15.75">
      <c r="A34" s="148"/>
      <c r="B34" s="147" t="s">
        <v>487</v>
      </c>
      <c r="C34" s="105" t="s">
        <v>60</v>
      </c>
      <c r="D34" s="19">
        <v>12</v>
      </c>
      <c r="E34" s="19">
        <v>5654</v>
      </c>
      <c r="F34" s="19">
        <v>25</v>
      </c>
      <c r="G34" s="19">
        <v>14258</v>
      </c>
    </row>
    <row r="35" spans="1:7" ht="15.75">
      <c r="A35" s="148"/>
      <c r="B35" s="147" t="s">
        <v>90</v>
      </c>
      <c r="C35" s="105" t="s">
        <v>60</v>
      </c>
      <c r="D35" s="19">
        <v>134</v>
      </c>
      <c r="E35" s="19">
        <v>51541</v>
      </c>
      <c r="F35" s="19">
        <v>106</v>
      </c>
      <c r="G35" s="19">
        <v>51753</v>
      </c>
    </row>
    <row r="36" spans="1:7" ht="15.75">
      <c r="A36" s="148"/>
      <c r="B36" s="147" t="s">
        <v>92</v>
      </c>
      <c r="C36" s="105" t="s">
        <v>60</v>
      </c>
      <c r="D36" s="19">
        <v>806</v>
      </c>
      <c r="E36" s="19">
        <v>337295</v>
      </c>
      <c r="F36" s="19">
        <v>1083</v>
      </c>
      <c r="G36" s="19">
        <v>475943</v>
      </c>
    </row>
    <row r="37" spans="1:7" ht="15.75">
      <c r="A37" s="148"/>
      <c r="B37" s="147" t="s">
        <v>103</v>
      </c>
      <c r="C37" s="105" t="s">
        <v>60</v>
      </c>
      <c r="D37" s="19">
        <v>568</v>
      </c>
      <c r="E37" s="19">
        <v>265430</v>
      </c>
      <c r="F37" s="19">
        <v>446</v>
      </c>
      <c r="G37" s="19">
        <v>240935</v>
      </c>
    </row>
    <row r="38" spans="1:7" ht="15.75">
      <c r="A38" s="148"/>
      <c r="B38" s="147" t="s">
        <v>94</v>
      </c>
      <c r="C38" s="105" t="s">
        <v>60</v>
      </c>
      <c r="D38" s="19">
        <v>11</v>
      </c>
      <c r="E38" s="19">
        <v>5007</v>
      </c>
      <c r="F38" s="19">
        <v>6</v>
      </c>
      <c r="G38" s="19">
        <v>2281</v>
      </c>
    </row>
    <row r="39" spans="1:7" ht="15.75">
      <c r="A39" s="148"/>
      <c r="B39" s="147" t="s">
        <v>100</v>
      </c>
      <c r="C39" s="105" t="s">
        <v>60</v>
      </c>
      <c r="D39" s="19">
        <v>362</v>
      </c>
      <c r="E39" s="19">
        <v>247686</v>
      </c>
      <c r="F39" s="19">
        <v>310</v>
      </c>
      <c r="G39" s="19">
        <v>219684</v>
      </c>
    </row>
    <row r="40" spans="1:7" ht="15.75">
      <c r="A40" s="148"/>
      <c r="B40" s="147" t="s">
        <v>96</v>
      </c>
      <c r="C40" s="105" t="s">
        <v>60</v>
      </c>
      <c r="D40" s="19">
        <v>42</v>
      </c>
      <c r="E40" s="19">
        <v>36187</v>
      </c>
      <c r="F40" s="19">
        <v>47</v>
      </c>
      <c r="G40" s="19">
        <v>30936</v>
      </c>
    </row>
    <row r="41" spans="1:7" ht="15.75">
      <c r="A41" s="148"/>
      <c r="B41" s="147" t="s">
        <v>101</v>
      </c>
      <c r="C41" s="105" t="s">
        <v>60</v>
      </c>
      <c r="D41" s="19">
        <v>324</v>
      </c>
      <c r="E41" s="19">
        <v>168479</v>
      </c>
      <c r="F41" s="19">
        <v>185</v>
      </c>
      <c r="G41" s="19">
        <v>115065</v>
      </c>
    </row>
    <row r="42" spans="1:7" ht="15.75">
      <c r="A42" s="148"/>
      <c r="B42" s="147" t="s">
        <v>131</v>
      </c>
      <c r="C42" s="105" t="s">
        <v>60</v>
      </c>
      <c r="D42" s="19">
        <v>19</v>
      </c>
      <c r="E42" s="19">
        <v>9432</v>
      </c>
      <c r="F42" s="19">
        <v>2</v>
      </c>
      <c r="G42" s="19">
        <v>983</v>
      </c>
    </row>
    <row r="43" spans="1:7" ht="15.75">
      <c r="A43" s="148"/>
      <c r="B43" s="147" t="s">
        <v>99</v>
      </c>
      <c r="C43" s="105" t="s">
        <v>60</v>
      </c>
      <c r="D43" s="153">
        <v>329</v>
      </c>
      <c r="E43" s="19">
        <v>216423</v>
      </c>
      <c r="F43" s="153">
        <v>451</v>
      </c>
      <c r="G43" s="19">
        <v>388009</v>
      </c>
    </row>
    <row r="44" spans="1:7" ht="15.75">
      <c r="A44" s="148"/>
      <c r="B44" s="147" t="s">
        <v>97</v>
      </c>
      <c r="C44" s="105" t="s">
        <v>60</v>
      </c>
      <c r="D44" s="19">
        <v>24</v>
      </c>
      <c r="E44" s="19">
        <v>13532</v>
      </c>
      <c r="F44" s="19">
        <v>12</v>
      </c>
      <c r="G44" s="19">
        <v>7685</v>
      </c>
    </row>
    <row r="45" spans="1:7" ht="15.75">
      <c r="A45" s="148"/>
      <c r="B45" s="147"/>
      <c r="C45" s="148"/>
      <c r="D45" s="87">
        <f>SUM(D31:D44)</f>
        <v>3922</v>
      </c>
      <c r="E45" s="87">
        <f>SUM(E31:E44)</f>
        <v>2568581</v>
      </c>
      <c r="F45" s="87">
        <f>SUM(F31:F44)</f>
        <v>3834</v>
      </c>
      <c r="G45" s="87">
        <f>SUM(G31:G44)</f>
        <v>2562192</v>
      </c>
    </row>
    <row r="46" spans="1:7" ht="15.75">
      <c r="A46" s="148" t="s">
        <v>98</v>
      </c>
      <c r="B46" s="147" t="s">
        <v>102</v>
      </c>
      <c r="C46" s="105" t="s">
        <v>86</v>
      </c>
      <c r="D46" s="19">
        <v>164</v>
      </c>
      <c r="E46" s="19">
        <v>258999</v>
      </c>
      <c r="F46" s="19">
        <v>107</v>
      </c>
      <c r="G46" s="19">
        <v>229246</v>
      </c>
    </row>
    <row r="47" spans="1:7" ht="15.75">
      <c r="A47" s="148" t="s">
        <v>8</v>
      </c>
      <c r="B47" s="147" t="s">
        <v>92</v>
      </c>
      <c r="C47" s="105" t="s">
        <v>60</v>
      </c>
      <c r="D47" s="19">
        <v>35</v>
      </c>
      <c r="E47" s="19">
        <v>27715</v>
      </c>
      <c r="F47" s="19">
        <v>13</v>
      </c>
      <c r="G47" s="19">
        <v>8430</v>
      </c>
    </row>
    <row r="48" spans="1:7" ht="15.75">
      <c r="A48" s="148"/>
      <c r="B48" s="147" t="s">
        <v>103</v>
      </c>
      <c r="C48" s="105" t="s">
        <v>60</v>
      </c>
      <c r="D48" s="19">
        <v>50</v>
      </c>
      <c r="E48" s="19">
        <v>37659</v>
      </c>
      <c r="F48" s="19">
        <v>54</v>
      </c>
      <c r="G48" s="19">
        <v>48557</v>
      </c>
    </row>
    <row r="49" spans="1:7" ht="15.75">
      <c r="A49" s="148"/>
      <c r="B49" s="147" t="s">
        <v>99</v>
      </c>
      <c r="C49" s="105" t="s">
        <v>60</v>
      </c>
      <c r="D49" s="19">
        <v>46</v>
      </c>
      <c r="E49" s="19">
        <v>84610</v>
      </c>
      <c r="F49" s="19">
        <v>43</v>
      </c>
      <c r="G49" s="19">
        <v>102311</v>
      </c>
    </row>
    <row r="50" spans="1:7" ht="15.75">
      <c r="A50" s="148"/>
      <c r="B50" s="147" t="s">
        <v>390</v>
      </c>
      <c r="C50" s="105" t="s">
        <v>60</v>
      </c>
      <c r="D50" s="19">
        <v>15</v>
      </c>
      <c r="E50" s="19">
        <v>19032</v>
      </c>
      <c r="F50" s="19">
        <v>28</v>
      </c>
      <c r="G50" s="19">
        <v>23311</v>
      </c>
    </row>
    <row r="51" spans="1:7" ht="15.75">
      <c r="A51" s="148"/>
      <c r="B51" s="147" t="s">
        <v>97</v>
      </c>
      <c r="C51" s="105" t="s">
        <v>60</v>
      </c>
      <c r="D51" s="19">
        <v>25</v>
      </c>
      <c r="E51" s="19">
        <v>14210</v>
      </c>
      <c r="F51" s="19">
        <v>5</v>
      </c>
      <c r="G51" s="19">
        <v>4915</v>
      </c>
    </row>
    <row r="52" spans="1:7" ht="15.75">
      <c r="A52" s="151"/>
      <c r="B52" s="150"/>
      <c r="C52" s="151"/>
      <c r="D52" s="87">
        <f>SUM(D46:D51)</f>
        <v>335</v>
      </c>
      <c r="E52" s="87">
        <f>SUM(E46:E51)</f>
        <v>442225</v>
      </c>
      <c r="F52" s="87">
        <f>SUM(F46:F51)</f>
        <v>250</v>
      </c>
      <c r="G52" s="87">
        <f>SUM(G46:G51)</f>
        <v>416770</v>
      </c>
    </row>
    <row r="53" spans="1:7" ht="15.75">
      <c r="A53" s="155" t="s">
        <v>104</v>
      </c>
      <c r="B53" s="147" t="s">
        <v>89</v>
      </c>
      <c r="C53" s="105" t="s">
        <v>86</v>
      </c>
      <c r="D53" s="162">
        <v>2</v>
      </c>
      <c r="E53" s="162">
        <v>591</v>
      </c>
      <c r="F53" s="162">
        <v>73</v>
      </c>
      <c r="G53" s="162">
        <v>47109</v>
      </c>
    </row>
    <row r="54" spans="1:7" ht="15.75">
      <c r="A54" s="148"/>
      <c r="B54" s="147" t="s">
        <v>92</v>
      </c>
      <c r="C54" s="105" t="s">
        <v>60</v>
      </c>
      <c r="D54" s="162">
        <v>413</v>
      </c>
      <c r="E54" s="162">
        <v>107079</v>
      </c>
      <c r="F54" s="162">
        <v>589</v>
      </c>
      <c r="G54" s="162">
        <v>155316</v>
      </c>
    </row>
    <row r="55" spans="1:7" ht="15.75">
      <c r="A55" s="148"/>
      <c r="B55" s="147" t="s">
        <v>99</v>
      </c>
      <c r="C55" s="105" t="s">
        <v>60</v>
      </c>
      <c r="D55" s="162">
        <v>1</v>
      </c>
      <c r="E55" s="162">
        <v>591</v>
      </c>
      <c r="F55" s="162">
        <v>2</v>
      </c>
      <c r="G55" s="162">
        <v>1879</v>
      </c>
    </row>
    <row r="56" spans="1:7" ht="15.75">
      <c r="A56" s="148"/>
      <c r="B56" s="147" t="s">
        <v>95</v>
      </c>
      <c r="C56" s="105" t="s">
        <v>60</v>
      </c>
      <c r="D56" s="597" t="s">
        <v>410</v>
      </c>
      <c r="E56" s="597" t="s">
        <v>410</v>
      </c>
      <c r="F56" s="162">
        <v>1</v>
      </c>
      <c r="G56" s="162">
        <v>486</v>
      </c>
    </row>
    <row r="57" spans="1:7" ht="15.75">
      <c r="A57" s="157"/>
      <c r="B57" s="147"/>
      <c r="C57" s="148"/>
      <c r="D57" s="387">
        <f>SUM(D53:D55)</f>
        <v>416</v>
      </c>
      <c r="E57" s="387">
        <f>SUM(E53:E55)</f>
        <v>108261</v>
      </c>
      <c r="F57" s="387">
        <f>SUM(F53:F56)</f>
        <v>665</v>
      </c>
      <c r="G57" s="387">
        <f>SUM(G53:G56)</f>
        <v>204790</v>
      </c>
    </row>
    <row r="58" spans="1:7" ht="15.75">
      <c r="A58" s="157" t="s">
        <v>106</v>
      </c>
      <c r="B58" s="147" t="s">
        <v>392</v>
      </c>
      <c r="C58" s="105" t="s">
        <v>86</v>
      </c>
      <c r="D58" s="551">
        <v>15</v>
      </c>
      <c r="E58" s="551">
        <v>9116</v>
      </c>
      <c r="F58" s="551">
        <v>2</v>
      </c>
      <c r="G58" s="551">
        <v>2214</v>
      </c>
    </row>
    <row r="59" spans="1:7" ht="15.75">
      <c r="A59" s="157" t="s">
        <v>107</v>
      </c>
      <c r="B59" s="147" t="s">
        <v>105</v>
      </c>
      <c r="C59" s="105" t="s">
        <v>60</v>
      </c>
      <c r="D59" s="551">
        <v>101</v>
      </c>
      <c r="E59" s="551">
        <v>35398</v>
      </c>
      <c r="F59" s="551">
        <v>67</v>
      </c>
      <c r="G59" s="551">
        <v>28210</v>
      </c>
    </row>
    <row r="60" spans="1:7" ht="15.75">
      <c r="A60" s="157" t="s">
        <v>108</v>
      </c>
      <c r="B60" s="147" t="s">
        <v>88</v>
      </c>
      <c r="C60" s="105" t="s">
        <v>60</v>
      </c>
      <c r="D60" s="551">
        <v>121</v>
      </c>
      <c r="E60" s="551">
        <v>45008</v>
      </c>
      <c r="F60" s="551">
        <v>61</v>
      </c>
      <c r="G60" s="551">
        <v>22979</v>
      </c>
    </row>
    <row r="61" spans="1:7" ht="15.75">
      <c r="A61" s="157" t="s">
        <v>109</v>
      </c>
      <c r="B61" s="147" t="s">
        <v>90</v>
      </c>
      <c r="C61" s="105" t="s">
        <v>60</v>
      </c>
      <c r="D61" s="551">
        <v>18</v>
      </c>
      <c r="E61" s="551">
        <v>9232</v>
      </c>
      <c r="F61" s="551">
        <v>14</v>
      </c>
      <c r="G61" s="551">
        <v>5775</v>
      </c>
    </row>
    <row r="62" spans="1:7" ht="15.75">
      <c r="A62" s="157" t="s">
        <v>110</v>
      </c>
      <c r="B62" s="147" t="s">
        <v>91</v>
      </c>
      <c r="C62" s="105" t="s">
        <v>60</v>
      </c>
      <c r="D62" s="551">
        <v>14</v>
      </c>
      <c r="E62" s="551">
        <v>5227</v>
      </c>
      <c r="F62" s="551">
        <v>28</v>
      </c>
      <c r="G62" s="551">
        <v>10861</v>
      </c>
    </row>
    <row r="63" spans="1:7" ht="15.75">
      <c r="A63" s="157" t="s">
        <v>111</v>
      </c>
      <c r="B63" s="147" t="s">
        <v>92</v>
      </c>
      <c r="C63" s="105" t="s">
        <v>60</v>
      </c>
      <c r="D63" s="551">
        <v>429</v>
      </c>
      <c r="E63" s="551">
        <v>166190</v>
      </c>
      <c r="F63" s="551">
        <v>448</v>
      </c>
      <c r="G63" s="551">
        <v>180316</v>
      </c>
    </row>
    <row r="64" spans="1:7" ht="15.75">
      <c r="A64" s="132"/>
      <c r="B64" s="147" t="s">
        <v>103</v>
      </c>
      <c r="C64" s="105" t="s">
        <v>60</v>
      </c>
      <c r="D64" s="551">
        <v>166</v>
      </c>
      <c r="E64" s="551">
        <v>64472</v>
      </c>
      <c r="F64" s="551">
        <v>127</v>
      </c>
      <c r="G64" s="551">
        <v>49965</v>
      </c>
    </row>
    <row r="65" spans="1:7" ht="15.75">
      <c r="A65" s="172"/>
      <c r="B65" s="147" t="s">
        <v>95</v>
      </c>
      <c r="C65" s="105" t="s">
        <v>60</v>
      </c>
      <c r="D65" s="551">
        <v>975</v>
      </c>
      <c r="E65" s="551">
        <v>598637</v>
      </c>
      <c r="F65" s="551">
        <v>839</v>
      </c>
      <c r="G65" s="551">
        <v>542679</v>
      </c>
    </row>
    <row r="66" spans="1:7" ht="15.75">
      <c r="A66" s="172"/>
      <c r="B66" s="147" t="s">
        <v>96</v>
      </c>
      <c r="C66" s="105" t="s">
        <v>60</v>
      </c>
      <c r="D66" s="551">
        <v>32</v>
      </c>
      <c r="E66" s="551">
        <v>18494</v>
      </c>
      <c r="F66" s="551">
        <v>6</v>
      </c>
      <c r="G66" s="551">
        <v>4692</v>
      </c>
    </row>
    <row r="67" spans="1:7" ht="15.75">
      <c r="A67" s="172"/>
      <c r="B67" s="147" t="s">
        <v>101</v>
      </c>
      <c r="C67" s="105" t="s">
        <v>60</v>
      </c>
      <c r="D67" s="551">
        <v>249</v>
      </c>
      <c r="E67" s="551">
        <v>140444</v>
      </c>
      <c r="F67" s="551">
        <v>198</v>
      </c>
      <c r="G67" s="551">
        <v>133344</v>
      </c>
    </row>
    <row r="68" spans="1:7" ht="15.75">
      <c r="A68" s="172"/>
      <c r="B68" s="147" t="s">
        <v>99</v>
      </c>
      <c r="C68" s="105" t="s">
        <v>60</v>
      </c>
      <c r="D68" s="551">
        <v>13</v>
      </c>
      <c r="E68" s="551">
        <v>6987</v>
      </c>
      <c r="F68" s="551">
        <v>22</v>
      </c>
      <c r="G68" s="551">
        <v>19941</v>
      </c>
    </row>
    <row r="69" spans="1:7" ht="15.75">
      <c r="A69" s="172"/>
      <c r="B69" s="147" t="s">
        <v>127</v>
      </c>
      <c r="C69" s="105" t="s">
        <v>60</v>
      </c>
      <c r="D69" s="551">
        <v>4</v>
      </c>
      <c r="E69" s="551">
        <v>1687</v>
      </c>
      <c r="F69" s="551">
        <v>6</v>
      </c>
      <c r="G69" s="551">
        <v>2930</v>
      </c>
    </row>
    <row r="70" spans="1:7" ht="15.75">
      <c r="A70" s="157"/>
      <c r="B70" s="147" t="s">
        <v>97</v>
      </c>
      <c r="C70" s="105" t="s">
        <v>60</v>
      </c>
      <c r="D70" s="597" t="s">
        <v>410</v>
      </c>
      <c r="E70" s="597" t="s">
        <v>410</v>
      </c>
      <c r="F70" s="551">
        <v>26</v>
      </c>
      <c r="G70" s="551">
        <v>10279</v>
      </c>
    </row>
    <row r="71" spans="1:7" ht="15.75">
      <c r="A71" s="149"/>
      <c r="B71" s="159"/>
      <c r="C71" s="151"/>
      <c r="D71" s="158">
        <f>SUM(D58:D70)</f>
        <v>2137</v>
      </c>
      <c r="E71" s="158">
        <f>SUM(E58:E70)</f>
        <v>1100892</v>
      </c>
      <c r="F71" s="158">
        <f>SUM(F58:F70)</f>
        <v>1844</v>
      </c>
      <c r="G71" s="158">
        <f>SUM(G58:G70)</f>
        <v>1014185</v>
      </c>
    </row>
    <row r="72" spans="1:7" ht="15.75">
      <c r="A72" s="146" t="s">
        <v>112</v>
      </c>
      <c r="B72" s="147" t="s">
        <v>105</v>
      </c>
      <c r="C72" s="105" t="s">
        <v>86</v>
      </c>
      <c r="D72" s="162">
        <v>93</v>
      </c>
      <c r="E72" s="162">
        <v>103234</v>
      </c>
      <c r="F72" s="162">
        <v>20</v>
      </c>
      <c r="G72" s="162">
        <v>33135</v>
      </c>
    </row>
    <row r="73" spans="1:7" ht="15.75">
      <c r="A73" s="157" t="s">
        <v>113</v>
      </c>
      <c r="B73" s="147" t="s">
        <v>114</v>
      </c>
      <c r="C73" s="105" t="s">
        <v>60</v>
      </c>
      <c r="D73" s="162">
        <v>30</v>
      </c>
      <c r="E73" s="162">
        <v>16125</v>
      </c>
      <c r="F73" s="162">
        <v>2</v>
      </c>
      <c r="G73" s="162">
        <v>1332</v>
      </c>
    </row>
    <row r="74" spans="1:7" ht="15.75">
      <c r="A74" s="157"/>
      <c r="B74" s="147" t="s">
        <v>90</v>
      </c>
      <c r="C74" s="105" t="s">
        <v>60</v>
      </c>
      <c r="D74" s="597" t="s">
        <v>432</v>
      </c>
      <c r="E74" s="597" t="s">
        <v>432</v>
      </c>
      <c r="F74" s="162">
        <v>1</v>
      </c>
      <c r="G74" s="162">
        <v>2535</v>
      </c>
    </row>
    <row r="75" spans="1:7" ht="15.75">
      <c r="A75" s="157"/>
      <c r="B75" s="147" t="s">
        <v>92</v>
      </c>
      <c r="C75" s="105" t="s">
        <v>60</v>
      </c>
      <c r="D75" s="162">
        <v>477</v>
      </c>
      <c r="E75" s="162">
        <v>272126</v>
      </c>
      <c r="F75" s="162">
        <v>289</v>
      </c>
      <c r="G75" s="162">
        <v>175864</v>
      </c>
    </row>
    <row r="76" spans="1:7" ht="15.75">
      <c r="A76" s="157"/>
      <c r="B76" s="147" t="s">
        <v>103</v>
      </c>
      <c r="C76" s="105" t="s">
        <v>60</v>
      </c>
      <c r="D76" s="162">
        <v>23</v>
      </c>
      <c r="E76" s="162">
        <v>13812</v>
      </c>
      <c r="F76" s="162">
        <v>81</v>
      </c>
      <c r="G76" s="162">
        <v>61995</v>
      </c>
    </row>
    <row r="77" spans="1:7" ht="15.75">
      <c r="A77" s="157"/>
      <c r="B77" s="147" t="s">
        <v>96</v>
      </c>
      <c r="C77" s="105" t="s">
        <v>60</v>
      </c>
      <c r="D77" s="162">
        <v>2</v>
      </c>
      <c r="E77" s="162">
        <v>1258</v>
      </c>
      <c r="F77" s="597" t="s">
        <v>432</v>
      </c>
      <c r="G77" s="597" t="s">
        <v>432</v>
      </c>
    </row>
    <row r="78" spans="1:7" ht="15.75">
      <c r="A78" s="157"/>
      <c r="C78" s="148"/>
      <c r="D78" s="158">
        <f>SUM(D72:D77)</f>
        <v>625</v>
      </c>
      <c r="E78" s="158">
        <f>SUM(E72:E77)</f>
        <v>406555</v>
      </c>
      <c r="F78" s="158">
        <f>SUM(F72:F77)</f>
        <v>393</v>
      </c>
      <c r="G78" s="158">
        <f>SUM(G72:G77)</f>
        <v>274861</v>
      </c>
    </row>
    <row r="79" spans="1:7" ht="15.75">
      <c r="A79" s="157" t="s">
        <v>116</v>
      </c>
      <c r="B79" s="147" t="s">
        <v>105</v>
      </c>
      <c r="C79" s="105" t="s">
        <v>86</v>
      </c>
      <c r="D79" s="162">
        <v>2</v>
      </c>
      <c r="E79" s="162">
        <v>5264</v>
      </c>
      <c r="F79" s="162">
        <v>7</v>
      </c>
      <c r="G79" s="162">
        <v>13907</v>
      </c>
    </row>
    <row r="80" spans="1:7" ht="15.75">
      <c r="A80" s="157"/>
      <c r="B80" s="147" t="s">
        <v>88</v>
      </c>
      <c r="C80" s="105" t="s">
        <v>60</v>
      </c>
      <c r="D80" s="162">
        <v>3</v>
      </c>
      <c r="E80" s="162">
        <v>9397</v>
      </c>
      <c r="F80" s="162">
        <v>1</v>
      </c>
      <c r="G80" s="162">
        <v>2817</v>
      </c>
    </row>
    <row r="81" spans="1:7" ht="15.75">
      <c r="A81" s="157"/>
      <c r="B81" s="147" t="s">
        <v>92</v>
      </c>
      <c r="C81" s="105" t="s">
        <v>60</v>
      </c>
      <c r="D81" s="597" t="s">
        <v>432</v>
      </c>
      <c r="E81" s="597" t="s">
        <v>432</v>
      </c>
      <c r="F81" s="162">
        <v>17</v>
      </c>
      <c r="G81" s="162">
        <v>35104</v>
      </c>
    </row>
    <row r="82" spans="1:7" ht="15.75">
      <c r="A82" s="157"/>
      <c r="B82" s="147" t="s">
        <v>119</v>
      </c>
      <c r="C82" s="105" t="s">
        <v>60</v>
      </c>
      <c r="D82" s="597" t="s">
        <v>432</v>
      </c>
      <c r="E82" s="597" t="s">
        <v>432</v>
      </c>
      <c r="F82" s="162">
        <v>1</v>
      </c>
      <c r="G82" s="162">
        <v>2442</v>
      </c>
    </row>
    <row r="83" spans="1:7" ht="15.75">
      <c r="A83" s="157"/>
      <c r="B83" s="147" t="s">
        <v>117</v>
      </c>
      <c r="C83" s="105" t="s">
        <v>60</v>
      </c>
      <c r="D83" s="162">
        <v>24</v>
      </c>
      <c r="E83" s="162">
        <v>57070</v>
      </c>
      <c r="F83" s="162">
        <v>10</v>
      </c>
      <c r="G83" s="162">
        <v>23875</v>
      </c>
    </row>
    <row r="84" spans="1:7" ht="15.75">
      <c r="A84" s="157"/>
      <c r="B84" s="147" t="s">
        <v>23</v>
      </c>
      <c r="C84" s="105" t="s">
        <v>23</v>
      </c>
      <c r="D84" s="158">
        <f>SUM(D79:D83)</f>
        <v>29</v>
      </c>
      <c r="E84" s="158">
        <f>SUM(E79:E83)</f>
        <v>71731</v>
      </c>
      <c r="F84" s="158">
        <f>SUM(F79:F83)</f>
        <v>36</v>
      </c>
      <c r="G84" s="158">
        <f>SUM(G79:G83)</f>
        <v>78145</v>
      </c>
    </row>
    <row r="85" spans="1:7" ht="15.75">
      <c r="A85" s="157" t="s">
        <v>118</v>
      </c>
      <c r="B85" s="147" t="s">
        <v>117</v>
      </c>
      <c r="C85" s="105" t="s">
        <v>60</v>
      </c>
      <c r="D85" s="597" t="s">
        <v>432</v>
      </c>
      <c r="E85" s="597" t="s">
        <v>432</v>
      </c>
      <c r="F85" s="162">
        <v>1</v>
      </c>
      <c r="G85" s="597">
        <v>737</v>
      </c>
    </row>
    <row r="86" spans="1:7" ht="15.75">
      <c r="A86" s="34"/>
      <c r="B86" s="34"/>
      <c r="C86" s="39"/>
      <c r="D86" s="598" t="s">
        <v>432</v>
      </c>
      <c r="E86" s="598" t="s">
        <v>432</v>
      </c>
      <c r="F86" s="158">
        <f>SUM(F85)</f>
        <v>1</v>
      </c>
      <c r="G86" s="158">
        <f>SUM(G85)</f>
        <v>737</v>
      </c>
    </row>
    <row r="87" spans="1:7" ht="15.75">
      <c r="A87" s="146" t="s">
        <v>121</v>
      </c>
      <c r="B87" s="147" t="s">
        <v>23</v>
      </c>
      <c r="C87" s="105"/>
      <c r="D87" s="166" t="s">
        <v>23</v>
      </c>
      <c r="E87" s="167" t="s">
        <v>23</v>
      </c>
      <c r="F87" s="168" t="s">
        <v>23</v>
      </c>
      <c r="G87" s="168" t="s">
        <v>23</v>
      </c>
    </row>
    <row r="88" spans="1:7" ht="15.75">
      <c r="A88" s="157" t="s">
        <v>122</v>
      </c>
      <c r="B88" s="147"/>
      <c r="C88" s="105"/>
      <c r="D88" s="169"/>
      <c r="E88" s="170"/>
      <c r="F88" s="156"/>
      <c r="G88" s="156"/>
    </row>
    <row r="89" spans="1:7" ht="15.75">
      <c r="A89" s="148" t="s">
        <v>442</v>
      </c>
      <c r="B89" s="147" t="s">
        <v>105</v>
      </c>
      <c r="C89" s="105" t="s">
        <v>86</v>
      </c>
      <c r="D89" s="156">
        <v>7</v>
      </c>
      <c r="E89" s="156">
        <v>1577</v>
      </c>
      <c r="F89" s="156">
        <v>2</v>
      </c>
      <c r="G89" s="156">
        <v>593</v>
      </c>
    </row>
    <row r="90" spans="1:7" ht="15.75">
      <c r="A90" s="148" t="s">
        <v>440</v>
      </c>
      <c r="B90" s="147" t="s">
        <v>92</v>
      </c>
      <c r="C90" s="105" t="s">
        <v>60</v>
      </c>
      <c r="D90" s="156">
        <v>59</v>
      </c>
      <c r="E90" s="156">
        <v>11587</v>
      </c>
      <c r="F90" s="156">
        <v>88</v>
      </c>
      <c r="G90" s="156">
        <v>17544</v>
      </c>
    </row>
    <row r="91" spans="1:7" ht="15.75">
      <c r="A91" s="148"/>
      <c r="B91" s="147"/>
      <c r="C91" s="105"/>
      <c r="D91" s="387">
        <f>SUM(D89:D90)</f>
        <v>66</v>
      </c>
      <c r="E91" s="387">
        <f>SUM(E89:E90)</f>
        <v>13164</v>
      </c>
      <c r="F91" s="387">
        <f>SUM(F89:F90)</f>
        <v>90</v>
      </c>
      <c r="G91" s="387">
        <f>SUM(G89:G90)</f>
        <v>18137</v>
      </c>
    </row>
    <row r="92" spans="1:7" ht="15.75">
      <c r="A92" s="157"/>
      <c r="B92" s="147"/>
      <c r="C92" s="105"/>
      <c r="D92" s="169"/>
      <c r="E92" s="170"/>
      <c r="F92" s="156"/>
      <c r="G92" s="156"/>
    </row>
    <row r="93" spans="1:7" ht="15.75">
      <c r="A93" s="148" t="s">
        <v>123</v>
      </c>
      <c r="B93" s="147" t="s">
        <v>92</v>
      </c>
      <c r="C93" s="105" t="s">
        <v>86</v>
      </c>
      <c r="D93" s="164">
        <v>8</v>
      </c>
      <c r="E93" s="164">
        <v>1637</v>
      </c>
      <c r="F93" s="164">
        <v>7</v>
      </c>
      <c r="G93" s="164">
        <v>1667</v>
      </c>
    </row>
    <row r="94" spans="1:7" ht="15.75">
      <c r="A94" s="148" t="s">
        <v>302</v>
      </c>
      <c r="B94" s="142"/>
      <c r="C94" s="35"/>
      <c r="D94" s="165">
        <f>SUM(D93:D93)</f>
        <v>8</v>
      </c>
      <c r="E94" s="165">
        <f>SUM(E93:E93)</f>
        <v>1637</v>
      </c>
      <c r="F94" s="165">
        <f>SUM(F93:F93)</f>
        <v>7</v>
      </c>
      <c r="G94" s="165">
        <f>SUM(G93:G93)</f>
        <v>1667</v>
      </c>
    </row>
    <row r="95" spans="1:7" ht="15.75">
      <c r="A95" s="148" t="s">
        <v>303</v>
      </c>
      <c r="B95" s="142"/>
      <c r="C95" s="35"/>
      <c r="D95" s="173"/>
      <c r="E95" s="173"/>
      <c r="F95" s="173"/>
      <c r="G95" s="173"/>
    </row>
    <row r="96" spans="1:7" ht="15.75">
      <c r="A96" s="148"/>
      <c r="B96" s="142"/>
      <c r="C96" s="35"/>
      <c r="D96" s="173"/>
      <c r="E96" s="173"/>
      <c r="F96" s="173"/>
      <c r="G96" s="173"/>
    </row>
    <row r="97" spans="1:7" ht="15.75">
      <c r="A97" s="148" t="s">
        <v>124</v>
      </c>
      <c r="B97" s="147"/>
      <c r="C97" s="105"/>
      <c r="D97" s="164"/>
      <c r="E97" s="164"/>
      <c r="F97" s="597"/>
      <c r="G97" s="597"/>
    </row>
    <row r="98" spans="1:7" ht="15.75">
      <c r="A98" s="148" t="s">
        <v>303</v>
      </c>
      <c r="B98" s="147" t="s">
        <v>92</v>
      </c>
      <c r="C98" s="105" t="s">
        <v>86</v>
      </c>
      <c r="D98" s="164">
        <v>13</v>
      </c>
      <c r="E98" s="164">
        <v>3422</v>
      </c>
      <c r="F98" s="164">
        <v>28</v>
      </c>
      <c r="G98" s="164">
        <v>11299</v>
      </c>
    </row>
    <row r="99" spans="1:7" ht="15.75">
      <c r="A99" s="34"/>
      <c r="B99" s="34"/>
      <c r="C99" s="39"/>
      <c r="D99" s="165">
        <f>SUM(D97:D98)</f>
        <v>13</v>
      </c>
      <c r="E99" s="165">
        <f>SUM(E97:E98)</f>
        <v>3422</v>
      </c>
      <c r="F99" s="165">
        <f>SUM(F98:F98)</f>
        <v>28</v>
      </c>
      <c r="G99" s="165">
        <f>SUM(G98:G98)</f>
        <v>11299</v>
      </c>
    </row>
    <row r="100" spans="1:7" ht="15.75">
      <c r="A100" s="432" t="s">
        <v>125</v>
      </c>
      <c r="B100" s="147" t="s">
        <v>105</v>
      </c>
      <c r="C100" s="105" t="s">
        <v>86</v>
      </c>
      <c r="D100" s="156">
        <v>9</v>
      </c>
      <c r="E100" s="156">
        <v>22075</v>
      </c>
      <c r="F100" s="156">
        <v>9</v>
      </c>
      <c r="G100" s="156">
        <v>12856</v>
      </c>
    </row>
    <row r="101" spans="1:7" ht="15.75">
      <c r="A101" s="432" t="s">
        <v>126</v>
      </c>
      <c r="B101" s="147" t="s">
        <v>88</v>
      </c>
      <c r="C101" s="105" t="s">
        <v>60</v>
      </c>
      <c r="D101" s="156">
        <v>9</v>
      </c>
      <c r="E101" s="156">
        <v>10024</v>
      </c>
      <c r="F101" s="156">
        <v>4</v>
      </c>
      <c r="G101" s="156">
        <v>9047</v>
      </c>
    </row>
    <row r="102" spans="1:7" ht="15.75">
      <c r="A102" s="432"/>
      <c r="B102" s="147" t="s">
        <v>114</v>
      </c>
      <c r="C102" s="105" t="s">
        <v>60</v>
      </c>
      <c r="D102" s="156">
        <v>10</v>
      </c>
      <c r="E102" s="156">
        <v>44987</v>
      </c>
      <c r="F102" s="156">
        <v>12</v>
      </c>
      <c r="G102" s="156">
        <v>24840</v>
      </c>
    </row>
    <row r="103" spans="1:7" ht="15.75">
      <c r="A103" s="432"/>
      <c r="B103" s="147" t="s">
        <v>90</v>
      </c>
      <c r="C103" s="105" t="s">
        <v>60</v>
      </c>
      <c r="D103" s="156">
        <v>10</v>
      </c>
      <c r="E103" s="156">
        <v>10455</v>
      </c>
      <c r="F103" s="156">
        <v>1</v>
      </c>
      <c r="G103" s="156">
        <v>1112</v>
      </c>
    </row>
    <row r="104" spans="1:7" ht="15.75">
      <c r="A104" s="433"/>
      <c r="B104" s="148" t="s">
        <v>92</v>
      </c>
      <c r="C104" s="105" t="s">
        <v>60</v>
      </c>
      <c r="D104" s="156">
        <v>138</v>
      </c>
      <c r="E104" s="156">
        <v>66049</v>
      </c>
      <c r="F104" s="156">
        <v>123</v>
      </c>
      <c r="G104" s="156">
        <v>42768</v>
      </c>
    </row>
    <row r="105" spans="1:7" ht="15.75">
      <c r="A105" s="433"/>
      <c r="B105" s="148" t="s">
        <v>95</v>
      </c>
      <c r="C105" s="105" t="s">
        <v>60</v>
      </c>
      <c r="D105" s="597" t="s">
        <v>410</v>
      </c>
      <c r="E105" s="597" t="s">
        <v>410</v>
      </c>
      <c r="F105" s="156">
        <v>11</v>
      </c>
      <c r="G105" s="156">
        <v>4975</v>
      </c>
    </row>
    <row r="106" spans="1:7" ht="15.75">
      <c r="A106" s="433"/>
      <c r="B106" s="148" t="s">
        <v>130</v>
      </c>
      <c r="C106" s="105" t="s">
        <v>60</v>
      </c>
      <c r="D106" s="156">
        <v>6</v>
      </c>
      <c r="E106" s="156">
        <v>1006</v>
      </c>
      <c r="F106" s="156">
        <v>18</v>
      </c>
      <c r="G106" s="156">
        <v>3562</v>
      </c>
    </row>
    <row r="107" spans="1:7" ht="15.75">
      <c r="A107" s="433"/>
      <c r="B107" s="148" t="s">
        <v>117</v>
      </c>
      <c r="C107" s="105" t="s">
        <v>60</v>
      </c>
      <c r="D107" s="156">
        <v>18</v>
      </c>
      <c r="E107" s="156">
        <v>28981</v>
      </c>
      <c r="F107" s="156">
        <v>8</v>
      </c>
      <c r="G107" s="156">
        <v>15600</v>
      </c>
    </row>
    <row r="108" spans="1:7" ht="15.75">
      <c r="A108" s="433"/>
      <c r="B108" s="148" t="s">
        <v>127</v>
      </c>
      <c r="C108" s="178" t="s">
        <v>60</v>
      </c>
      <c r="D108" s="156">
        <v>16</v>
      </c>
      <c r="E108" s="156">
        <v>4316</v>
      </c>
      <c r="F108" s="156">
        <v>41</v>
      </c>
      <c r="G108" s="156">
        <v>12309</v>
      </c>
    </row>
    <row r="109" spans="1:7" ht="15.75">
      <c r="A109" s="433"/>
      <c r="B109" s="446" t="s">
        <v>115</v>
      </c>
      <c r="C109" s="105" t="s">
        <v>60</v>
      </c>
      <c r="D109" s="156">
        <v>2</v>
      </c>
      <c r="E109" s="156">
        <v>30894</v>
      </c>
      <c r="F109" s="156">
        <v>18</v>
      </c>
      <c r="G109" s="156">
        <v>69382</v>
      </c>
    </row>
    <row r="110" spans="1:7" ht="15.75">
      <c r="A110" s="434"/>
      <c r="B110" s="435"/>
      <c r="C110" s="435"/>
      <c r="D110" s="436">
        <f>SUM(D100:D109)</f>
        <v>218</v>
      </c>
      <c r="E110" s="436">
        <f>SUM(E100:E109)</f>
        <v>218787</v>
      </c>
      <c r="F110" s="436">
        <f>SUM(F100:F109)</f>
        <v>245</v>
      </c>
      <c r="G110" s="436">
        <f>SUM(G100:G109)</f>
        <v>196451</v>
      </c>
    </row>
    <row r="111" spans="1:7" ht="15.75">
      <c r="A111" s="157" t="s">
        <v>128</v>
      </c>
      <c r="B111" s="147" t="s">
        <v>387</v>
      </c>
      <c r="C111" s="105" t="s">
        <v>86</v>
      </c>
      <c r="D111" s="135">
        <v>11</v>
      </c>
      <c r="E111" s="135">
        <v>1104</v>
      </c>
      <c r="F111" s="597" t="s">
        <v>441</v>
      </c>
      <c r="G111" s="597" t="s">
        <v>441</v>
      </c>
    </row>
    <row r="112" spans="1:7" ht="15.75">
      <c r="A112" s="157" t="s">
        <v>129</v>
      </c>
      <c r="B112" s="148" t="s">
        <v>105</v>
      </c>
      <c r="C112" s="35" t="s">
        <v>60</v>
      </c>
      <c r="D112" s="135">
        <v>8662</v>
      </c>
      <c r="E112" s="135">
        <v>184563</v>
      </c>
      <c r="F112" s="135">
        <v>6110</v>
      </c>
      <c r="G112" s="135">
        <v>161202</v>
      </c>
    </row>
    <row r="113" spans="1:7" ht="15.75">
      <c r="A113" s="157"/>
      <c r="B113" s="147" t="s">
        <v>88</v>
      </c>
      <c r="C113" s="35" t="s">
        <v>60</v>
      </c>
      <c r="D113" s="135">
        <v>11</v>
      </c>
      <c r="E113" s="135">
        <v>2968</v>
      </c>
      <c r="F113" s="135">
        <v>6</v>
      </c>
      <c r="G113" s="135">
        <v>441</v>
      </c>
    </row>
    <row r="114" spans="1:7" ht="15.75">
      <c r="A114" s="157"/>
      <c r="B114" s="15" t="s">
        <v>90</v>
      </c>
      <c r="C114" s="35" t="s">
        <v>60</v>
      </c>
      <c r="D114" s="135">
        <v>1583</v>
      </c>
      <c r="E114" s="135">
        <v>58414</v>
      </c>
      <c r="F114" s="135">
        <v>1384</v>
      </c>
      <c r="G114" s="135">
        <v>54643</v>
      </c>
    </row>
    <row r="115" spans="1:7" ht="15.75">
      <c r="A115" s="157"/>
      <c r="B115" s="15" t="s">
        <v>2</v>
      </c>
      <c r="C115" s="35" t="s">
        <v>60</v>
      </c>
      <c r="D115" s="597" t="s">
        <v>441</v>
      </c>
      <c r="E115" s="597" t="s">
        <v>441</v>
      </c>
      <c r="F115" s="135">
        <v>28</v>
      </c>
      <c r="G115" s="135">
        <v>2982</v>
      </c>
    </row>
    <row r="116" spans="1:7" ht="15.75">
      <c r="A116" s="157"/>
      <c r="B116" s="15" t="s">
        <v>91</v>
      </c>
      <c r="C116" s="35" t="s">
        <v>60</v>
      </c>
      <c r="D116" s="135">
        <v>87</v>
      </c>
      <c r="E116" s="135">
        <v>4351</v>
      </c>
      <c r="F116" s="135">
        <v>58</v>
      </c>
      <c r="G116" s="135">
        <v>3568</v>
      </c>
    </row>
    <row r="117" spans="1:7" ht="15.75">
      <c r="A117" s="157"/>
      <c r="B117" s="15" t="s">
        <v>92</v>
      </c>
      <c r="C117" s="35" t="s">
        <v>60</v>
      </c>
      <c r="D117" s="135">
        <v>107</v>
      </c>
      <c r="E117" s="135">
        <v>10193</v>
      </c>
      <c r="F117" s="135">
        <v>40</v>
      </c>
      <c r="G117" s="135">
        <v>3372</v>
      </c>
    </row>
    <row r="118" spans="1:7" ht="15.75">
      <c r="A118" s="157"/>
      <c r="B118" s="174" t="s">
        <v>103</v>
      </c>
      <c r="C118" s="35" t="s">
        <v>60</v>
      </c>
      <c r="D118" s="135">
        <v>20</v>
      </c>
      <c r="E118" s="135">
        <v>801</v>
      </c>
      <c r="F118" s="135">
        <v>12</v>
      </c>
      <c r="G118" s="135">
        <v>690</v>
      </c>
    </row>
    <row r="119" spans="1:7" ht="15.75">
      <c r="A119" s="157"/>
      <c r="B119" s="148" t="s">
        <v>96</v>
      </c>
      <c r="C119" s="35" t="s">
        <v>60</v>
      </c>
      <c r="D119" s="135">
        <v>7</v>
      </c>
      <c r="E119" s="135">
        <v>400</v>
      </c>
      <c r="F119" s="597" t="s">
        <v>441</v>
      </c>
      <c r="G119" s="597" t="s">
        <v>441</v>
      </c>
    </row>
    <row r="120" spans="1:7" ht="15.75">
      <c r="A120" s="157"/>
      <c r="B120" s="147" t="s">
        <v>130</v>
      </c>
      <c r="C120" s="35" t="s">
        <v>60</v>
      </c>
      <c r="D120" s="388">
        <v>155</v>
      </c>
      <c r="E120" s="135">
        <v>6217</v>
      </c>
      <c r="F120" s="388">
        <v>53</v>
      </c>
      <c r="G120" s="135">
        <v>3116</v>
      </c>
    </row>
    <row r="121" spans="1:7" ht="15.75">
      <c r="A121" s="157"/>
      <c r="B121" s="147" t="s">
        <v>101</v>
      </c>
      <c r="C121" s="35" t="s">
        <v>60</v>
      </c>
      <c r="D121" s="176">
        <v>51</v>
      </c>
      <c r="E121" s="135">
        <v>5582</v>
      </c>
      <c r="F121" s="176">
        <v>40</v>
      </c>
      <c r="G121" s="135">
        <v>4422</v>
      </c>
    </row>
    <row r="122" spans="1:7" ht="15.75">
      <c r="A122" s="157"/>
      <c r="B122" s="148" t="s">
        <v>127</v>
      </c>
      <c r="C122" s="105" t="s">
        <v>60</v>
      </c>
      <c r="D122" s="176">
        <v>130</v>
      </c>
      <c r="E122" s="135">
        <v>6778</v>
      </c>
      <c r="F122" s="597" t="s">
        <v>441</v>
      </c>
      <c r="G122" s="597" t="s">
        <v>441</v>
      </c>
    </row>
    <row r="123" spans="1:7" ht="15.75">
      <c r="A123" s="157"/>
      <c r="B123" s="147" t="s">
        <v>115</v>
      </c>
      <c r="C123" s="105" t="s">
        <v>60</v>
      </c>
      <c r="D123" s="176">
        <v>14</v>
      </c>
      <c r="E123" s="161">
        <v>1181</v>
      </c>
      <c r="F123" s="176">
        <v>10</v>
      </c>
      <c r="G123" s="161">
        <v>1385</v>
      </c>
    </row>
    <row r="124" spans="1:7" ht="15.75">
      <c r="A124" s="157"/>
      <c r="B124" s="147" t="s">
        <v>23</v>
      </c>
      <c r="C124" s="105" t="s">
        <v>23</v>
      </c>
      <c r="D124" s="177">
        <f>SUM(D111:D123)</f>
        <v>10838</v>
      </c>
      <c r="E124" s="177">
        <f>SUM(E111:E123)</f>
        <v>282552</v>
      </c>
      <c r="F124" s="177">
        <f>SUM(F111:F123)</f>
        <v>7741</v>
      </c>
      <c r="G124" s="177">
        <f>SUM(G111:G123)</f>
        <v>235821</v>
      </c>
    </row>
    <row r="125" spans="1:7" ht="15.75">
      <c r="A125" s="157"/>
      <c r="B125" s="147" t="s">
        <v>387</v>
      </c>
      <c r="C125" s="105" t="s">
        <v>86</v>
      </c>
      <c r="D125" s="161">
        <v>216</v>
      </c>
      <c r="E125" s="161">
        <v>645</v>
      </c>
      <c r="F125" s="161">
        <v>27</v>
      </c>
      <c r="G125" s="161">
        <v>160</v>
      </c>
    </row>
    <row r="126" spans="1:7" ht="15.75">
      <c r="A126" s="157" t="s">
        <v>132</v>
      </c>
      <c r="B126" s="147" t="s">
        <v>105</v>
      </c>
      <c r="C126" s="105" t="s">
        <v>60</v>
      </c>
      <c r="D126" s="161">
        <v>43707</v>
      </c>
      <c r="E126" s="161">
        <v>62759</v>
      </c>
      <c r="F126" s="161">
        <v>28386</v>
      </c>
      <c r="G126" s="161">
        <v>41668</v>
      </c>
    </row>
    <row r="127" spans="1:7" ht="15.75">
      <c r="A127" s="157"/>
      <c r="B127" s="147" t="s">
        <v>88</v>
      </c>
      <c r="C127" s="105" t="s">
        <v>60</v>
      </c>
      <c r="D127" s="161">
        <v>194</v>
      </c>
      <c r="E127" s="161">
        <v>1907</v>
      </c>
      <c r="F127" s="161">
        <v>388</v>
      </c>
      <c r="G127" s="161">
        <v>2257</v>
      </c>
    </row>
    <row r="128" spans="1:7" ht="15.75">
      <c r="A128" s="157"/>
      <c r="B128" s="147" t="s">
        <v>489</v>
      </c>
      <c r="C128" s="105" t="s">
        <v>60</v>
      </c>
      <c r="D128" s="597" t="s">
        <v>441</v>
      </c>
      <c r="E128" s="597" t="s">
        <v>441</v>
      </c>
      <c r="F128" s="161">
        <v>627</v>
      </c>
      <c r="G128" s="161">
        <v>3294</v>
      </c>
    </row>
    <row r="129" spans="1:7" ht="15.75">
      <c r="A129" s="142"/>
      <c r="B129" s="148" t="s">
        <v>119</v>
      </c>
      <c r="C129" s="178" t="s">
        <v>60</v>
      </c>
      <c r="D129" s="179">
        <v>531</v>
      </c>
      <c r="E129" s="179">
        <v>5914</v>
      </c>
      <c r="F129" s="179">
        <v>493</v>
      </c>
      <c r="G129" s="179">
        <v>3032</v>
      </c>
    </row>
    <row r="130" spans="1:7" ht="15.75">
      <c r="A130" s="142"/>
      <c r="B130" s="148" t="s">
        <v>95</v>
      </c>
      <c r="C130" s="178" t="s">
        <v>60</v>
      </c>
      <c r="D130" s="179">
        <v>146</v>
      </c>
      <c r="E130" s="179">
        <v>1457</v>
      </c>
      <c r="F130" s="179">
        <v>215</v>
      </c>
      <c r="G130" s="179">
        <v>1294</v>
      </c>
    </row>
    <row r="131" spans="1:7" ht="15.75">
      <c r="A131" s="142"/>
      <c r="B131" s="142" t="s">
        <v>130</v>
      </c>
      <c r="C131" s="178" t="s">
        <v>60</v>
      </c>
      <c r="D131" s="179">
        <v>1855</v>
      </c>
      <c r="E131" s="179">
        <v>10177</v>
      </c>
      <c r="F131" s="179">
        <v>1333</v>
      </c>
      <c r="G131" s="179">
        <v>8135</v>
      </c>
    </row>
    <row r="132" spans="1:7" ht="15.75">
      <c r="A132" s="142"/>
      <c r="B132" s="142" t="s">
        <v>115</v>
      </c>
      <c r="C132" s="178" t="s">
        <v>60</v>
      </c>
      <c r="D132" s="179">
        <v>328</v>
      </c>
      <c r="E132" s="179">
        <v>1748</v>
      </c>
      <c r="F132" s="179">
        <v>461</v>
      </c>
      <c r="G132" s="179">
        <v>2319</v>
      </c>
    </row>
    <row r="133" spans="1:7" ht="15.75">
      <c r="A133" s="151"/>
      <c r="B133" s="151"/>
      <c r="C133" s="151"/>
      <c r="D133" s="177">
        <f>SUM(D125:D132)</f>
        <v>46977</v>
      </c>
      <c r="E133" s="177">
        <f>SUM(E125:E132)</f>
        <v>84607</v>
      </c>
      <c r="F133" s="177">
        <f>SUM(F125:F132)</f>
        <v>31930</v>
      </c>
      <c r="G133" s="177">
        <f>SUM(G125:G132)</f>
        <v>62159</v>
      </c>
    </row>
    <row r="134" spans="1:7" ht="15.75">
      <c r="A134" s="13"/>
      <c r="B134" s="518"/>
      <c r="C134" s="13"/>
      <c r="D134" s="93"/>
      <c r="E134" s="93"/>
      <c r="F134" s="93"/>
      <c r="G134" s="93"/>
    </row>
    <row r="135" spans="1:7" ht="15.75">
      <c r="A135" s="157" t="s">
        <v>134</v>
      </c>
      <c r="B135" s="15" t="s">
        <v>105</v>
      </c>
      <c r="C135" s="35" t="s">
        <v>86</v>
      </c>
      <c r="D135" s="161">
        <v>4</v>
      </c>
      <c r="E135" s="161">
        <v>1752</v>
      </c>
      <c r="F135" s="161">
        <v>4</v>
      </c>
      <c r="G135" s="161">
        <v>4426</v>
      </c>
    </row>
    <row r="136" spans="1:7" ht="15.75">
      <c r="A136" s="157" t="s">
        <v>135</v>
      </c>
      <c r="B136" s="15" t="s">
        <v>88</v>
      </c>
      <c r="C136" s="105" t="s">
        <v>60</v>
      </c>
      <c r="D136" s="161">
        <v>8</v>
      </c>
      <c r="E136" s="161">
        <v>29751</v>
      </c>
      <c r="F136" s="597" t="s">
        <v>441</v>
      </c>
      <c r="G136" s="597" t="s">
        <v>441</v>
      </c>
    </row>
    <row r="137" spans="1:7" ht="15.75">
      <c r="A137" s="157" t="s">
        <v>136</v>
      </c>
      <c r="B137" s="15" t="s">
        <v>90</v>
      </c>
      <c r="C137" s="105" t="s">
        <v>60</v>
      </c>
      <c r="D137" s="161">
        <v>2</v>
      </c>
      <c r="E137" s="161">
        <v>1117</v>
      </c>
      <c r="F137" s="161">
        <v>23</v>
      </c>
      <c r="G137" s="161">
        <v>19304</v>
      </c>
    </row>
    <row r="138" spans="1:7" ht="15.75">
      <c r="A138" s="157"/>
      <c r="B138" s="147" t="s">
        <v>92</v>
      </c>
      <c r="C138" s="105" t="s">
        <v>60</v>
      </c>
      <c r="D138" s="161">
        <v>47</v>
      </c>
      <c r="E138" s="161">
        <v>83155</v>
      </c>
      <c r="F138" s="161">
        <v>37</v>
      </c>
      <c r="G138" s="161">
        <v>63539</v>
      </c>
    </row>
    <row r="139" spans="1:7" ht="15.75">
      <c r="A139" s="157"/>
      <c r="B139" s="147" t="s">
        <v>120</v>
      </c>
      <c r="C139" s="35" t="s">
        <v>60</v>
      </c>
      <c r="D139" s="597" t="s">
        <v>441</v>
      </c>
      <c r="E139" s="597" t="s">
        <v>441</v>
      </c>
      <c r="F139" s="161">
        <v>1</v>
      </c>
      <c r="G139" s="161">
        <v>1120</v>
      </c>
    </row>
    <row r="140" spans="1:7" ht="15.75">
      <c r="A140" s="157"/>
      <c r="B140" s="147" t="s">
        <v>23</v>
      </c>
      <c r="C140" s="172"/>
      <c r="D140" s="177">
        <f>SUM(D135:D139)</f>
        <v>61</v>
      </c>
      <c r="E140" s="177">
        <f>SUM(E135:E139)</f>
        <v>115775</v>
      </c>
      <c r="F140" s="177">
        <f>SUM(F135:F139)</f>
        <v>65</v>
      </c>
      <c r="G140" s="177">
        <f>SUM(G135:G139)</f>
        <v>88389</v>
      </c>
    </row>
    <row r="141" spans="1:7" ht="15.75">
      <c r="A141" s="157" t="s">
        <v>137</v>
      </c>
      <c r="B141" s="181" t="s">
        <v>105</v>
      </c>
      <c r="C141" s="105" t="s">
        <v>138</v>
      </c>
      <c r="D141" s="161">
        <v>648</v>
      </c>
      <c r="E141" s="161">
        <v>93660</v>
      </c>
      <c r="F141" s="161">
        <v>522</v>
      </c>
      <c r="G141" s="161">
        <v>95126</v>
      </c>
    </row>
    <row r="142" spans="1:7" ht="15.75">
      <c r="A142" s="157" t="s">
        <v>139</v>
      </c>
      <c r="B142" s="15" t="s">
        <v>88</v>
      </c>
      <c r="C142" s="35" t="s">
        <v>60</v>
      </c>
      <c r="D142" s="179">
        <v>61</v>
      </c>
      <c r="E142" s="179">
        <v>35502</v>
      </c>
      <c r="F142" s="179">
        <v>57</v>
      </c>
      <c r="G142" s="179">
        <v>32623</v>
      </c>
    </row>
    <row r="143" spans="1:7" ht="15.75">
      <c r="A143" s="86" t="s">
        <v>136</v>
      </c>
      <c r="B143" s="15" t="s">
        <v>114</v>
      </c>
      <c r="C143" s="178" t="s">
        <v>60</v>
      </c>
      <c r="D143" s="179">
        <v>70</v>
      </c>
      <c r="E143" s="179">
        <v>75150</v>
      </c>
      <c r="F143" s="179">
        <v>59</v>
      </c>
      <c r="G143" s="179">
        <v>54097</v>
      </c>
    </row>
    <row r="144" spans="1:7" ht="15.75">
      <c r="A144" s="86"/>
      <c r="B144" s="15" t="s">
        <v>90</v>
      </c>
      <c r="C144" s="35" t="s">
        <v>60</v>
      </c>
      <c r="D144" s="179">
        <v>76</v>
      </c>
      <c r="E144" s="179">
        <v>23658</v>
      </c>
      <c r="F144" s="179">
        <v>85</v>
      </c>
      <c r="G144" s="179">
        <v>30524</v>
      </c>
    </row>
    <row r="145" spans="1:7" ht="15.75">
      <c r="A145" s="86"/>
      <c r="B145" s="15" t="s">
        <v>91</v>
      </c>
      <c r="C145" s="178" t="s">
        <v>60</v>
      </c>
      <c r="D145" s="179">
        <v>54</v>
      </c>
      <c r="E145" s="179">
        <v>22065</v>
      </c>
      <c r="F145" s="179">
        <v>44</v>
      </c>
      <c r="G145" s="179">
        <v>20669</v>
      </c>
    </row>
    <row r="146" spans="1:7" ht="15.75">
      <c r="A146" s="86"/>
      <c r="B146" s="147" t="s">
        <v>92</v>
      </c>
      <c r="C146" s="178" t="s">
        <v>60</v>
      </c>
      <c r="D146" s="179">
        <v>1016</v>
      </c>
      <c r="E146" s="179">
        <v>264758</v>
      </c>
      <c r="F146" s="179">
        <v>487</v>
      </c>
      <c r="G146" s="179">
        <v>178276</v>
      </c>
    </row>
    <row r="147" spans="1:7" ht="15.75">
      <c r="A147" s="86"/>
      <c r="B147" s="174" t="s">
        <v>103</v>
      </c>
      <c r="C147" s="178" t="s">
        <v>60</v>
      </c>
      <c r="D147" s="179">
        <v>56</v>
      </c>
      <c r="E147" s="179">
        <v>26836</v>
      </c>
      <c r="F147" s="179">
        <v>108</v>
      </c>
      <c r="G147" s="179">
        <v>54240</v>
      </c>
    </row>
    <row r="148" spans="1:7" ht="15.75">
      <c r="A148" s="86"/>
      <c r="B148" s="147" t="s">
        <v>94</v>
      </c>
      <c r="C148" s="178" t="s">
        <v>60</v>
      </c>
      <c r="D148" s="161">
        <v>71</v>
      </c>
      <c r="E148" s="161">
        <v>15906</v>
      </c>
      <c r="F148" s="161">
        <v>101</v>
      </c>
      <c r="G148" s="161">
        <v>20052</v>
      </c>
    </row>
    <row r="149" spans="1:7" ht="15.75">
      <c r="A149" s="142"/>
      <c r="B149" s="147" t="s">
        <v>140</v>
      </c>
      <c r="C149" s="178" t="s">
        <v>60</v>
      </c>
      <c r="D149" s="179">
        <v>23</v>
      </c>
      <c r="E149" s="179">
        <v>5335</v>
      </c>
      <c r="F149" s="179">
        <v>15</v>
      </c>
      <c r="G149" s="179">
        <v>6390</v>
      </c>
    </row>
    <row r="150" spans="1:7" ht="15.75">
      <c r="A150" s="142"/>
      <c r="B150" s="147" t="s">
        <v>120</v>
      </c>
      <c r="C150" s="178" t="s">
        <v>60</v>
      </c>
      <c r="D150" s="179">
        <v>37</v>
      </c>
      <c r="E150" s="179">
        <v>19890</v>
      </c>
      <c r="F150" s="179">
        <v>46</v>
      </c>
      <c r="G150" s="179">
        <v>23311</v>
      </c>
    </row>
    <row r="151" spans="1:7" ht="15.75">
      <c r="A151" s="142"/>
      <c r="B151" s="147" t="s">
        <v>130</v>
      </c>
      <c r="C151" s="178" t="s">
        <v>60</v>
      </c>
      <c r="D151" s="179">
        <v>68</v>
      </c>
      <c r="E151" s="179">
        <v>19098</v>
      </c>
      <c r="F151" s="179">
        <v>70</v>
      </c>
      <c r="G151" s="179">
        <v>26660</v>
      </c>
    </row>
    <row r="152" spans="1:7" ht="15.75">
      <c r="A152" s="142"/>
      <c r="B152" s="147" t="s">
        <v>101</v>
      </c>
      <c r="C152" s="178" t="s">
        <v>60</v>
      </c>
      <c r="D152" s="179">
        <v>166</v>
      </c>
      <c r="E152" s="179">
        <v>41287</v>
      </c>
      <c r="F152" s="179">
        <v>132</v>
      </c>
      <c r="G152" s="179">
        <v>46427</v>
      </c>
    </row>
    <row r="153" spans="1:7" ht="15.75">
      <c r="A153" s="142"/>
      <c r="B153" s="147" t="s">
        <v>393</v>
      </c>
      <c r="C153" s="178" t="s">
        <v>60</v>
      </c>
      <c r="D153" s="179">
        <v>17</v>
      </c>
      <c r="E153" s="179">
        <v>7692</v>
      </c>
      <c r="F153" s="179">
        <v>37</v>
      </c>
      <c r="G153" s="179">
        <v>12293</v>
      </c>
    </row>
    <row r="154" spans="1:7" ht="15.75">
      <c r="A154" s="142"/>
      <c r="B154" s="29" t="s">
        <v>117</v>
      </c>
      <c r="C154" s="178" t="s">
        <v>60</v>
      </c>
      <c r="D154" s="179">
        <v>170</v>
      </c>
      <c r="E154" s="179">
        <v>40325</v>
      </c>
      <c r="F154" s="179">
        <v>121</v>
      </c>
      <c r="G154" s="179">
        <v>51331</v>
      </c>
    </row>
    <row r="155" spans="1:7" ht="15.75">
      <c r="A155" s="142"/>
      <c r="B155" s="29" t="s">
        <v>127</v>
      </c>
      <c r="C155" s="178" t="s">
        <v>60</v>
      </c>
      <c r="D155" s="179">
        <v>24</v>
      </c>
      <c r="E155" s="179">
        <v>14582</v>
      </c>
      <c r="F155" s="179">
        <v>27</v>
      </c>
      <c r="G155" s="179">
        <v>31460</v>
      </c>
    </row>
    <row r="156" spans="1:7" ht="15.75">
      <c r="A156" s="142"/>
      <c r="B156" s="147" t="s">
        <v>115</v>
      </c>
      <c r="C156" s="178" t="s">
        <v>60</v>
      </c>
      <c r="D156" s="179">
        <v>101</v>
      </c>
      <c r="E156" s="179">
        <v>40991</v>
      </c>
      <c r="F156" s="179">
        <v>81</v>
      </c>
      <c r="G156" s="179">
        <v>49747</v>
      </c>
    </row>
    <row r="157" spans="1:7" ht="15.75">
      <c r="A157" s="34"/>
      <c r="B157" s="150" t="s">
        <v>23</v>
      </c>
      <c r="C157" s="182" t="s">
        <v>141</v>
      </c>
      <c r="D157" s="183">
        <f>SUM(D141:D156)</f>
        <v>2658</v>
      </c>
      <c r="E157" s="183">
        <f>SUM(E141:E156)</f>
        <v>746735</v>
      </c>
      <c r="F157" s="183">
        <f>SUM(F141:F156)</f>
        <v>1992</v>
      </c>
      <c r="G157" s="183">
        <f>SUM(G141:G156)</f>
        <v>733226</v>
      </c>
    </row>
    <row r="158" spans="1:7" ht="15.75">
      <c r="A158" s="157" t="s">
        <v>142</v>
      </c>
      <c r="B158" s="163" t="s">
        <v>105</v>
      </c>
      <c r="C158" s="35" t="s">
        <v>138</v>
      </c>
      <c r="D158" s="161">
        <v>247</v>
      </c>
      <c r="E158" s="161">
        <v>31688</v>
      </c>
      <c r="F158" s="161">
        <v>247</v>
      </c>
      <c r="G158" s="161">
        <v>34543</v>
      </c>
    </row>
    <row r="159" spans="1:7" ht="15.75">
      <c r="A159" s="157" t="s">
        <v>143</v>
      </c>
      <c r="B159" s="29" t="s">
        <v>88</v>
      </c>
      <c r="C159" s="35" t="s">
        <v>60</v>
      </c>
      <c r="D159" s="161">
        <v>1</v>
      </c>
      <c r="E159" s="161">
        <v>1592</v>
      </c>
      <c r="F159" s="161">
        <v>2</v>
      </c>
      <c r="G159" s="161">
        <v>1358</v>
      </c>
    </row>
    <row r="160" spans="1:7" ht="15.75">
      <c r="A160" s="157" t="s">
        <v>144</v>
      </c>
      <c r="B160" s="29" t="s">
        <v>90</v>
      </c>
      <c r="C160" s="105" t="s">
        <v>60</v>
      </c>
      <c r="D160" s="161">
        <v>19</v>
      </c>
      <c r="E160" s="161">
        <v>2716</v>
      </c>
      <c r="F160" s="161">
        <v>40</v>
      </c>
      <c r="G160" s="161">
        <v>4378</v>
      </c>
    </row>
    <row r="161" spans="1:7" ht="15.75">
      <c r="A161" s="157"/>
      <c r="B161" s="29" t="s">
        <v>91</v>
      </c>
      <c r="C161" s="105" t="s">
        <v>60</v>
      </c>
      <c r="D161" s="161">
        <v>1</v>
      </c>
      <c r="E161" s="161">
        <v>2918</v>
      </c>
      <c r="F161" s="161">
        <v>2</v>
      </c>
      <c r="G161" s="161">
        <v>4670</v>
      </c>
    </row>
    <row r="162" spans="1:7" ht="15.75">
      <c r="A162" s="157"/>
      <c r="B162" s="147" t="s">
        <v>92</v>
      </c>
      <c r="C162" s="105" t="s">
        <v>60</v>
      </c>
      <c r="D162" s="161">
        <v>3</v>
      </c>
      <c r="E162" s="161">
        <v>4046</v>
      </c>
      <c r="F162" s="161">
        <v>4</v>
      </c>
      <c r="G162" s="161">
        <v>3776</v>
      </c>
    </row>
    <row r="163" spans="1:7" ht="15.75">
      <c r="A163" s="157"/>
      <c r="B163" s="147" t="s">
        <v>130</v>
      </c>
      <c r="C163" s="105" t="s">
        <v>60</v>
      </c>
      <c r="D163" s="161">
        <v>14</v>
      </c>
      <c r="E163" s="161">
        <v>3949</v>
      </c>
      <c r="F163" s="161">
        <v>15</v>
      </c>
      <c r="G163" s="161">
        <v>4191</v>
      </c>
    </row>
    <row r="164" spans="1:7" ht="15.75">
      <c r="A164" s="157"/>
      <c r="B164" s="147" t="s">
        <v>101</v>
      </c>
      <c r="C164" s="105" t="s">
        <v>60</v>
      </c>
      <c r="D164" s="161">
        <v>3</v>
      </c>
      <c r="E164" s="161">
        <v>583</v>
      </c>
      <c r="F164" s="161">
        <v>3</v>
      </c>
      <c r="G164" s="161">
        <v>579</v>
      </c>
    </row>
    <row r="165" spans="1:7" ht="15.75">
      <c r="A165" s="157"/>
      <c r="B165" s="147" t="s">
        <v>131</v>
      </c>
      <c r="C165" s="105" t="s">
        <v>60</v>
      </c>
      <c r="D165" s="161">
        <v>8</v>
      </c>
      <c r="E165" s="161">
        <v>2038</v>
      </c>
      <c r="F165" s="161">
        <v>2</v>
      </c>
      <c r="G165" s="161">
        <v>746</v>
      </c>
    </row>
    <row r="166" spans="1:7" ht="15.75">
      <c r="A166" s="157"/>
      <c r="B166" s="147" t="s">
        <v>115</v>
      </c>
      <c r="C166" s="105" t="s">
        <v>60</v>
      </c>
      <c r="D166" s="161">
        <v>4</v>
      </c>
      <c r="E166" s="161">
        <v>6705</v>
      </c>
      <c r="F166" s="161">
        <v>5</v>
      </c>
      <c r="G166" s="161">
        <v>4729</v>
      </c>
    </row>
    <row r="167" spans="1:7" ht="15.75">
      <c r="A167" s="151"/>
      <c r="B167" s="150"/>
      <c r="C167" s="151"/>
      <c r="D167" s="177">
        <f>SUM(D158:D166)</f>
        <v>300</v>
      </c>
      <c r="E167" s="177">
        <f>SUM(E158:E166)</f>
        <v>56235</v>
      </c>
      <c r="F167" s="177">
        <f>SUM(F158:F166)</f>
        <v>320</v>
      </c>
      <c r="G167" s="177">
        <f>SUM(G158:G166)</f>
        <v>58970</v>
      </c>
    </row>
    <row r="168" spans="1:7" ht="15.75">
      <c r="A168" s="63" t="s">
        <v>318</v>
      </c>
      <c r="B168"/>
      <c r="C168"/>
      <c r="D168" s="180"/>
      <c r="E168" s="180"/>
      <c r="F168" s="180"/>
      <c r="G168" s="180"/>
    </row>
    <row r="169" spans="1:7" ht="15.75">
      <c r="A169" s="63" t="s">
        <v>319</v>
      </c>
      <c r="B169"/>
      <c r="C169"/>
      <c r="D169" s="180"/>
      <c r="E169" s="180"/>
      <c r="F169" s="180"/>
      <c r="G169" s="180"/>
    </row>
  </sheetData>
  <sheetProtection/>
  <mergeCells count="3">
    <mergeCell ref="A3:A4"/>
    <mergeCell ref="B3:B4"/>
    <mergeCell ref="C3:C4"/>
  </mergeCells>
  <hyperlinks>
    <hyperlink ref="F1" location="'Table of content'!A1" display="Back to table of content"/>
  </hyperlinks>
  <printOptions/>
  <pageMargins left="0.7480314960629921" right="0" top="0.5511811023622047" bottom="0.5511811023622047" header="0.31496062992125984" footer="0.2362204724409449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6.7109375" style="333" customWidth="1"/>
    <col min="2" max="2" width="38.00390625" style="333" customWidth="1"/>
    <col min="3" max="12" width="8.28125" style="333" customWidth="1"/>
    <col min="13" max="13" width="10.7109375" style="333" customWidth="1"/>
    <col min="14" max="14" width="7.00390625" style="333" customWidth="1"/>
    <col min="15" max="16384" width="9.140625" style="333" customWidth="1"/>
  </cols>
  <sheetData>
    <row r="1" spans="1:13" s="329" customFormat="1" ht="16.5" customHeight="1">
      <c r="A1" s="327" t="s">
        <v>494</v>
      </c>
      <c r="B1" s="328"/>
      <c r="C1" s="328"/>
      <c r="D1" s="328"/>
      <c r="E1" s="328"/>
      <c r="F1" s="328"/>
      <c r="G1" s="328"/>
      <c r="H1" s="328"/>
      <c r="I1" s="328"/>
      <c r="J1" s="672" t="s">
        <v>570</v>
      </c>
      <c r="K1" s="328"/>
      <c r="L1" s="328"/>
      <c r="M1" s="328"/>
    </row>
    <row r="2" spans="1:13" ht="9" customHeight="1">
      <c r="A2" s="330"/>
      <c r="B2" s="328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2"/>
    </row>
    <row r="3" spans="1:13" ht="26.25" customHeight="1">
      <c r="A3" s="334"/>
      <c r="B3" s="335"/>
      <c r="C3" s="626">
        <v>2006</v>
      </c>
      <c r="D3" s="626">
        <v>2007</v>
      </c>
      <c r="E3" s="626">
        <v>2008</v>
      </c>
      <c r="F3" s="626">
        <v>2009</v>
      </c>
      <c r="G3" s="626">
        <v>2010</v>
      </c>
      <c r="H3" s="627">
        <v>2011</v>
      </c>
      <c r="I3" s="627">
        <v>2012</v>
      </c>
      <c r="J3" s="627">
        <v>2013</v>
      </c>
      <c r="K3" s="627" t="s">
        <v>526</v>
      </c>
      <c r="L3" s="627">
        <v>2015</v>
      </c>
      <c r="M3" s="336"/>
    </row>
    <row r="4" spans="1:13" ht="10.5" customHeight="1">
      <c r="A4" s="337"/>
      <c r="B4" s="338"/>
      <c r="C4" s="339"/>
      <c r="D4" s="339"/>
      <c r="E4" s="339"/>
      <c r="F4" s="339"/>
      <c r="G4" s="339"/>
      <c r="H4" s="543"/>
      <c r="I4" s="543"/>
      <c r="J4" s="543"/>
      <c r="K4" s="543"/>
      <c r="L4" s="543"/>
      <c r="M4" s="340"/>
    </row>
    <row r="5" spans="1:13" ht="15" customHeight="1">
      <c r="A5" s="341" t="s">
        <v>145</v>
      </c>
      <c r="B5" s="342"/>
      <c r="C5" s="343"/>
      <c r="D5" s="343"/>
      <c r="E5" s="343"/>
      <c r="F5" s="343"/>
      <c r="G5" s="343"/>
      <c r="H5" s="544"/>
      <c r="I5" s="544"/>
      <c r="J5" s="544"/>
      <c r="K5" s="544"/>
      <c r="L5" s="544"/>
      <c r="M5" s="340"/>
    </row>
    <row r="6" spans="1:13" ht="15.75" customHeight="1">
      <c r="A6" s="341"/>
      <c r="B6" s="338" t="s">
        <v>9</v>
      </c>
      <c r="C6" s="628">
        <v>20242</v>
      </c>
      <c r="D6" s="628">
        <v>20519</v>
      </c>
      <c r="E6" s="628">
        <v>20873</v>
      </c>
      <c r="F6" s="628">
        <v>19542</v>
      </c>
      <c r="G6" s="628">
        <v>21243</v>
      </c>
      <c r="H6" s="629">
        <v>22387</v>
      </c>
      <c r="I6" s="629">
        <v>21056</v>
      </c>
      <c r="J6" s="629">
        <v>23563</v>
      </c>
      <c r="K6" s="629">
        <v>26400</v>
      </c>
      <c r="L6" s="629">
        <v>28476</v>
      </c>
      <c r="M6" s="344"/>
    </row>
    <row r="7" spans="1:16" ht="15.75" customHeight="1">
      <c r="A7" s="341"/>
      <c r="B7" s="338" t="s">
        <v>146</v>
      </c>
      <c r="C7" s="628"/>
      <c r="D7" s="628"/>
      <c r="E7" s="628"/>
      <c r="F7" s="628"/>
      <c r="G7" s="628"/>
      <c r="H7" s="629"/>
      <c r="I7" s="629"/>
      <c r="J7" s="629"/>
      <c r="K7" s="629"/>
      <c r="L7" s="629"/>
      <c r="M7" s="345"/>
      <c r="O7" s="545"/>
      <c r="P7" s="545"/>
    </row>
    <row r="8" spans="1:24" ht="13.5" customHeight="1">
      <c r="A8" s="341"/>
      <c r="B8" s="346" t="s">
        <v>147</v>
      </c>
      <c r="C8" s="628">
        <v>1692.9335371789682</v>
      </c>
      <c r="D8" s="628">
        <v>1708.6536868164949</v>
      </c>
      <c r="E8" s="628">
        <v>1732.2638604761173</v>
      </c>
      <c r="F8" s="628">
        <v>1617.9268480480061</v>
      </c>
      <c r="G8" s="628">
        <v>1755.052706109018</v>
      </c>
      <c r="H8" s="629">
        <v>1847.1579329521358</v>
      </c>
      <c r="I8" s="629">
        <v>1733</v>
      </c>
      <c r="J8" s="629">
        <v>1936</v>
      </c>
      <c r="K8" s="629">
        <v>2165</v>
      </c>
      <c r="L8" s="629">
        <v>2333</v>
      </c>
      <c r="M8" s="347"/>
      <c r="O8" s="545"/>
      <c r="P8" s="545"/>
      <c r="Q8" s="545"/>
      <c r="R8" s="545"/>
      <c r="S8" s="545"/>
      <c r="T8" s="545"/>
      <c r="U8" s="545"/>
      <c r="V8" s="545"/>
      <c r="W8" s="545"/>
      <c r="X8" s="545"/>
    </row>
    <row r="9" spans="1:16" ht="14.25" customHeight="1">
      <c r="A9" s="341"/>
      <c r="B9" s="338" t="s">
        <v>148</v>
      </c>
      <c r="C9" s="628"/>
      <c r="D9" s="628"/>
      <c r="E9" s="628"/>
      <c r="F9" s="628"/>
      <c r="G9" s="628"/>
      <c r="H9" s="629"/>
      <c r="I9" s="629"/>
      <c r="J9" s="629"/>
      <c r="K9" s="629"/>
      <c r="L9" s="629"/>
      <c r="M9" s="345"/>
      <c r="O9" s="545"/>
      <c r="P9" s="545"/>
    </row>
    <row r="10" spans="1:16" ht="15.75" customHeight="1">
      <c r="A10" s="341"/>
      <c r="B10" s="346" t="s">
        <v>149</v>
      </c>
      <c r="C10" s="628">
        <v>65</v>
      </c>
      <c r="D10" s="628">
        <v>63</v>
      </c>
      <c r="E10" s="628">
        <v>61</v>
      </c>
      <c r="F10" s="628">
        <v>54</v>
      </c>
      <c r="G10" s="628">
        <v>57</v>
      </c>
      <c r="H10" s="629">
        <v>57</v>
      </c>
      <c r="I10" s="629">
        <v>51</v>
      </c>
      <c r="J10" s="629">
        <v>55</v>
      </c>
      <c r="K10" s="629">
        <v>58</v>
      </c>
      <c r="L10" s="629">
        <v>60</v>
      </c>
      <c r="M10" s="347"/>
      <c r="O10" s="545"/>
      <c r="P10" s="545"/>
    </row>
    <row r="11" spans="1:16" ht="10.5" customHeight="1">
      <c r="A11" s="341"/>
      <c r="B11" s="342"/>
      <c r="C11" s="628"/>
      <c r="D11" s="628"/>
      <c r="E11" s="628"/>
      <c r="F11" s="628"/>
      <c r="G11" s="628"/>
      <c r="H11" s="629"/>
      <c r="I11" s="629"/>
      <c r="J11" s="629"/>
      <c r="K11" s="629"/>
      <c r="L11" s="629"/>
      <c r="M11" s="345"/>
      <c r="N11" s="348"/>
      <c r="P11" s="545"/>
    </row>
    <row r="12" spans="1:16" ht="15" customHeight="1">
      <c r="A12" s="349" t="s">
        <v>300</v>
      </c>
      <c r="B12" s="342"/>
      <c r="C12" s="628"/>
      <c r="D12" s="628"/>
      <c r="E12" s="628"/>
      <c r="F12" s="628"/>
      <c r="G12" s="628"/>
      <c r="H12" s="629"/>
      <c r="I12" s="629"/>
      <c r="J12" s="629"/>
      <c r="K12" s="629"/>
      <c r="L12" s="629"/>
      <c r="M12" s="345"/>
      <c r="O12" s="545"/>
      <c r="P12" s="545"/>
    </row>
    <row r="13" spans="1:13" ht="16.5" customHeight="1">
      <c r="A13" s="341"/>
      <c r="B13" s="338" t="s">
        <v>150</v>
      </c>
      <c r="C13" s="628">
        <v>40023</v>
      </c>
      <c r="D13" s="628">
        <v>41178</v>
      </c>
      <c r="E13" s="628">
        <v>42910</v>
      </c>
      <c r="F13" s="628">
        <v>38058</v>
      </c>
      <c r="G13" s="628">
        <v>41084</v>
      </c>
      <c r="H13" s="629">
        <v>41294</v>
      </c>
      <c r="I13" s="629">
        <v>40759</v>
      </c>
      <c r="J13" s="629">
        <v>41888</v>
      </c>
      <c r="K13" s="629">
        <v>51264</v>
      </c>
      <c r="L13" s="629">
        <v>55617</v>
      </c>
      <c r="M13" s="344"/>
    </row>
    <row r="14" spans="1:13" ht="9" customHeight="1">
      <c r="A14" s="341"/>
      <c r="B14" s="338" t="s">
        <v>23</v>
      </c>
      <c r="C14" s="630"/>
      <c r="D14" s="630"/>
      <c r="E14" s="630"/>
      <c r="F14" s="630"/>
      <c r="G14" s="630"/>
      <c r="H14" s="631"/>
      <c r="I14" s="631"/>
      <c r="J14" s="631"/>
      <c r="K14" s="631"/>
      <c r="L14" s="631"/>
      <c r="M14" s="345"/>
    </row>
    <row r="15" spans="1:16" ht="18.75" customHeight="1">
      <c r="A15" s="341"/>
      <c r="B15" s="338" t="s">
        <v>435</v>
      </c>
      <c r="C15" s="628">
        <v>128</v>
      </c>
      <c r="D15" s="628">
        <v>126</v>
      </c>
      <c r="E15" s="628">
        <v>125</v>
      </c>
      <c r="F15" s="628">
        <v>105.54517828765786</v>
      </c>
      <c r="G15" s="628">
        <v>110</v>
      </c>
      <c r="H15" s="629">
        <v>105</v>
      </c>
      <c r="I15" s="629">
        <v>99</v>
      </c>
      <c r="J15" s="629">
        <v>97</v>
      </c>
      <c r="K15" s="629">
        <v>113</v>
      </c>
      <c r="L15" s="629">
        <v>117</v>
      </c>
      <c r="M15" s="351"/>
      <c r="P15" s="545"/>
    </row>
    <row r="16" spans="1:13" ht="6" customHeight="1">
      <c r="A16" s="341"/>
      <c r="B16" s="346" t="s">
        <v>385</v>
      </c>
      <c r="C16" s="628"/>
      <c r="D16" s="628"/>
      <c r="E16" s="628"/>
      <c r="F16" s="628"/>
      <c r="G16" s="628"/>
      <c r="H16" s="629"/>
      <c r="I16" s="629"/>
      <c r="J16" s="629"/>
      <c r="K16" s="629"/>
      <c r="L16" s="629"/>
      <c r="M16" s="345"/>
    </row>
    <row r="17" spans="1:16" ht="15" customHeight="1">
      <c r="A17" s="341" t="s">
        <v>301</v>
      </c>
      <c r="B17" s="342"/>
      <c r="C17" s="628"/>
      <c r="D17" s="628"/>
      <c r="E17" s="628"/>
      <c r="F17" s="628"/>
      <c r="G17" s="628"/>
      <c r="H17" s="629"/>
      <c r="I17" s="629"/>
      <c r="J17" s="629"/>
      <c r="K17" s="629"/>
      <c r="L17" s="629"/>
      <c r="M17" s="345"/>
      <c r="P17" s="545"/>
    </row>
    <row r="18" spans="1:15" ht="16.5" customHeight="1">
      <c r="A18" s="337"/>
      <c r="B18" s="352" t="s">
        <v>151</v>
      </c>
      <c r="C18" s="628">
        <v>2522</v>
      </c>
      <c r="D18" s="628">
        <v>3055</v>
      </c>
      <c r="E18" s="628">
        <v>3435</v>
      </c>
      <c r="F18" s="628">
        <v>3661</v>
      </c>
      <c r="G18" s="628">
        <f>SUM(G20:G22)</f>
        <v>3640</v>
      </c>
      <c r="H18" s="629">
        <v>3422</v>
      </c>
      <c r="I18" s="629">
        <v>3653</v>
      </c>
      <c r="J18" s="629">
        <v>3610</v>
      </c>
      <c r="K18" s="629">
        <v>3592</v>
      </c>
      <c r="L18" s="629">
        <v>3722</v>
      </c>
      <c r="M18" s="344"/>
      <c r="O18" s="517"/>
    </row>
    <row r="19" spans="1:13" ht="13.5" customHeight="1">
      <c r="A19" s="349" t="s">
        <v>23</v>
      </c>
      <c r="B19" s="338" t="s">
        <v>263</v>
      </c>
      <c r="C19" s="628"/>
      <c r="D19" s="628"/>
      <c r="E19" s="628"/>
      <c r="F19" s="628"/>
      <c r="G19" s="628"/>
      <c r="H19" s="629"/>
      <c r="I19" s="629"/>
      <c r="J19" s="629"/>
      <c r="K19" s="629"/>
      <c r="L19" s="629"/>
      <c r="M19" s="345"/>
    </row>
    <row r="20" spans="1:13" ht="16.5" customHeight="1">
      <c r="A20" s="341"/>
      <c r="B20" s="353" t="s">
        <v>461</v>
      </c>
      <c r="C20" s="632">
        <v>134</v>
      </c>
      <c r="D20" s="632">
        <v>140</v>
      </c>
      <c r="E20" s="632">
        <v>168</v>
      </c>
      <c r="F20" s="633">
        <v>140</v>
      </c>
      <c r="G20" s="632">
        <v>158</v>
      </c>
      <c r="H20" s="634">
        <v>152</v>
      </c>
      <c r="I20" s="634">
        <v>156</v>
      </c>
      <c r="J20" s="634">
        <v>136</v>
      </c>
      <c r="K20" s="634">
        <v>137</v>
      </c>
      <c r="L20" s="634">
        <v>139</v>
      </c>
      <c r="M20" s="345"/>
    </row>
    <row r="21" spans="1:13" ht="16.5" customHeight="1">
      <c r="A21" s="341"/>
      <c r="B21" s="353" t="s">
        <v>264</v>
      </c>
      <c r="C21" s="632">
        <v>348</v>
      </c>
      <c r="D21" s="632">
        <v>500</v>
      </c>
      <c r="E21" s="632">
        <v>512</v>
      </c>
      <c r="F21" s="632">
        <v>516</v>
      </c>
      <c r="G21" s="632">
        <v>569</v>
      </c>
      <c r="H21" s="634">
        <v>487</v>
      </c>
      <c r="I21" s="634">
        <v>549</v>
      </c>
      <c r="J21" s="634">
        <v>465</v>
      </c>
      <c r="K21" s="634">
        <v>505</v>
      </c>
      <c r="L21" s="634">
        <v>530</v>
      </c>
      <c r="M21" s="345"/>
    </row>
    <row r="22" spans="1:13" ht="17.25" customHeight="1">
      <c r="A22" s="341"/>
      <c r="B22" s="353" t="s">
        <v>152</v>
      </c>
      <c r="C22" s="635">
        <v>2040</v>
      </c>
      <c r="D22" s="635">
        <v>2415</v>
      </c>
      <c r="E22" s="635">
        <v>2755</v>
      </c>
      <c r="F22" s="635">
        <v>3005</v>
      </c>
      <c r="G22" s="635">
        <v>2913</v>
      </c>
      <c r="H22" s="636">
        <v>2783</v>
      </c>
      <c r="I22" s="636">
        <v>2948</v>
      </c>
      <c r="J22" s="636">
        <v>3009</v>
      </c>
      <c r="K22" s="636">
        <v>2950</v>
      </c>
      <c r="L22" s="636">
        <v>3053</v>
      </c>
      <c r="M22" s="345"/>
    </row>
    <row r="23" spans="1:13" ht="13.5" customHeight="1">
      <c r="A23" s="341"/>
      <c r="B23" s="342"/>
      <c r="C23" s="628"/>
      <c r="D23" s="628"/>
      <c r="E23" s="628"/>
      <c r="F23" s="628"/>
      <c r="G23" s="628"/>
      <c r="H23" s="629"/>
      <c r="I23" s="629"/>
      <c r="J23" s="629"/>
      <c r="K23" s="629"/>
      <c r="L23" s="629"/>
      <c r="M23" s="345"/>
    </row>
    <row r="24" spans="1:13" ht="18.75" customHeight="1">
      <c r="A24" s="354" t="s">
        <v>153</v>
      </c>
      <c r="B24" s="355"/>
      <c r="C24" s="628"/>
      <c r="D24" s="628"/>
      <c r="E24" s="628"/>
      <c r="F24" s="628"/>
      <c r="G24" s="628"/>
      <c r="H24" s="629"/>
      <c r="I24" s="629"/>
      <c r="J24" s="629"/>
      <c r="K24" s="629"/>
      <c r="L24" s="629"/>
      <c r="M24" s="345"/>
    </row>
    <row r="25" spans="1:24" ht="15.75" customHeight="1">
      <c r="A25" s="337" t="s">
        <v>23</v>
      </c>
      <c r="B25" s="352" t="s">
        <v>154</v>
      </c>
      <c r="C25" s="637">
        <v>11.2</v>
      </c>
      <c r="D25" s="637">
        <v>11.7</v>
      </c>
      <c r="E25" s="637">
        <v>13.9</v>
      </c>
      <c r="F25" s="637">
        <v>11.6</v>
      </c>
      <c r="G25" s="637">
        <v>13.1</v>
      </c>
      <c r="H25" s="638">
        <v>12.5</v>
      </c>
      <c r="I25" s="638">
        <v>12.8</v>
      </c>
      <c r="J25" s="638">
        <v>11.2</v>
      </c>
      <c r="K25" s="638">
        <v>11.2</v>
      </c>
      <c r="L25" s="638">
        <v>11.4</v>
      </c>
      <c r="M25" s="351"/>
      <c r="O25" s="580"/>
      <c r="P25" s="580"/>
      <c r="Q25" s="580"/>
      <c r="R25" s="580"/>
      <c r="S25" s="580"/>
      <c r="T25" s="580"/>
      <c r="U25" s="580"/>
      <c r="V25" s="580"/>
      <c r="W25" s="580"/>
      <c r="X25" s="580"/>
    </row>
    <row r="26" spans="1:13" ht="15" customHeight="1">
      <c r="A26" s="341"/>
      <c r="B26" s="338" t="s">
        <v>148</v>
      </c>
      <c r="C26" s="637"/>
      <c r="D26" s="637"/>
      <c r="E26" s="637"/>
      <c r="F26" s="637"/>
      <c r="G26" s="637"/>
      <c r="H26" s="638"/>
      <c r="I26" s="638"/>
      <c r="J26" s="638"/>
      <c r="K26" s="638"/>
      <c r="L26" s="638"/>
      <c r="M26" s="345"/>
    </row>
    <row r="27" spans="1:13" ht="15" customHeight="1">
      <c r="A27" s="341"/>
      <c r="B27" s="346" t="s">
        <v>265</v>
      </c>
      <c r="C27" s="637">
        <v>0.4</v>
      </c>
      <c r="D27" s="637">
        <v>0.4</v>
      </c>
      <c r="E27" s="637">
        <v>0.5</v>
      </c>
      <c r="F27" s="637">
        <v>0.390309180629513</v>
      </c>
      <c r="G27" s="637">
        <v>0.4</v>
      </c>
      <c r="H27" s="638">
        <v>0.4</v>
      </c>
      <c r="I27" s="638">
        <v>0.4</v>
      </c>
      <c r="J27" s="638">
        <v>0.3</v>
      </c>
      <c r="K27" s="638">
        <v>0.3</v>
      </c>
      <c r="L27" s="638">
        <v>0.3</v>
      </c>
      <c r="M27" s="347"/>
    </row>
    <row r="28" spans="1:13" ht="13.5" customHeight="1">
      <c r="A28" s="341"/>
      <c r="B28" s="355"/>
      <c r="C28" s="637"/>
      <c r="D28" s="637"/>
      <c r="E28" s="637"/>
      <c r="F28" s="637"/>
      <c r="G28" s="637"/>
      <c r="H28" s="638"/>
      <c r="I28" s="638"/>
      <c r="J28" s="638"/>
      <c r="K28" s="638"/>
      <c r="L28" s="638"/>
      <c r="M28" s="347"/>
    </row>
    <row r="29" spans="1:13" s="359" customFormat="1" ht="18.75" customHeight="1">
      <c r="A29" s="356"/>
      <c r="B29" s="357" t="s">
        <v>462</v>
      </c>
      <c r="C29" s="639">
        <v>5.3</v>
      </c>
      <c r="D29" s="639">
        <v>4.6</v>
      </c>
      <c r="E29" s="639">
        <v>4.9</v>
      </c>
      <c r="F29" s="639">
        <v>3.830369357045144</v>
      </c>
      <c r="G29" s="639">
        <v>4.3</v>
      </c>
      <c r="H29" s="640">
        <v>4.4</v>
      </c>
      <c r="I29" s="640">
        <v>4.3</v>
      </c>
      <c r="J29" s="640">
        <v>3.8</v>
      </c>
      <c r="K29" s="640">
        <v>3.8</v>
      </c>
      <c r="L29" s="640">
        <v>3.7</v>
      </c>
      <c r="M29" s="358"/>
    </row>
    <row r="30" spans="1:12" ht="0.75" customHeight="1">
      <c r="A30" s="350" t="s">
        <v>23</v>
      </c>
      <c r="B30" s="350"/>
      <c r="C30" s="350"/>
      <c r="D30" s="350"/>
      <c r="E30" s="350"/>
      <c r="F30" s="350"/>
      <c r="G30" s="350"/>
      <c r="H30" s="350"/>
      <c r="I30" s="350"/>
      <c r="J30" s="350"/>
      <c r="K30" s="360"/>
      <c r="L30" s="360"/>
    </row>
    <row r="31" spans="1:12" ht="17.25" customHeight="1">
      <c r="A31" s="641" t="s">
        <v>451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0"/>
    </row>
    <row r="32" spans="1:11" ht="15" customHeight="1">
      <c r="A32" s="642" t="s">
        <v>463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</row>
    <row r="33" spans="1:2" ht="15" customHeight="1">
      <c r="A33" s="642" t="s">
        <v>527</v>
      </c>
      <c r="B33" s="362"/>
    </row>
    <row r="34" spans="1:2" ht="12.75">
      <c r="A34" s="362"/>
      <c r="B34" s="362"/>
    </row>
    <row r="35" spans="1:2" ht="12.75">
      <c r="A35" s="362"/>
      <c r="B35" s="362"/>
    </row>
  </sheetData>
  <sheetProtection/>
  <hyperlinks>
    <hyperlink ref="J1" location="'Table of contents'!A1" display="Back to table of contents"/>
  </hyperlinks>
  <printOptions/>
  <pageMargins left="0.7480314960629921" right="0" top="0.7480314960629921" bottom="0.7480314960629921" header="0.31496062992125984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9.8515625" style="0" customWidth="1"/>
    <col min="3" max="3" width="10.140625" style="0" customWidth="1"/>
    <col min="4" max="4" width="10.421875" style="0" customWidth="1"/>
    <col min="5" max="5" width="10.28125" style="0" customWidth="1"/>
    <col min="6" max="6" width="11.140625" style="0" customWidth="1"/>
    <col min="7" max="7" width="11.421875" style="124" customWidth="1"/>
    <col min="8" max="8" width="12.421875" style="124" customWidth="1"/>
    <col min="9" max="9" width="3.8515625" style="0" customWidth="1"/>
  </cols>
  <sheetData>
    <row r="1" ht="12.75">
      <c r="G1" s="672" t="s">
        <v>570</v>
      </c>
    </row>
    <row r="2" spans="1:7" ht="33.75" customHeight="1">
      <c r="A2" s="498" t="s">
        <v>502</v>
      </c>
      <c r="B2" s="193"/>
      <c r="C2" s="2"/>
      <c r="D2" s="2"/>
      <c r="E2" s="2"/>
      <c r="F2" s="2"/>
      <c r="G2" s="2"/>
    </row>
    <row r="3" ht="15.75" customHeight="1">
      <c r="G3" s="380" t="s">
        <v>23</v>
      </c>
    </row>
    <row r="4" spans="1:8" s="46" customFormat="1" ht="30" customHeight="1">
      <c r="A4" s="679" t="s">
        <v>20</v>
      </c>
      <c r="B4" s="679" t="s">
        <v>155</v>
      </c>
      <c r="C4" s="676" t="s">
        <v>337</v>
      </c>
      <c r="D4" s="676" t="s">
        <v>338</v>
      </c>
      <c r="E4" s="679" t="s">
        <v>156</v>
      </c>
      <c r="F4" s="676" t="s">
        <v>341</v>
      </c>
      <c r="G4" s="676" t="s">
        <v>340</v>
      </c>
      <c r="H4" s="676" t="s">
        <v>339</v>
      </c>
    </row>
    <row r="5" spans="1:8" ht="18.75" customHeight="1">
      <c r="A5" s="677"/>
      <c r="B5" s="677"/>
      <c r="C5" s="677"/>
      <c r="D5" s="677"/>
      <c r="E5" s="677"/>
      <c r="F5" s="677"/>
      <c r="G5" s="677"/>
      <c r="H5" s="689"/>
    </row>
    <row r="6" spans="1:8" ht="48.75" customHeight="1">
      <c r="A6" s="13">
        <v>2011</v>
      </c>
      <c r="B6" s="189">
        <v>22387</v>
      </c>
      <c r="C6" s="550">
        <v>2404</v>
      </c>
      <c r="D6" s="550">
        <v>19983</v>
      </c>
      <c r="E6" s="550">
        <v>3422</v>
      </c>
      <c r="F6" s="189">
        <v>41294</v>
      </c>
      <c r="G6" s="189">
        <v>1211970</v>
      </c>
      <c r="H6" s="189">
        <v>392276</v>
      </c>
    </row>
    <row r="7" spans="1:8" ht="48.75" customHeight="1">
      <c r="A7" s="13">
        <v>2012</v>
      </c>
      <c r="B7" s="189">
        <v>21056</v>
      </c>
      <c r="C7" s="550">
        <v>2590</v>
      </c>
      <c r="D7" s="550">
        <v>18466</v>
      </c>
      <c r="E7" s="550">
        <v>3653</v>
      </c>
      <c r="F7" s="189">
        <v>40759</v>
      </c>
      <c r="G7" s="189">
        <v>1214987</v>
      </c>
      <c r="H7" s="189">
        <v>411527</v>
      </c>
    </row>
    <row r="8" spans="1:8" ht="48.75" customHeight="1">
      <c r="A8" s="13">
        <v>2013</v>
      </c>
      <c r="B8" s="189">
        <v>23563</v>
      </c>
      <c r="C8" s="550">
        <v>2578</v>
      </c>
      <c r="D8" s="550">
        <v>20985</v>
      </c>
      <c r="E8" s="550">
        <v>3610</v>
      </c>
      <c r="F8" s="189">
        <v>41888</v>
      </c>
      <c r="G8" s="189">
        <v>1217341</v>
      </c>
      <c r="H8" s="189">
        <v>432331</v>
      </c>
    </row>
    <row r="9" spans="1:8" ht="48.75" customHeight="1">
      <c r="A9" s="13">
        <v>2014</v>
      </c>
      <c r="B9" s="189">
        <v>26400</v>
      </c>
      <c r="C9" s="550">
        <v>2593</v>
      </c>
      <c r="D9" s="550">
        <v>23807</v>
      </c>
      <c r="E9" s="550">
        <v>3592</v>
      </c>
      <c r="F9" s="189">
        <v>51264</v>
      </c>
      <c r="G9" s="189">
        <v>1219265</v>
      </c>
      <c r="H9" s="189">
        <v>454426</v>
      </c>
    </row>
    <row r="10" spans="1:8" ht="48.75" customHeight="1">
      <c r="A10" s="14">
        <v>2015</v>
      </c>
      <c r="B10" s="190">
        <v>28476</v>
      </c>
      <c r="C10" s="520">
        <v>2743</v>
      </c>
      <c r="D10" s="520">
        <v>25733</v>
      </c>
      <c r="E10" s="520">
        <v>3722</v>
      </c>
      <c r="F10" s="190">
        <v>55617</v>
      </c>
      <c r="G10" s="190">
        <v>1220663</v>
      </c>
      <c r="H10" s="190">
        <v>474364</v>
      </c>
    </row>
    <row r="11" spans="1:7" ht="15.75" customHeight="1">
      <c r="A11" s="191"/>
      <c r="B11" s="191"/>
      <c r="C11" s="192"/>
      <c r="D11" s="192"/>
      <c r="E11" s="192"/>
      <c r="F11" s="192"/>
      <c r="G11" s="192"/>
    </row>
    <row r="12" ht="24.75" customHeight="1"/>
    <row r="13" ht="16.5" customHeight="1"/>
    <row r="14" ht="11.25" customHeight="1"/>
    <row r="15" ht="27.75" customHeight="1"/>
    <row r="16" ht="31.5" customHeight="1"/>
    <row r="17" ht="32.25" customHeight="1"/>
    <row r="18" ht="46.5" customHeight="1" hidden="1"/>
    <row r="19" ht="46.5" customHeight="1" hidden="1"/>
    <row r="20" ht="46.5" customHeight="1" hidden="1"/>
    <row r="21" ht="45" customHeight="1">
      <c r="J21" s="325"/>
    </row>
    <row r="22" ht="45" customHeight="1">
      <c r="J22" s="325"/>
    </row>
    <row r="23" ht="45" customHeight="1">
      <c r="J23" s="325"/>
    </row>
    <row r="24" ht="45" customHeight="1">
      <c r="J24" s="325"/>
    </row>
    <row r="25" ht="45" customHeight="1">
      <c r="J25" s="325"/>
    </row>
    <row r="27" spans="1:2" ht="12.75">
      <c r="A27" s="188"/>
      <c r="B27" s="188"/>
    </row>
    <row r="28" spans="1:8" ht="15.75">
      <c r="A28" s="188"/>
      <c r="B28" s="188"/>
      <c r="D28" s="411"/>
      <c r="F28" s="325"/>
      <c r="H28" s="412"/>
    </row>
    <row r="29" spans="4:8" ht="15.75">
      <c r="D29" s="411"/>
      <c r="F29" s="325"/>
      <c r="G29" s="412"/>
      <c r="H29" s="412"/>
    </row>
    <row r="30" spans="4:7" ht="15.75">
      <c r="D30" s="411"/>
      <c r="G30" s="412"/>
    </row>
    <row r="31" spans="4:7" ht="12.75">
      <c r="D31" s="143"/>
      <c r="E31" s="325"/>
      <c r="F31" s="97"/>
      <c r="G31" s="412"/>
    </row>
  </sheetData>
  <sheetProtection/>
  <mergeCells count="8">
    <mergeCell ref="A4:A5"/>
    <mergeCell ref="E4:E5"/>
    <mergeCell ref="H4:H5"/>
    <mergeCell ref="G4:G5"/>
    <mergeCell ref="C4:C5"/>
    <mergeCell ref="D4:D5"/>
    <mergeCell ref="F4:F5"/>
    <mergeCell ref="B4:B5"/>
  </mergeCells>
  <hyperlinks>
    <hyperlink ref="G1" location="'Table of contents'!A1" display="Back to table of contents"/>
  </hyperlinks>
  <printOptions/>
  <pageMargins left="0.748031496062992" right="0.748031496062992" top="0.748031496062992" bottom="0.551181102362205" header="0.31496062992126" footer="0.275590551181102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10.8515625" style="0" customWidth="1"/>
    <col min="5" max="5" width="11.421875" style="0" customWidth="1"/>
  </cols>
  <sheetData>
    <row r="1" ht="12.75">
      <c r="G1" s="672" t="s">
        <v>570</v>
      </c>
    </row>
    <row r="2" spans="1:8" ht="16.5">
      <c r="A2" s="193" t="s">
        <v>430</v>
      </c>
      <c r="B2" s="193"/>
      <c r="C2" s="194"/>
      <c r="D2" s="194"/>
      <c r="E2" s="194"/>
      <c r="F2" s="194"/>
      <c r="G2" s="194"/>
      <c r="H2" s="124"/>
    </row>
    <row r="3" spans="1:8" ht="16.5">
      <c r="A3" s="193" t="s">
        <v>503</v>
      </c>
      <c r="B3" s="193"/>
      <c r="C3" s="194"/>
      <c r="D3" s="194"/>
      <c r="E3" s="194"/>
      <c r="F3" s="194"/>
      <c r="G3" s="194"/>
      <c r="H3" s="124"/>
    </row>
    <row r="4" spans="7:8" ht="12.75">
      <c r="G4" s="124"/>
      <c r="H4" s="124"/>
    </row>
    <row r="5" spans="1:8" ht="15.75">
      <c r="A5" s="679" t="s">
        <v>20</v>
      </c>
      <c r="B5" s="680" t="s">
        <v>295</v>
      </c>
      <c r="C5" s="681"/>
      <c r="D5" s="681"/>
      <c r="E5" s="682"/>
      <c r="F5" s="680" t="s">
        <v>296</v>
      </c>
      <c r="G5" s="681"/>
      <c r="H5" s="682"/>
    </row>
    <row r="6" spans="1:8" ht="12.75">
      <c r="A6" s="690"/>
      <c r="B6" s="679" t="s">
        <v>187</v>
      </c>
      <c r="C6" s="676" t="s">
        <v>365</v>
      </c>
      <c r="D6" s="676" t="s">
        <v>353</v>
      </c>
      <c r="E6" s="676" t="s">
        <v>366</v>
      </c>
      <c r="F6" s="676" t="s">
        <v>367</v>
      </c>
      <c r="G6" s="676" t="s">
        <v>368</v>
      </c>
      <c r="H6" s="676" t="s">
        <v>342</v>
      </c>
    </row>
    <row r="7" spans="1:8" ht="37.5" customHeight="1">
      <c r="A7" s="677"/>
      <c r="B7" s="677"/>
      <c r="C7" s="678"/>
      <c r="D7" s="677"/>
      <c r="E7" s="678"/>
      <c r="F7" s="678"/>
      <c r="G7" s="678"/>
      <c r="H7" s="689"/>
    </row>
    <row r="8" spans="1:8" ht="48.75" customHeight="1">
      <c r="A8" s="13">
        <v>2011</v>
      </c>
      <c r="B8" s="35">
        <v>152</v>
      </c>
      <c r="C8" s="554" t="s">
        <v>391</v>
      </c>
      <c r="D8" s="555">
        <v>2783</v>
      </c>
      <c r="E8" s="556">
        <f>D8+C8+B8</f>
        <v>3422</v>
      </c>
      <c r="F8" s="389">
        <v>1.4</v>
      </c>
      <c r="G8" s="195">
        <v>282.350223190343</v>
      </c>
      <c r="H8" s="195">
        <v>9</v>
      </c>
    </row>
    <row r="9" spans="1:8" ht="48.75" customHeight="1">
      <c r="A9" s="13">
        <v>2012</v>
      </c>
      <c r="B9" s="35">
        <v>156</v>
      </c>
      <c r="C9" s="554">
        <v>549</v>
      </c>
      <c r="D9" s="555">
        <v>2948</v>
      </c>
      <c r="E9" s="556">
        <f>D9+C9+B9</f>
        <v>3653</v>
      </c>
      <c r="F9" s="389">
        <v>1.4</v>
      </c>
      <c r="G9" s="195">
        <v>300.6616531699516</v>
      </c>
      <c r="H9" s="195">
        <v>9</v>
      </c>
    </row>
    <row r="10" spans="1:8" ht="48.75" customHeight="1">
      <c r="A10" s="13">
        <v>2013</v>
      </c>
      <c r="B10" s="35">
        <v>136</v>
      </c>
      <c r="C10" s="554" t="s">
        <v>416</v>
      </c>
      <c r="D10" s="555">
        <v>3009</v>
      </c>
      <c r="E10" s="556">
        <f>D10+C10+B10</f>
        <v>3610</v>
      </c>
      <c r="F10" s="389">
        <v>1.4</v>
      </c>
      <c r="G10" s="195">
        <v>296.54796807139496</v>
      </c>
      <c r="H10" s="195">
        <v>8</v>
      </c>
    </row>
    <row r="11" spans="1:8" ht="48.75" customHeight="1">
      <c r="A11" s="13">
        <v>2014</v>
      </c>
      <c r="B11" s="35">
        <v>137</v>
      </c>
      <c r="C11" s="554" t="s">
        <v>434</v>
      </c>
      <c r="D11" s="555">
        <v>2950</v>
      </c>
      <c r="E11" s="556">
        <f>D11+C11+B11</f>
        <v>3592</v>
      </c>
      <c r="F11" s="389">
        <v>1.4</v>
      </c>
      <c r="G11" s="195">
        <v>295</v>
      </c>
      <c r="H11" s="195">
        <v>8</v>
      </c>
    </row>
    <row r="12" spans="1:8" ht="48.75" customHeight="1">
      <c r="A12" s="14">
        <v>2015</v>
      </c>
      <c r="B12" s="39">
        <v>139</v>
      </c>
      <c r="C12" s="521" t="s">
        <v>504</v>
      </c>
      <c r="D12" s="522">
        <v>3053</v>
      </c>
      <c r="E12" s="523">
        <f>D12+C12+B12</f>
        <v>3722</v>
      </c>
      <c r="F12" s="670">
        <v>1.4</v>
      </c>
      <c r="G12" s="196">
        <v>305</v>
      </c>
      <c r="H12" s="196">
        <v>8</v>
      </c>
    </row>
  </sheetData>
  <sheetProtection/>
  <mergeCells count="10">
    <mergeCell ref="H6:H7"/>
    <mergeCell ref="B5:E5"/>
    <mergeCell ref="G6:G7"/>
    <mergeCell ref="F5:H5"/>
    <mergeCell ref="A5:A7"/>
    <mergeCell ref="B6:B7"/>
    <mergeCell ref="C6:C7"/>
    <mergeCell ref="D6:D7"/>
    <mergeCell ref="E6:E7"/>
    <mergeCell ref="F6:F7"/>
  </mergeCells>
  <hyperlinks>
    <hyperlink ref="G1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4">
      <selection activeCell="A1" sqref="A1"/>
    </sheetView>
  </sheetViews>
  <sheetFormatPr defaultColWidth="9.140625" defaultRowHeight="12.75"/>
  <cols>
    <col min="1" max="1" width="38.57421875" style="0" customWidth="1"/>
    <col min="2" max="11" width="9.28125" style="0" customWidth="1"/>
    <col min="12" max="12" width="8.57421875" style="0" customWidth="1"/>
    <col min="13" max="13" width="0.85546875" style="0" customWidth="1"/>
  </cols>
  <sheetData>
    <row r="1" spans="1:17" s="197" customFormat="1" ht="18.75">
      <c r="A1" s="24" t="s">
        <v>505</v>
      </c>
      <c r="B1" s="102"/>
      <c r="C1" s="102"/>
      <c r="D1" s="102"/>
      <c r="E1" s="102"/>
      <c r="F1" s="102"/>
      <c r="G1" s="102"/>
      <c r="H1" s="102"/>
      <c r="J1" s="672" t="s">
        <v>570</v>
      </c>
      <c r="K1" s="102"/>
      <c r="L1"/>
      <c r="M1"/>
      <c r="N1"/>
      <c r="O1"/>
      <c r="P1"/>
      <c r="Q1"/>
    </row>
    <row r="2" ht="8.25" customHeight="1"/>
    <row r="3" spans="1:11" ht="30.75" customHeight="1">
      <c r="A3" s="679" t="s">
        <v>363</v>
      </c>
      <c r="B3" s="697" t="s">
        <v>344</v>
      </c>
      <c r="C3" s="698"/>
      <c r="D3" s="691" t="s">
        <v>156</v>
      </c>
      <c r="E3" s="692"/>
      <c r="F3" s="693"/>
      <c r="G3" s="693"/>
      <c r="H3" s="693"/>
      <c r="I3" s="693"/>
      <c r="J3" s="693"/>
      <c r="K3" s="694"/>
    </row>
    <row r="4" spans="1:11" ht="34.5" customHeight="1">
      <c r="A4" s="690"/>
      <c r="B4" s="699"/>
      <c r="C4" s="700"/>
      <c r="D4" s="695" t="s">
        <v>241</v>
      </c>
      <c r="E4" s="696"/>
      <c r="F4" s="695" t="s">
        <v>343</v>
      </c>
      <c r="G4" s="696"/>
      <c r="H4" s="695" t="s">
        <v>80</v>
      </c>
      <c r="I4" s="695"/>
      <c r="J4" s="695" t="s">
        <v>22</v>
      </c>
      <c r="K4" s="696"/>
    </row>
    <row r="5" spans="1:11" ht="30" customHeight="1">
      <c r="A5" s="677"/>
      <c r="B5" s="363">
        <v>2014</v>
      </c>
      <c r="C5" s="363">
        <v>2015</v>
      </c>
      <c r="D5" s="363">
        <v>2014</v>
      </c>
      <c r="E5" s="363">
        <v>2015</v>
      </c>
      <c r="F5" s="363">
        <v>2014</v>
      </c>
      <c r="G5" s="363">
        <v>2015</v>
      </c>
      <c r="H5" s="363">
        <v>2014</v>
      </c>
      <c r="I5" s="363">
        <v>2015</v>
      </c>
      <c r="J5" s="363">
        <v>2014</v>
      </c>
      <c r="K5" s="363">
        <v>2015</v>
      </c>
    </row>
    <row r="6" spans="1:15" ht="45" customHeight="1">
      <c r="A6" s="146" t="s">
        <v>161</v>
      </c>
      <c r="B6" s="134">
        <v>199</v>
      </c>
      <c r="C6" s="134">
        <v>267</v>
      </c>
      <c r="D6" s="134">
        <v>47</v>
      </c>
      <c r="E6" s="134">
        <v>48</v>
      </c>
      <c r="F6" s="134">
        <v>130</v>
      </c>
      <c r="G6" s="134">
        <v>136</v>
      </c>
      <c r="H6" s="134">
        <v>89</v>
      </c>
      <c r="I6" s="134">
        <v>147</v>
      </c>
      <c r="J6" s="134">
        <f>SUM(D6,F6,H6)</f>
        <v>266</v>
      </c>
      <c r="K6" s="134">
        <f>SUM(E6,G6,I6)</f>
        <v>331</v>
      </c>
      <c r="N6" s="525"/>
      <c r="O6" s="524"/>
    </row>
    <row r="7" spans="1:15" ht="45" customHeight="1">
      <c r="A7" s="157" t="s">
        <v>162</v>
      </c>
      <c r="B7" s="135">
        <v>351</v>
      </c>
      <c r="C7" s="135">
        <v>391</v>
      </c>
      <c r="D7" s="135">
        <v>89</v>
      </c>
      <c r="E7" s="135">
        <v>98</v>
      </c>
      <c r="F7" s="135">
        <v>246</v>
      </c>
      <c r="G7" s="135">
        <v>289</v>
      </c>
      <c r="H7" s="135">
        <v>118</v>
      </c>
      <c r="I7" s="135">
        <v>121</v>
      </c>
      <c r="J7" s="135">
        <f aca="true" t="shared" si="0" ref="J7:K12">SUM(D7,F7,H7)</f>
        <v>453</v>
      </c>
      <c r="K7" s="135">
        <f t="shared" si="0"/>
        <v>508</v>
      </c>
      <c r="N7" s="525"/>
      <c r="O7" s="524"/>
    </row>
    <row r="8" spans="1:15" ht="45" customHeight="1">
      <c r="A8" s="157" t="s">
        <v>163</v>
      </c>
      <c r="B8" s="135">
        <v>617</v>
      </c>
      <c r="C8" s="135">
        <v>524</v>
      </c>
      <c r="D8" s="135">
        <v>107</v>
      </c>
      <c r="E8" s="135">
        <v>85</v>
      </c>
      <c r="F8" s="135">
        <v>399</v>
      </c>
      <c r="G8" s="135">
        <v>346</v>
      </c>
      <c r="H8" s="135">
        <v>398</v>
      </c>
      <c r="I8" s="135">
        <v>322</v>
      </c>
      <c r="J8" s="135">
        <f t="shared" si="0"/>
        <v>904</v>
      </c>
      <c r="K8" s="135">
        <f t="shared" si="0"/>
        <v>753</v>
      </c>
      <c r="N8" s="525"/>
      <c r="O8" s="524"/>
    </row>
    <row r="9" spans="1:15" ht="45" customHeight="1">
      <c r="A9" s="157" t="s">
        <v>164</v>
      </c>
      <c r="B9" s="135">
        <v>328</v>
      </c>
      <c r="C9" s="135">
        <v>446</v>
      </c>
      <c r="D9" s="135">
        <v>78</v>
      </c>
      <c r="E9" s="135">
        <v>76</v>
      </c>
      <c r="F9" s="135">
        <v>178</v>
      </c>
      <c r="G9" s="135">
        <v>243</v>
      </c>
      <c r="H9" s="135">
        <v>189</v>
      </c>
      <c r="I9" s="135">
        <v>259</v>
      </c>
      <c r="J9" s="135">
        <f t="shared" si="0"/>
        <v>445</v>
      </c>
      <c r="K9" s="135">
        <f t="shared" si="0"/>
        <v>578</v>
      </c>
      <c r="N9" s="525"/>
      <c r="O9" s="524"/>
    </row>
    <row r="10" spans="1:15" ht="45" customHeight="1">
      <c r="A10" s="157" t="s">
        <v>165</v>
      </c>
      <c r="B10" s="135">
        <v>361</v>
      </c>
      <c r="C10" s="135">
        <v>396</v>
      </c>
      <c r="D10" s="135">
        <v>87</v>
      </c>
      <c r="E10" s="135">
        <v>93</v>
      </c>
      <c r="F10" s="135">
        <v>156</v>
      </c>
      <c r="G10" s="135">
        <v>158</v>
      </c>
      <c r="H10" s="135">
        <v>265</v>
      </c>
      <c r="I10" s="135">
        <v>331</v>
      </c>
      <c r="J10" s="135">
        <f t="shared" si="0"/>
        <v>508</v>
      </c>
      <c r="K10" s="135">
        <f t="shared" si="0"/>
        <v>582</v>
      </c>
      <c r="N10" s="525"/>
      <c r="O10" s="524"/>
    </row>
    <row r="11" spans="1:15" ht="45" customHeight="1">
      <c r="A11" s="157" t="s">
        <v>166</v>
      </c>
      <c r="B11" s="135">
        <v>204</v>
      </c>
      <c r="C11" s="135">
        <v>180</v>
      </c>
      <c r="D11" s="135">
        <v>57</v>
      </c>
      <c r="E11" s="135">
        <v>52</v>
      </c>
      <c r="F11" s="135">
        <v>87</v>
      </c>
      <c r="G11" s="135">
        <v>83</v>
      </c>
      <c r="H11" s="135">
        <v>133</v>
      </c>
      <c r="I11" s="135">
        <v>104</v>
      </c>
      <c r="J11" s="135">
        <f t="shared" si="0"/>
        <v>277</v>
      </c>
      <c r="K11" s="135">
        <f t="shared" si="0"/>
        <v>239</v>
      </c>
      <c r="N11" s="525"/>
      <c r="O11" s="524"/>
    </row>
    <row r="12" spans="1:15" ht="45" customHeight="1">
      <c r="A12" s="149" t="s">
        <v>167</v>
      </c>
      <c r="B12" s="137">
        <v>533</v>
      </c>
      <c r="C12" s="137">
        <v>539</v>
      </c>
      <c r="D12" s="137">
        <v>142</v>
      </c>
      <c r="E12" s="137">
        <v>117</v>
      </c>
      <c r="F12" s="137">
        <v>302</v>
      </c>
      <c r="G12" s="137">
        <v>289</v>
      </c>
      <c r="H12" s="135">
        <v>295</v>
      </c>
      <c r="I12" s="135">
        <v>325</v>
      </c>
      <c r="J12" s="135">
        <f t="shared" si="0"/>
        <v>739</v>
      </c>
      <c r="K12" s="135">
        <f t="shared" si="0"/>
        <v>731</v>
      </c>
      <c r="N12" s="525"/>
      <c r="O12" s="524"/>
    </row>
    <row r="13" spans="1:15" ht="45" customHeight="1">
      <c r="A13" s="10" t="s">
        <v>168</v>
      </c>
      <c r="B13" s="199">
        <f>SUM(B6:B12)</f>
        <v>2593</v>
      </c>
      <c r="C13" s="199">
        <f aca="true" t="shared" si="1" ref="C13:K13">SUM(C6:C12)</f>
        <v>2743</v>
      </c>
      <c r="D13" s="199">
        <f>SUM(D6:D12)</f>
        <v>607</v>
      </c>
      <c r="E13" s="199">
        <f t="shared" si="1"/>
        <v>569</v>
      </c>
      <c r="F13" s="199">
        <f>SUM(F6:F12)</f>
        <v>1498</v>
      </c>
      <c r="G13" s="199">
        <f t="shared" si="1"/>
        <v>1544</v>
      </c>
      <c r="H13" s="199">
        <f>SUM(H6:H12)</f>
        <v>1487</v>
      </c>
      <c r="I13" s="199">
        <f t="shared" si="1"/>
        <v>1609</v>
      </c>
      <c r="J13" s="199">
        <f>SUM(J6:J12)</f>
        <v>3592</v>
      </c>
      <c r="K13" s="199">
        <f t="shared" si="1"/>
        <v>3722</v>
      </c>
      <c r="N13" s="525"/>
      <c r="O13" s="175"/>
    </row>
    <row r="14" spans="1:14" ht="21" customHeight="1">
      <c r="A14" s="41"/>
      <c r="N14" s="175"/>
    </row>
    <row r="20" ht="12.75">
      <c r="F20" s="175"/>
    </row>
  </sheetData>
  <sheetProtection/>
  <mergeCells count="7">
    <mergeCell ref="A3:A5"/>
    <mergeCell ref="D3:K3"/>
    <mergeCell ref="D4:E4"/>
    <mergeCell ref="F4:G4"/>
    <mergeCell ref="H4:I4"/>
    <mergeCell ref="J4:K4"/>
    <mergeCell ref="B3:C4"/>
  </mergeCells>
  <hyperlinks>
    <hyperlink ref="J1" location="'Table of contents'!A1" display="Back to table of contents"/>
  </hyperlinks>
  <printOptions/>
  <pageMargins left="0.7480314960629921" right="0" top="0.7480314960629921" bottom="0.7480314960629921" header="0" footer="0"/>
  <pageSetup horizontalDpi="600" verticalDpi="600" orientation="landscape" paperSize="9" r:id="rId2"/>
  <ignoredErrors>
    <ignoredError sqref="C13 K13 E13 G13 I13" formulaRange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2.8515625" style="0" customWidth="1"/>
    <col min="2" max="7" width="12.28125" style="0" customWidth="1"/>
    <col min="8" max="8" width="12.7109375" style="0" customWidth="1"/>
    <col min="9" max="9" width="1.8515625" style="0" customWidth="1"/>
  </cols>
  <sheetData>
    <row r="1" spans="1:12" s="197" customFormat="1" ht="18.75">
      <c r="A1" s="27" t="s">
        <v>506</v>
      </c>
      <c r="B1" s="102"/>
      <c r="C1" s="102"/>
      <c r="D1" s="102"/>
      <c r="E1" s="127"/>
      <c r="F1" s="672" t="s">
        <v>570</v>
      </c>
      <c r="G1" s="127"/>
      <c r="H1"/>
      <c r="I1"/>
      <c r="J1"/>
      <c r="K1"/>
      <c r="L1"/>
    </row>
    <row r="3" spans="1:8" ht="30" customHeight="1">
      <c r="A3" s="112"/>
      <c r="B3" s="59" t="s">
        <v>241</v>
      </c>
      <c r="C3" s="5"/>
      <c r="D3" s="60"/>
      <c r="E3" s="4" t="s">
        <v>22</v>
      </c>
      <c r="F3" s="5"/>
      <c r="G3" s="60"/>
      <c r="H3" s="477" t="s">
        <v>23</v>
      </c>
    </row>
    <row r="4" spans="1:7" ht="30" customHeight="1">
      <c r="A4" s="13" t="s">
        <v>160</v>
      </c>
      <c r="B4" s="200" t="s">
        <v>293</v>
      </c>
      <c r="C4" s="8"/>
      <c r="D4" s="93"/>
      <c r="E4" s="7" t="s">
        <v>293</v>
      </c>
      <c r="F4" s="8"/>
      <c r="G4" s="94"/>
    </row>
    <row r="5" spans="1:7" ht="36.75" customHeight="1">
      <c r="A5" s="145"/>
      <c r="B5" s="11" t="s">
        <v>169</v>
      </c>
      <c r="C5" s="11" t="s">
        <v>170</v>
      </c>
      <c r="D5" s="11" t="s">
        <v>22</v>
      </c>
      <c r="E5" s="32" t="s">
        <v>169</v>
      </c>
      <c r="F5" s="11" t="s">
        <v>170</v>
      </c>
      <c r="G5" s="11" t="s">
        <v>22</v>
      </c>
    </row>
    <row r="6" spans="1:7" ht="45" customHeight="1">
      <c r="A6" s="104" t="s">
        <v>161</v>
      </c>
      <c r="B6" s="135">
        <v>19</v>
      </c>
      <c r="C6" s="135">
        <v>29</v>
      </c>
      <c r="D6" s="135">
        <f aca="true" t="shared" si="0" ref="D6:D12">SUM(B6:C6)</f>
        <v>48</v>
      </c>
      <c r="E6" s="198">
        <v>144</v>
      </c>
      <c r="F6" s="135">
        <v>187</v>
      </c>
      <c r="G6" s="135">
        <f aca="true" t="shared" si="1" ref="G6:G12">SUM(E6:F6)</f>
        <v>331</v>
      </c>
    </row>
    <row r="7" spans="1:7" ht="45" customHeight="1">
      <c r="A7" s="104" t="s">
        <v>162</v>
      </c>
      <c r="B7" s="135">
        <v>56</v>
      </c>
      <c r="C7" s="135">
        <v>42</v>
      </c>
      <c r="D7" s="135">
        <f t="shared" si="0"/>
        <v>98</v>
      </c>
      <c r="E7" s="198">
        <v>258</v>
      </c>
      <c r="F7" s="135">
        <v>250</v>
      </c>
      <c r="G7" s="135">
        <f t="shared" si="1"/>
        <v>508</v>
      </c>
    </row>
    <row r="8" spans="1:7" ht="45" customHeight="1">
      <c r="A8" s="104" t="s">
        <v>163</v>
      </c>
      <c r="B8" s="135">
        <v>55</v>
      </c>
      <c r="C8" s="135">
        <v>30</v>
      </c>
      <c r="D8" s="135">
        <f t="shared" si="0"/>
        <v>85</v>
      </c>
      <c r="E8" s="198">
        <v>387</v>
      </c>
      <c r="F8" s="135">
        <v>366</v>
      </c>
      <c r="G8" s="135">
        <f t="shared" si="1"/>
        <v>753</v>
      </c>
    </row>
    <row r="9" spans="1:7" ht="45" customHeight="1">
      <c r="A9" s="104" t="s">
        <v>164</v>
      </c>
      <c r="B9" s="135">
        <v>36</v>
      </c>
      <c r="C9" s="135">
        <v>40</v>
      </c>
      <c r="D9" s="135">
        <f t="shared" si="0"/>
        <v>76</v>
      </c>
      <c r="E9" s="198">
        <v>246</v>
      </c>
      <c r="F9" s="135">
        <v>332</v>
      </c>
      <c r="G9" s="135">
        <f t="shared" si="1"/>
        <v>578</v>
      </c>
    </row>
    <row r="10" spans="1:7" ht="45" customHeight="1">
      <c r="A10" s="104" t="s">
        <v>165</v>
      </c>
      <c r="B10" s="135">
        <v>54</v>
      </c>
      <c r="C10" s="135">
        <v>39</v>
      </c>
      <c r="D10" s="135">
        <f t="shared" si="0"/>
        <v>93</v>
      </c>
      <c r="E10" s="198">
        <v>310</v>
      </c>
      <c r="F10" s="135">
        <v>272</v>
      </c>
      <c r="G10" s="135">
        <f t="shared" si="1"/>
        <v>582</v>
      </c>
    </row>
    <row r="11" spans="1:7" ht="45" customHeight="1">
      <c r="A11" s="104" t="s">
        <v>166</v>
      </c>
      <c r="B11" s="135">
        <v>27</v>
      </c>
      <c r="C11" s="135">
        <v>25</v>
      </c>
      <c r="D11" s="135">
        <f t="shared" si="0"/>
        <v>52</v>
      </c>
      <c r="E11" s="198">
        <v>127</v>
      </c>
      <c r="F11" s="135">
        <v>112</v>
      </c>
      <c r="G11" s="135">
        <f t="shared" si="1"/>
        <v>239</v>
      </c>
    </row>
    <row r="12" spans="1:7" ht="45" customHeight="1">
      <c r="A12" s="104" t="s">
        <v>167</v>
      </c>
      <c r="B12" s="135">
        <v>64</v>
      </c>
      <c r="C12" s="135">
        <v>53</v>
      </c>
      <c r="D12" s="135">
        <f t="shared" si="0"/>
        <v>117</v>
      </c>
      <c r="E12" s="198">
        <v>384</v>
      </c>
      <c r="F12" s="135">
        <v>347</v>
      </c>
      <c r="G12" s="135">
        <f t="shared" si="1"/>
        <v>731</v>
      </c>
    </row>
    <row r="13" spans="1:7" ht="45" customHeight="1">
      <c r="A13" s="55" t="s">
        <v>171</v>
      </c>
      <c r="B13" s="199">
        <f aca="true" t="shared" si="2" ref="B13:G13">SUM(B6:B12)</f>
        <v>311</v>
      </c>
      <c r="C13" s="199">
        <f t="shared" si="2"/>
        <v>258</v>
      </c>
      <c r="D13" s="199">
        <f t="shared" si="2"/>
        <v>569</v>
      </c>
      <c r="E13" s="202">
        <f t="shared" si="2"/>
        <v>1856</v>
      </c>
      <c r="F13" s="199">
        <f t="shared" si="2"/>
        <v>1866</v>
      </c>
      <c r="G13" s="199">
        <f t="shared" si="2"/>
        <v>3722</v>
      </c>
    </row>
  </sheetData>
  <sheetProtection/>
  <hyperlinks>
    <hyperlink ref="F1" location="'Table of contents'!A1" display="Back to table of contents"/>
  </hyperlinks>
  <printOptions/>
  <pageMargins left="0.7480314960629921" right="0" top="0.7480314960629921" bottom="0.5511811023622047" header="0.11811023622047245" footer="0.31496062992125984"/>
  <pageSetup horizontalDpi="600" verticalDpi="600" orientation="landscape" paperSize="9" r:id="rId1"/>
  <ignoredErrors>
    <ignoredError sqref="G11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6.57421875" style="206" customWidth="1"/>
    <col min="2" max="2" width="5.421875" style="206" customWidth="1"/>
    <col min="3" max="3" width="6.28125" style="206" customWidth="1"/>
    <col min="4" max="11" width="13.7109375" style="206" customWidth="1"/>
    <col min="12" max="12" width="11.28125" style="206" customWidth="1"/>
    <col min="13" max="13" width="1.421875" style="206" customWidth="1"/>
    <col min="14" max="16384" width="9.140625" style="206" customWidth="1"/>
  </cols>
  <sheetData>
    <row r="1" spans="1:11" ht="18.75">
      <c r="A1" s="203" t="s">
        <v>499</v>
      </c>
      <c r="B1" s="204"/>
      <c r="C1" s="205"/>
      <c r="E1" s="205"/>
      <c r="G1" s="204"/>
      <c r="J1" s="672" t="s">
        <v>570</v>
      </c>
      <c r="K1" s="204"/>
    </row>
    <row r="2" spans="1:11" ht="15.75" customHeight="1">
      <c r="A2" s="207"/>
      <c r="B2" s="207"/>
      <c r="C2" s="207" t="s">
        <v>23</v>
      </c>
      <c r="E2" s="207"/>
      <c r="G2" s="207"/>
      <c r="J2" s="207"/>
      <c r="K2" s="207"/>
    </row>
    <row r="3" spans="1:11" ht="17.25" customHeight="1">
      <c r="A3" s="208"/>
      <c r="B3" s="209" t="s">
        <v>172</v>
      </c>
      <c r="C3" s="210"/>
      <c r="D3" s="212"/>
      <c r="E3" s="211"/>
      <c r="F3" s="212"/>
      <c r="G3" s="211"/>
      <c r="H3" s="213"/>
      <c r="I3" s="212"/>
      <c r="J3" s="211"/>
      <c r="K3" s="210"/>
    </row>
    <row r="4" spans="1:11" ht="18" customHeight="1">
      <c r="A4" s="214"/>
      <c r="B4" s="215"/>
      <c r="C4" s="216"/>
      <c r="D4" s="217" t="s">
        <v>173</v>
      </c>
      <c r="E4" s="217" t="s">
        <v>174</v>
      </c>
      <c r="F4" s="217" t="s">
        <v>175</v>
      </c>
      <c r="G4" s="217" t="s">
        <v>176</v>
      </c>
      <c r="H4" s="217" t="s">
        <v>177</v>
      </c>
      <c r="I4" s="217" t="s">
        <v>178</v>
      </c>
      <c r="J4" s="217" t="s">
        <v>179</v>
      </c>
      <c r="K4" s="217" t="s">
        <v>22</v>
      </c>
    </row>
    <row r="5" spans="1:11" ht="16.5" customHeight="1">
      <c r="A5" s="218" t="s">
        <v>180</v>
      </c>
      <c r="B5" s="219"/>
      <c r="C5" s="220"/>
      <c r="D5" s="222"/>
      <c r="E5" s="221"/>
      <c r="F5" s="222"/>
      <c r="G5" s="221"/>
      <c r="H5" s="223"/>
      <c r="I5" s="222"/>
      <c r="J5" s="221"/>
      <c r="K5" s="221"/>
    </row>
    <row r="6" spans="1:13" ht="15.75" customHeight="1">
      <c r="A6" s="224">
        <v>0</v>
      </c>
      <c r="B6" s="225" t="s">
        <v>44</v>
      </c>
      <c r="C6" s="226">
        <v>1</v>
      </c>
      <c r="D6" s="447">
        <v>11</v>
      </c>
      <c r="E6" s="448">
        <v>2</v>
      </c>
      <c r="F6" s="447">
        <v>2</v>
      </c>
      <c r="G6" s="448">
        <v>3</v>
      </c>
      <c r="H6" s="449">
        <v>6</v>
      </c>
      <c r="I6" s="667">
        <v>11</v>
      </c>
      <c r="J6" s="447">
        <v>7</v>
      </c>
      <c r="K6" s="450">
        <f>SUM(D6:J6)</f>
        <v>42</v>
      </c>
      <c r="M6" s="546"/>
    </row>
    <row r="7" spans="1:11" ht="15.75" customHeight="1">
      <c r="A7" s="224">
        <f aca="true" t="shared" si="0" ref="A7:A29">A6+1</f>
        <v>1</v>
      </c>
      <c r="B7" s="225" t="s">
        <v>44</v>
      </c>
      <c r="C7" s="226">
        <f aca="true" t="shared" si="1" ref="C7:C29">C6+1</f>
        <v>2</v>
      </c>
      <c r="D7" s="451">
        <v>7</v>
      </c>
      <c r="E7" s="452">
        <v>1</v>
      </c>
      <c r="F7" s="451">
        <v>2</v>
      </c>
      <c r="G7" s="452">
        <v>2</v>
      </c>
      <c r="H7" s="449">
        <v>6</v>
      </c>
      <c r="I7" s="668">
        <v>4</v>
      </c>
      <c r="J7" s="451">
        <v>8</v>
      </c>
      <c r="K7" s="450">
        <f aca="true" t="shared" si="2" ref="K7:K29">SUM(D7:J7)</f>
        <v>30</v>
      </c>
    </row>
    <row r="8" spans="1:11" ht="15.75" customHeight="1">
      <c r="A8" s="224">
        <f t="shared" si="0"/>
        <v>2</v>
      </c>
      <c r="B8" s="225" t="s">
        <v>44</v>
      </c>
      <c r="C8" s="226">
        <f t="shared" si="1"/>
        <v>3</v>
      </c>
      <c r="D8" s="451">
        <v>3</v>
      </c>
      <c r="E8" s="452">
        <v>2</v>
      </c>
      <c r="F8" s="451">
        <v>2</v>
      </c>
      <c r="G8" s="452">
        <v>2</v>
      </c>
      <c r="H8" s="495">
        <v>0</v>
      </c>
      <c r="I8" s="668">
        <v>4</v>
      </c>
      <c r="J8" s="451">
        <v>7</v>
      </c>
      <c r="K8" s="450">
        <f t="shared" si="2"/>
        <v>20</v>
      </c>
    </row>
    <row r="9" spans="1:11" ht="15.75" customHeight="1">
      <c r="A9" s="224">
        <f t="shared" si="0"/>
        <v>3</v>
      </c>
      <c r="B9" s="225" t="s">
        <v>44</v>
      </c>
      <c r="C9" s="226">
        <f t="shared" si="1"/>
        <v>4</v>
      </c>
      <c r="D9" s="451">
        <v>1</v>
      </c>
      <c r="E9" s="452">
        <v>1</v>
      </c>
      <c r="F9" s="451">
        <v>2</v>
      </c>
      <c r="G9" s="452">
        <v>4</v>
      </c>
      <c r="H9" s="453">
        <v>2</v>
      </c>
      <c r="I9" s="668">
        <v>4</v>
      </c>
      <c r="J9" s="451">
        <v>5</v>
      </c>
      <c r="K9" s="450">
        <f t="shared" si="2"/>
        <v>19</v>
      </c>
    </row>
    <row r="10" spans="1:11" ht="15.75" customHeight="1">
      <c r="A10" s="224">
        <f t="shared" si="0"/>
        <v>4</v>
      </c>
      <c r="B10" s="225" t="s">
        <v>44</v>
      </c>
      <c r="C10" s="226">
        <f t="shared" si="1"/>
        <v>5</v>
      </c>
      <c r="D10" s="451">
        <v>1</v>
      </c>
      <c r="E10" s="452">
        <v>2</v>
      </c>
      <c r="F10" s="451">
        <v>1</v>
      </c>
      <c r="G10" s="452">
        <v>3</v>
      </c>
      <c r="H10" s="453">
        <v>3</v>
      </c>
      <c r="I10" s="668">
        <v>3</v>
      </c>
      <c r="J10" s="451">
        <v>5</v>
      </c>
      <c r="K10" s="450">
        <f t="shared" si="2"/>
        <v>18</v>
      </c>
    </row>
    <row r="11" spans="1:11" ht="15.75" customHeight="1">
      <c r="A11" s="224">
        <f t="shared" si="0"/>
        <v>5</v>
      </c>
      <c r="B11" s="225" t="s">
        <v>44</v>
      </c>
      <c r="C11" s="226">
        <f t="shared" si="1"/>
        <v>6</v>
      </c>
      <c r="D11" s="451">
        <v>2</v>
      </c>
      <c r="E11" s="452">
        <v>6</v>
      </c>
      <c r="F11" s="451">
        <v>5</v>
      </c>
      <c r="G11" s="452">
        <v>7</v>
      </c>
      <c r="H11" s="453">
        <v>8</v>
      </c>
      <c r="I11" s="668">
        <v>11</v>
      </c>
      <c r="J11" s="451">
        <v>11</v>
      </c>
      <c r="K11" s="450">
        <f t="shared" si="2"/>
        <v>50</v>
      </c>
    </row>
    <row r="12" spans="1:11" ht="15.75" customHeight="1">
      <c r="A12" s="224">
        <f t="shared" si="0"/>
        <v>6</v>
      </c>
      <c r="B12" s="225" t="s">
        <v>44</v>
      </c>
      <c r="C12" s="226">
        <f t="shared" si="1"/>
        <v>7</v>
      </c>
      <c r="D12" s="451">
        <v>18</v>
      </c>
      <c r="E12" s="452">
        <v>18</v>
      </c>
      <c r="F12" s="451">
        <v>10</v>
      </c>
      <c r="G12" s="452">
        <v>10</v>
      </c>
      <c r="H12" s="453">
        <v>9</v>
      </c>
      <c r="I12" s="668">
        <v>14</v>
      </c>
      <c r="J12" s="451">
        <v>13</v>
      </c>
      <c r="K12" s="450">
        <f t="shared" si="2"/>
        <v>92</v>
      </c>
    </row>
    <row r="13" spans="1:11" ht="15.75" customHeight="1">
      <c r="A13" s="224">
        <f t="shared" si="0"/>
        <v>7</v>
      </c>
      <c r="B13" s="225" t="s">
        <v>44</v>
      </c>
      <c r="C13" s="226">
        <f t="shared" si="1"/>
        <v>8</v>
      </c>
      <c r="D13" s="451">
        <v>19</v>
      </c>
      <c r="E13" s="452">
        <v>25</v>
      </c>
      <c r="F13" s="451">
        <v>23</v>
      </c>
      <c r="G13" s="452">
        <v>32</v>
      </c>
      <c r="H13" s="453">
        <v>22</v>
      </c>
      <c r="I13" s="668">
        <v>16</v>
      </c>
      <c r="J13" s="451">
        <v>14</v>
      </c>
      <c r="K13" s="450">
        <f t="shared" si="2"/>
        <v>151</v>
      </c>
    </row>
    <row r="14" spans="1:11" ht="15.75" customHeight="1">
      <c r="A14" s="224">
        <f t="shared" si="0"/>
        <v>8</v>
      </c>
      <c r="B14" s="225" t="s">
        <v>44</v>
      </c>
      <c r="C14" s="226">
        <f t="shared" si="1"/>
        <v>9</v>
      </c>
      <c r="D14" s="451">
        <v>23</v>
      </c>
      <c r="E14" s="452">
        <v>27</v>
      </c>
      <c r="F14" s="451">
        <v>23</v>
      </c>
      <c r="G14" s="452">
        <v>24</v>
      </c>
      <c r="H14" s="453">
        <v>19</v>
      </c>
      <c r="I14" s="668">
        <v>24</v>
      </c>
      <c r="J14" s="451">
        <v>17</v>
      </c>
      <c r="K14" s="450">
        <f t="shared" si="2"/>
        <v>157</v>
      </c>
    </row>
    <row r="15" spans="1:11" ht="15.75" customHeight="1">
      <c r="A15" s="224">
        <f t="shared" si="0"/>
        <v>9</v>
      </c>
      <c r="B15" s="225" t="s">
        <v>44</v>
      </c>
      <c r="C15" s="226">
        <f t="shared" si="1"/>
        <v>10</v>
      </c>
      <c r="D15" s="451">
        <v>29</v>
      </c>
      <c r="E15" s="452">
        <v>11</v>
      </c>
      <c r="F15" s="451">
        <v>19</v>
      </c>
      <c r="G15" s="452">
        <v>12</v>
      </c>
      <c r="H15" s="453">
        <v>14</v>
      </c>
      <c r="I15" s="668">
        <v>16</v>
      </c>
      <c r="J15" s="451">
        <v>18</v>
      </c>
      <c r="K15" s="450">
        <f t="shared" si="2"/>
        <v>119</v>
      </c>
    </row>
    <row r="16" spans="1:11" ht="15.75" customHeight="1">
      <c r="A16" s="224">
        <f t="shared" si="0"/>
        <v>10</v>
      </c>
      <c r="B16" s="225" t="s">
        <v>44</v>
      </c>
      <c r="C16" s="226">
        <f t="shared" si="1"/>
        <v>11</v>
      </c>
      <c r="D16" s="451">
        <v>15</v>
      </c>
      <c r="E16" s="452">
        <v>19</v>
      </c>
      <c r="F16" s="451">
        <v>20</v>
      </c>
      <c r="G16" s="452">
        <v>18</v>
      </c>
      <c r="H16" s="453">
        <v>15</v>
      </c>
      <c r="I16" s="668">
        <v>17</v>
      </c>
      <c r="J16" s="451">
        <v>20</v>
      </c>
      <c r="K16" s="450">
        <f t="shared" si="2"/>
        <v>124</v>
      </c>
    </row>
    <row r="17" spans="1:11" ht="15.75" customHeight="1">
      <c r="A17" s="224">
        <f t="shared" si="0"/>
        <v>11</v>
      </c>
      <c r="B17" s="225" t="s">
        <v>44</v>
      </c>
      <c r="C17" s="226">
        <f t="shared" si="1"/>
        <v>12</v>
      </c>
      <c r="D17" s="451">
        <v>20</v>
      </c>
      <c r="E17" s="452">
        <v>13</v>
      </c>
      <c r="F17" s="451">
        <v>18</v>
      </c>
      <c r="G17" s="452">
        <v>22</v>
      </c>
      <c r="H17" s="453">
        <v>20</v>
      </c>
      <c r="I17" s="668">
        <v>23</v>
      </c>
      <c r="J17" s="451">
        <v>17</v>
      </c>
      <c r="K17" s="450">
        <f t="shared" si="2"/>
        <v>133</v>
      </c>
    </row>
    <row r="18" spans="1:11" ht="15.75" customHeight="1">
      <c r="A18" s="224">
        <f t="shared" si="0"/>
        <v>12</v>
      </c>
      <c r="B18" s="225" t="s">
        <v>44</v>
      </c>
      <c r="C18" s="226">
        <f t="shared" si="1"/>
        <v>13</v>
      </c>
      <c r="D18" s="451">
        <v>20</v>
      </c>
      <c r="E18" s="452">
        <v>16</v>
      </c>
      <c r="F18" s="451">
        <v>20</v>
      </c>
      <c r="G18" s="452">
        <v>21</v>
      </c>
      <c r="H18" s="453">
        <v>23</v>
      </c>
      <c r="I18" s="668">
        <v>15</v>
      </c>
      <c r="J18" s="451">
        <v>18</v>
      </c>
      <c r="K18" s="450">
        <f t="shared" si="2"/>
        <v>133</v>
      </c>
    </row>
    <row r="19" spans="1:11" ht="15.75" customHeight="1">
      <c r="A19" s="224">
        <f t="shared" si="0"/>
        <v>13</v>
      </c>
      <c r="B19" s="225" t="s">
        <v>44</v>
      </c>
      <c r="C19" s="226">
        <f t="shared" si="1"/>
        <v>14</v>
      </c>
      <c r="D19" s="451">
        <v>21</v>
      </c>
      <c r="E19" s="452">
        <v>23</v>
      </c>
      <c r="F19" s="451">
        <v>21</v>
      </c>
      <c r="G19" s="452">
        <v>20</v>
      </c>
      <c r="H19" s="453">
        <v>14</v>
      </c>
      <c r="I19" s="668">
        <v>26</v>
      </c>
      <c r="J19" s="451">
        <v>20</v>
      </c>
      <c r="K19" s="450">
        <f t="shared" si="2"/>
        <v>145</v>
      </c>
    </row>
    <row r="20" spans="1:11" ht="15.75" customHeight="1">
      <c r="A20" s="224">
        <f t="shared" si="0"/>
        <v>14</v>
      </c>
      <c r="B20" s="225" t="s">
        <v>44</v>
      </c>
      <c r="C20" s="226">
        <f t="shared" si="1"/>
        <v>15</v>
      </c>
      <c r="D20" s="451">
        <v>20</v>
      </c>
      <c r="E20" s="452">
        <v>21</v>
      </c>
      <c r="F20" s="451">
        <v>22</v>
      </c>
      <c r="G20" s="452">
        <v>24</v>
      </c>
      <c r="H20" s="453">
        <v>22</v>
      </c>
      <c r="I20" s="668">
        <v>26</v>
      </c>
      <c r="J20" s="451">
        <v>24</v>
      </c>
      <c r="K20" s="450">
        <f t="shared" si="2"/>
        <v>159</v>
      </c>
    </row>
    <row r="21" spans="1:11" ht="15.75" customHeight="1">
      <c r="A21" s="224">
        <f t="shared" si="0"/>
        <v>15</v>
      </c>
      <c r="B21" s="225" t="s">
        <v>44</v>
      </c>
      <c r="C21" s="226">
        <f t="shared" si="1"/>
        <v>16</v>
      </c>
      <c r="D21" s="451">
        <v>18</v>
      </c>
      <c r="E21" s="452">
        <v>22</v>
      </c>
      <c r="F21" s="451">
        <v>24</v>
      </c>
      <c r="G21" s="452">
        <v>30</v>
      </c>
      <c r="H21" s="453">
        <v>28</v>
      </c>
      <c r="I21" s="668">
        <v>23</v>
      </c>
      <c r="J21" s="451">
        <v>20</v>
      </c>
      <c r="K21" s="450">
        <f t="shared" si="2"/>
        <v>165</v>
      </c>
    </row>
    <row r="22" spans="1:11" ht="15.75" customHeight="1">
      <c r="A22" s="224">
        <f t="shared" si="0"/>
        <v>16</v>
      </c>
      <c r="B22" s="225" t="s">
        <v>44</v>
      </c>
      <c r="C22" s="226">
        <f t="shared" si="1"/>
        <v>17</v>
      </c>
      <c r="D22" s="451">
        <v>35</v>
      </c>
      <c r="E22" s="452">
        <v>29</v>
      </c>
      <c r="F22" s="451">
        <v>31</v>
      </c>
      <c r="G22" s="452">
        <v>33</v>
      </c>
      <c r="H22" s="453">
        <v>25</v>
      </c>
      <c r="I22" s="668">
        <v>20</v>
      </c>
      <c r="J22" s="451">
        <v>43</v>
      </c>
      <c r="K22" s="450">
        <f t="shared" si="2"/>
        <v>216</v>
      </c>
    </row>
    <row r="23" spans="1:11" ht="15.75" customHeight="1">
      <c r="A23" s="224">
        <f t="shared" si="0"/>
        <v>17</v>
      </c>
      <c r="B23" s="225" t="s">
        <v>44</v>
      </c>
      <c r="C23" s="226">
        <f t="shared" si="1"/>
        <v>18</v>
      </c>
      <c r="D23" s="451">
        <v>46</v>
      </c>
      <c r="E23" s="452">
        <v>41</v>
      </c>
      <c r="F23" s="451">
        <v>28</v>
      </c>
      <c r="G23" s="452">
        <v>34</v>
      </c>
      <c r="H23" s="453">
        <v>26</v>
      </c>
      <c r="I23" s="668">
        <v>17</v>
      </c>
      <c r="J23" s="451">
        <v>21</v>
      </c>
      <c r="K23" s="450">
        <f t="shared" si="2"/>
        <v>213</v>
      </c>
    </row>
    <row r="24" spans="1:11" ht="15.75" customHeight="1">
      <c r="A24" s="224">
        <f t="shared" si="0"/>
        <v>18</v>
      </c>
      <c r="B24" s="225" t="s">
        <v>44</v>
      </c>
      <c r="C24" s="226">
        <f t="shared" si="1"/>
        <v>19</v>
      </c>
      <c r="D24" s="451">
        <v>27</v>
      </c>
      <c r="E24" s="452">
        <v>19</v>
      </c>
      <c r="F24" s="451">
        <v>27</v>
      </c>
      <c r="G24" s="452">
        <v>36</v>
      </c>
      <c r="H24" s="453">
        <v>30</v>
      </c>
      <c r="I24" s="668">
        <v>26</v>
      </c>
      <c r="J24" s="451">
        <v>35</v>
      </c>
      <c r="K24" s="450">
        <f t="shared" si="2"/>
        <v>200</v>
      </c>
    </row>
    <row r="25" spans="1:11" ht="15.75" customHeight="1">
      <c r="A25" s="224">
        <f t="shared" si="0"/>
        <v>19</v>
      </c>
      <c r="B25" s="225" t="s">
        <v>44</v>
      </c>
      <c r="C25" s="226">
        <f t="shared" si="1"/>
        <v>20</v>
      </c>
      <c r="D25" s="451">
        <v>19</v>
      </c>
      <c r="E25" s="452">
        <v>17</v>
      </c>
      <c r="F25" s="451">
        <v>21</v>
      </c>
      <c r="G25" s="452">
        <v>22</v>
      </c>
      <c r="H25" s="453">
        <v>23</v>
      </c>
      <c r="I25" s="668">
        <v>18</v>
      </c>
      <c r="J25" s="451">
        <v>31</v>
      </c>
      <c r="K25" s="450">
        <f t="shared" si="2"/>
        <v>151</v>
      </c>
    </row>
    <row r="26" spans="1:11" ht="15.75" customHeight="1">
      <c r="A26" s="224">
        <f t="shared" si="0"/>
        <v>20</v>
      </c>
      <c r="B26" s="225" t="s">
        <v>44</v>
      </c>
      <c r="C26" s="226">
        <f t="shared" si="1"/>
        <v>21</v>
      </c>
      <c r="D26" s="451">
        <v>13</v>
      </c>
      <c r="E26" s="452">
        <v>13</v>
      </c>
      <c r="F26" s="451">
        <v>14</v>
      </c>
      <c r="G26" s="452">
        <v>10</v>
      </c>
      <c r="H26" s="453">
        <v>21</v>
      </c>
      <c r="I26" s="668">
        <v>31</v>
      </c>
      <c r="J26" s="451">
        <v>34</v>
      </c>
      <c r="K26" s="450">
        <f t="shared" si="2"/>
        <v>136</v>
      </c>
    </row>
    <row r="27" spans="1:11" ht="15.75" customHeight="1">
      <c r="A27" s="224">
        <f t="shared" si="0"/>
        <v>21</v>
      </c>
      <c r="B27" s="225" t="s">
        <v>44</v>
      </c>
      <c r="C27" s="226">
        <f t="shared" si="1"/>
        <v>22</v>
      </c>
      <c r="D27" s="451">
        <v>15</v>
      </c>
      <c r="E27" s="452">
        <v>14</v>
      </c>
      <c r="F27" s="451">
        <v>10</v>
      </c>
      <c r="G27" s="452">
        <v>7</v>
      </c>
      <c r="H27" s="453">
        <v>22</v>
      </c>
      <c r="I27" s="668">
        <v>25</v>
      </c>
      <c r="J27" s="451">
        <v>19</v>
      </c>
      <c r="K27" s="450">
        <f t="shared" si="2"/>
        <v>112</v>
      </c>
    </row>
    <row r="28" spans="1:11" ht="15.75" customHeight="1">
      <c r="A28" s="224">
        <f t="shared" si="0"/>
        <v>22</v>
      </c>
      <c r="B28" s="225" t="s">
        <v>44</v>
      </c>
      <c r="C28" s="226">
        <f t="shared" si="1"/>
        <v>23</v>
      </c>
      <c r="D28" s="451">
        <v>14</v>
      </c>
      <c r="E28" s="452">
        <v>7</v>
      </c>
      <c r="F28" s="451">
        <v>8</v>
      </c>
      <c r="G28" s="452">
        <v>6</v>
      </c>
      <c r="H28" s="453">
        <v>10</v>
      </c>
      <c r="I28" s="668">
        <v>19</v>
      </c>
      <c r="J28" s="451">
        <v>25</v>
      </c>
      <c r="K28" s="450">
        <f t="shared" si="2"/>
        <v>89</v>
      </c>
    </row>
    <row r="29" spans="1:11" ht="15.75" customHeight="1">
      <c r="A29" s="227">
        <f t="shared" si="0"/>
        <v>23</v>
      </c>
      <c r="B29" s="228" t="s">
        <v>44</v>
      </c>
      <c r="C29" s="229">
        <f t="shared" si="1"/>
        <v>24</v>
      </c>
      <c r="D29" s="451">
        <v>11</v>
      </c>
      <c r="E29" s="455">
        <v>10</v>
      </c>
      <c r="F29" s="454">
        <v>2</v>
      </c>
      <c r="G29" s="455">
        <v>5</v>
      </c>
      <c r="H29" s="456">
        <v>11</v>
      </c>
      <c r="I29" s="669">
        <v>13</v>
      </c>
      <c r="J29" s="454">
        <v>17</v>
      </c>
      <c r="K29" s="450">
        <f t="shared" si="2"/>
        <v>69</v>
      </c>
    </row>
    <row r="30" spans="1:11" ht="29.25" customHeight="1">
      <c r="A30" s="230"/>
      <c r="B30" s="231" t="s">
        <v>22</v>
      </c>
      <c r="C30" s="231"/>
      <c r="D30" s="457">
        <f aca="true" t="shared" si="3" ref="D30:I30">SUM(D6:D29)</f>
        <v>408</v>
      </c>
      <c r="E30" s="457">
        <f t="shared" si="3"/>
        <v>359</v>
      </c>
      <c r="F30" s="457">
        <f t="shared" si="3"/>
        <v>355</v>
      </c>
      <c r="G30" s="457">
        <f t="shared" si="3"/>
        <v>387</v>
      </c>
      <c r="H30" s="457">
        <f t="shared" si="3"/>
        <v>379</v>
      </c>
      <c r="I30" s="457">
        <f t="shared" si="3"/>
        <v>406</v>
      </c>
      <c r="J30" s="666">
        <f>SUM(J6:J29)</f>
        <v>449</v>
      </c>
      <c r="K30" s="457">
        <f>SUM(K6:K29)</f>
        <v>2743</v>
      </c>
    </row>
  </sheetData>
  <sheetProtection/>
  <hyperlinks>
    <hyperlink ref="J1" location="'Table of contents'!A1" display="Back to table of contents"/>
  </hyperlinks>
  <printOptions/>
  <pageMargins left="0.7480314960629921" right="0" top="0.7480314960629921" bottom="0.5511811023622047" header="0.11811023622047245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25.7109375" style="0" customWidth="1"/>
    <col min="2" max="2" width="12.00390625" style="0" customWidth="1"/>
    <col min="3" max="3" width="11.7109375" style="0" customWidth="1"/>
    <col min="4" max="4" width="12.421875" style="0" customWidth="1"/>
    <col min="5" max="5" width="11.7109375" style="0" customWidth="1"/>
    <col min="6" max="6" width="13.421875" style="0" customWidth="1"/>
    <col min="7" max="7" width="13.00390625" style="0" customWidth="1"/>
    <col min="8" max="8" width="13.57421875" style="0" customWidth="1"/>
    <col min="9" max="9" width="15.57421875" style="0" customWidth="1"/>
    <col min="10" max="10" width="10.7109375" style="0" customWidth="1"/>
    <col min="11" max="11" width="1.28515625" style="0" customWidth="1"/>
    <col min="12" max="12" width="8.8515625" style="42" hidden="1" customWidth="1"/>
  </cols>
  <sheetData>
    <row r="1" spans="1:12" ht="31.5" customHeight="1">
      <c r="A1" s="27" t="s">
        <v>464</v>
      </c>
      <c r="B1" s="28"/>
      <c r="H1" s="672" t="s">
        <v>570</v>
      </c>
      <c r="L1"/>
    </row>
    <row r="2" spans="1:12" ht="15.75">
      <c r="A2" s="29"/>
      <c r="B2" s="29"/>
      <c r="C2" s="29"/>
      <c r="D2" s="29"/>
      <c r="E2" s="29"/>
      <c r="F2" s="29"/>
      <c r="G2" s="29"/>
      <c r="H2" s="29"/>
      <c r="I2" s="15"/>
      <c r="L2"/>
    </row>
    <row r="3" spans="1:12" ht="58.5" customHeight="1">
      <c r="A3" s="679" t="s">
        <v>20</v>
      </c>
      <c r="B3" s="680" t="s">
        <v>19</v>
      </c>
      <c r="C3" s="681"/>
      <c r="D3" s="681"/>
      <c r="E3" s="681"/>
      <c r="F3" s="682"/>
      <c r="G3" s="676" t="s">
        <v>328</v>
      </c>
      <c r="H3" s="676" t="s">
        <v>388</v>
      </c>
      <c r="I3" s="676" t="s">
        <v>383</v>
      </c>
      <c r="L3"/>
    </row>
    <row r="4" spans="1:12" ht="58.5" customHeight="1">
      <c r="A4" s="677"/>
      <c r="B4" s="11" t="s">
        <v>21</v>
      </c>
      <c r="C4" s="274" t="s">
        <v>325</v>
      </c>
      <c r="D4" s="274" t="s">
        <v>326</v>
      </c>
      <c r="E4" s="274" t="s">
        <v>327</v>
      </c>
      <c r="F4" s="11" t="s">
        <v>22</v>
      </c>
      <c r="G4" s="677"/>
      <c r="H4" s="678"/>
      <c r="I4" s="678"/>
      <c r="L4"/>
    </row>
    <row r="5" spans="1:12" ht="60" customHeight="1">
      <c r="A5" s="13">
        <v>2011</v>
      </c>
      <c r="B5" s="35">
        <v>82</v>
      </c>
      <c r="C5" s="195">
        <v>1035</v>
      </c>
      <c r="D5" s="35">
        <v>595</v>
      </c>
      <c r="E5" s="35">
        <v>400</v>
      </c>
      <c r="F5" s="36">
        <f>SUM(B5:E5)</f>
        <v>2112</v>
      </c>
      <c r="G5" s="35">
        <v>98</v>
      </c>
      <c r="H5" s="37">
        <v>1.13</v>
      </c>
      <c r="I5" s="38">
        <v>190</v>
      </c>
      <c r="L5"/>
    </row>
    <row r="6" spans="1:12" ht="60" customHeight="1">
      <c r="A6" s="13">
        <v>2012</v>
      </c>
      <c r="B6" s="35">
        <v>86</v>
      </c>
      <c r="C6" s="195">
        <v>1068</v>
      </c>
      <c r="D6" s="35">
        <v>608</v>
      </c>
      <c r="E6" s="35">
        <v>408</v>
      </c>
      <c r="F6" s="36">
        <f>SUM(B6:E6)</f>
        <v>2170</v>
      </c>
      <c r="G6" s="35">
        <v>98</v>
      </c>
      <c r="H6" s="37">
        <v>1.16</v>
      </c>
      <c r="I6" s="38">
        <v>194</v>
      </c>
      <c r="L6"/>
    </row>
    <row r="7" spans="1:12" ht="60" customHeight="1">
      <c r="A7" s="13">
        <v>2013</v>
      </c>
      <c r="B7" s="35">
        <v>99</v>
      </c>
      <c r="C7" s="195">
        <v>1131</v>
      </c>
      <c r="D7" s="35">
        <v>625</v>
      </c>
      <c r="E7" s="35">
        <v>420</v>
      </c>
      <c r="F7" s="36">
        <f>SUM(B7:E7)</f>
        <v>2275</v>
      </c>
      <c r="G7" s="35">
        <v>98</v>
      </c>
      <c r="H7" s="37">
        <v>1.22</v>
      </c>
      <c r="I7" s="38">
        <v>195</v>
      </c>
      <c r="L7"/>
    </row>
    <row r="8" spans="1:12" ht="60" customHeight="1">
      <c r="A8" s="13">
        <v>2014</v>
      </c>
      <c r="B8" s="35">
        <v>99</v>
      </c>
      <c r="C8" s="195">
        <v>1131</v>
      </c>
      <c r="D8" s="35">
        <v>673</v>
      </c>
      <c r="E8" s="35">
        <v>453</v>
      </c>
      <c r="F8" s="36">
        <f>SUM(B8:E8)</f>
        <v>2356</v>
      </c>
      <c r="G8" s="35">
        <v>98</v>
      </c>
      <c r="H8" s="37">
        <f>F8/1865</f>
        <v>1.2632707774798928</v>
      </c>
      <c r="I8" s="38">
        <v>197</v>
      </c>
      <c r="L8"/>
    </row>
    <row r="9" spans="1:12" ht="60" customHeight="1">
      <c r="A9" s="14">
        <v>2015</v>
      </c>
      <c r="B9" s="39">
        <v>99</v>
      </c>
      <c r="C9" s="196">
        <v>1131</v>
      </c>
      <c r="D9" s="39">
        <v>716</v>
      </c>
      <c r="E9" s="39">
        <v>482</v>
      </c>
      <c r="F9" s="40">
        <f>SUM(B9:E9)</f>
        <v>2428</v>
      </c>
      <c r="G9" s="39">
        <v>98</v>
      </c>
      <c r="H9" s="590">
        <f>F9/1865</f>
        <v>1.3018766756032172</v>
      </c>
      <c r="I9" s="591">
        <v>200</v>
      </c>
      <c r="L9"/>
    </row>
    <row r="10" spans="1:12" ht="21" customHeight="1">
      <c r="A10" s="63" t="s">
        <v>495</v>
      </c>
      <c r="L10"/>
    </row>
    <row r="11" spans="1:12" ht="18">
      <c r="A11" s="665" t="s">
        <v>525</v>
      </c>
      <c r="L11"/>
    </row>
    <row r="12" spans="1:12" ht="15">
      <c r="A12" s="63" t="s">
        <v>524</v>
      </c>
      <c r="H12" s="374"/>
      <c r="I12" s="97"/>
      <c r="L12"/>
    </row>
    <row r="13" spans="7:12" ht="12.75">
      <c r="G13" s="374"/>
      <c r="H13" s="374"/>
      <c r="I13" s="97"/>
      <c r="J13" s="97"/>
      <c r="L13"/>
    </row>
    <row r="14" spans="7:12" ht="12.75">
      <c r="G14" s="97"/>
      <c r="H14" s="374"/>
      <c r="I14" s="97"/>
      <c r="J14" s="97"/>
      <c r="L14"/>
    </row>
    <row r="15" spans="7:12" ht="12.75">
      <c r="G15" s="97"/>
      <c r="H15" s="374"/>
      <c r="I15" s="97"/>
      <c r="J15" s="97"/>
      <c r="L15"/>
    </row>
    <row r="16" spans="7:12" ht="12.75">
      <c r="G16" s="97"/>
      <c r="H16" s="374"/>
      <c r="I16" s="97"/>
      <c r="J16" s="97"/>
      <c r="L16"/>
    </row>
    <row r="17" spans="7:12" ht="12.75">
      <c r="G17" s="97"/>
      <c r="H17" s="374"/>
      <c r="J17" s="97"/>
      <c r="L17"/>
    </row>
    <row r="18" spans="7:12" ht="12.75">
      <c r="G18" s="97"/>
      <c r="H18" s="97"/>
      <c r="L18"/>
    </row>
    <row r="19" spans="7:12" ht="12.75">
      <c r="G19" s="374"/>
      <c r="H19" s="97"/>
      <c r="L19"/>
    </row>
    <row r="20" spans="8:12" ht="12.75">
      <c r="H20" s="97"/>
      <c r="L20"/>
    </row>
    <row r="21" spans="8:12" ht="12.75">
      <c r="H21" s="97"/>
      <c r="L21"/>
    </row>
    <row r="22" spans="8:12" ht="12.75">
      <c r="H22" s="97"/>
      <c r="L22"/>
    </row>
    <row r="23" ht="12.75">
      <c r="L23"/>
    </row>
    <row r="24" ht="12.75">
      <c r="L24"/>
    </row>
    <row r="25" ht="12.75">
      <c r="L25"/>
    </row>
    <row r="26" ht="12.75">
      <c r="L26"/>
    </row>
    <row r="27" ht="12.75">
      <c r="L27"/>
    </row>
    <row r="28" ht="12.75">
      <c r="L28"/>
    </row>
    <row r="29" ht="12.75">
      <c r="L29"/>
    </row>
    <row r="30" ht="12.75">
      <c r="L30"/>
    </row>
    <row r="31" ht="12.75">
      <c r="L31"/>
    </row>
    <row r="32" ht="12.75">
      <c r="L32"/>
    </row>
    <row r="33" ht="12.75">
      <c r="L33"/>
    </row>
    <row r="34" ht="12.75">
      <c r="L34"/>
    </row>
    <row r="35" ht="12.75">
      <c r="L35"/>
    </row>
    <row r="36" ht="12.75">
      <c r="L36"/>
    </row>
    <row r="37" ht="12.75">
      <c r="L37"/>
    </row>
    <row r="38" ht="12.75">
      <c r="L38"/>
    </row>
    <row r="39" ht="12.75">
      <c r="L39"/>
    </row>
    <row r="40" ht="12.75">
      <c r="L40"/>
    </row>
    <row r="41" ht="12.75">
      <c r="L41"/>
    </row>
    <row r="42" ht="12.75">
      <c r="L42"/>
    </row>
    <row r="43" ht="12.75">
      <c r="L43"/>
    </row>
    <row r="44" ht="12.75">
      <c r="L44"/>
    </row>
    <row r="45" ht="12.75">
      <c r="L45"/>
    </row>
    <row r="46" ht="12.75">
      <c r="L46"/>
    </row>
    <row r="47" ht="12.75">
      <c r="L47"/>
    </row>
    <row r="48" ht="12.75">
      <c r="L48"/>
    </row>
    <row r="49" ht="12.75">
      <c r="L49"/>
    </row>
    <row r="50" ht="12.75">
      <c r="L50"/>
    </row>
    <row r="51" ht="12.75">
      <c r="L51"/>
    </row>
    <row r="52" ht="12.75">
      <c r="L52"/>
    </row>
    <row r="53" ht="12.75">
      <c r="L53"/>
    </row>
    <row r="54" ht="12.75">
      <c r="L54"/>
    </row>
    <row r="55" ht="12.75">
      <c r="L55"/>
    </row>
    <row r="56" ht="12.75">
      <c r="L56"/>
    </row>
    <row r="57" ht="12.75">
      <c r="L57"/>
    </row>
    <row r="58" ht="12.75">
      <c r="L58"/>
    </row>
    <row r="59" ht="12.75">
      <c r="L59"/>
    </row>
    <row r="60" ht="12.75">
      <c r="L60"/>
    </row>
    <row r="61" ht="12.75">
      <c r="L61"/>
    </row>
    <row r="62" ht="12.75">
      <c r="L62"/>
    </row>
    <row r="63" ht="12.75">
      <c r="L63"/>
    </row>
    <row r="64" ht="12.75">
      <c r="L64"/>
    </row>
    <row r="65" ht="12.75">
      <c r="L65"/>
    </row>
    <row r="66" ht="12.75">
      <c r="L66"/>
    </row>
    <row r="67" ht="12.75">
      <c r="L67"/>
    </row>
    <row r="68" ht="12.75">
      <c r="L68"/>
    </row>
    <row r="69" ht="12.75">
      <c r="L69"/>
    </row>
    <row r="70" ht="12.75">
      <c r="L70"/>
    </row>
    <row r="71" ht="12.75">
      <c r="L71"/>
    </row>
    <row r="72" ht="12.75">
      <c r="L72"/>
    </row>
    <row r="73" ht="12.75">
      <c r="L73"/>
    </row>
    <row r="74" ht="12.75">
      <c r="L74"/>
    </row>
    <row r="75" ht="12.75">
      <c r="L75"/>
    </row>
    <row r="76" ht="12.75">
      <c r="L76"/>
    </row>
    <row r="77" ht="12.75">
      <c r="L77"/>
    </row>
    <row r="78" ht="12.75">
      <c r="L78"/>
    </row>
    <row r="79" ht="12.75">
      <c r="L79"/>
    </row>
    <row r="80" ht="12.75">
      <c r="L80"/>
    </row>
    <row r="81" ht="12.75">
      <c r="L81"/>
    </row>
    <row r="82" ht="12.75">
      <c r="L82"/>
    </row>
    <row r="83" ht="12.75">
      <c r="L83"/>
    </row>
    <row r="84" ht="12.75">
      <c r="L84"/>
    </row>
    <row r="85" ht="12.75">
      <c r="L85"/>
    </row>
    <row r="86" ht="12.75">
      <c r="L86"/>
    </row>
    <row r="87" ht="12.75">
      <c r="L87"/>
    </row>
    <row r="88" ht="12.75">
      <c r="L88"/>
    </row>
    <row r="89" ht="12.75">
      <c r="L89"/>
    </row>
    <row r="90" ht="12.75">
      <c r="L90"/>
    </row>
    <row r="91" ht="12.75">
      <c r="L91"/>
    </row>
    <row r="92" ht="12.75">
      <c r="L92"/>
    </row>
    <row r="93" ht="12.75">
      <c r="L93"/>
    </row>
    <row r="94" ht="12.75">
      <c r="L94"/>
    </row>
    <row r="95" ht="12.75">
      <c r="L95"/>
    </row>
    <row r="96" ht="12.75">
      <c r="L96"/>
    </row>
    <row r="97" ht="12.75">
      <c r="L97"/>
    </row>
    <row r="98" ht="12.75">
      <c r="L98"/>
    </row>
    <row r="99" ht="12.75">
      <c r="L99"/>
    </row>
    <row r="100" ht="12.75">
      <c r="L100"/>
    </row>
    <row r="101" ht="12.75">
      <c r="L101"/>
    </row>
    <row r="102" ht="12.75">
      <c r="L102"/>
    </row>
    <row r="103" ht="12.75">
      <c r="L103"/>
    </row>
    <row r="104" ht="12.75">
      <c r="L104"/>
    </row>
    <row r="105" ht="12.75">
      <c r="L105"/>
    </row>
    <row r="106" ht="12.75">
      <c r="L106"/>
    </row>
    <row r="107" ht="12.75">
      <c r="L107"/>
    </row>
  </sheetData>
  <sheetProtection/>
  <mergeCells count="5">
    <mergeCell ref="G3:G4"/>
    <mergeCell ref="H3:H4"/>
    <mergeCell ref="I3:I4"/>
    <mergeCell ref="A3:A4"/>
    <mergeCell ref="B3:F3"/>
  </mergeCells>
  <hyperlinks>
    <hyperlink ref="H1" location="'Table of contents'!A1" display="Back to table of contents"/>
  </hyperlinks>
  <printOptions horizontalCentered="1"/>
  <pageMargins left="0.7480314960629921" right="0" top="0.5511811023622047" bottom="0.5511811023622047" header="0.31496062992125984" footer="0.5118110236220472"/>
  <pageSetup horizontalDpi="600" verticalDpi="600" orientation="landscape" paperSize="9" r:id="rId1"/>
  <ignoredErrors>
    <ignoredError sqref="F9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5">
      <selection activeCell="A6" sqref="A6:IV8"/>
    </sheetView>
  </sheetViews>
  <sheetFormatPr defaultColWidth="9.140625" defaultRowHeight="12.75"/>
  <cols>
    <col min="1" max="1" width="22.421875" style="234" customWidth="1"/>
    <col min="2" max="2" width="8.57421875" style="234" customWidth="1"/>
    <col min="3" max="3" width="8.140625" style="234" customWidth="1"/>
    <col min="4" max="4" width="7.421875" style="234" customWidth="1"/>
    <col min="5" max="5" width="6.57421875" style="234" customWidth="1"/>
    <col min="6" max="6" width="10.28125" style="234" customWidth="1"/>
    <col min="7" max="7" width="9.8515625" style="234" customWidth="1"/>
    <col min="8" max="8" width="7.8515625" style="234" customWidth="1"/>
    <col min="9" max="9" width="6.8515625" style="234" customWidth="1"/>
    <col min="10" max="10" width="9.140625" style="458" customWidth="1"/>
    <col min="11" max="16384" width="9.140625" style="234" customWidth="1"/>
  </cols>
  <sheetData>
    <row r="1" ht="12.75">
      <c r="G1" s="672" t="s">
        <v>570</v>
      </c>
    </row>
    <row r="2" spans="1:6" ht="25.5" customHeight="1">
      <c r="A2" s="232" t="s">
        <v>500</v>
      </c>
      <c r="B2" s="233"/>
      <c r="C2" s="233"/>
      <c r="D2" s="233"/>
      <c r="E2" s="233"/>
      <c r="F2" s="233"/>
    </row>
    <row r="4" spans="1:9" ht="43.5" customHeight="1">
      <c r="A4" s="235" t="s">
        <v>20</v>
      </c>
      <c r="B4" s="713" t="s">
        <v>181</v>
      </c>
      <c r="C4" s="714"/>
      <c r="D4" s="714"/>
      <c r="E4" s="714"/>
      <c r="F4" s="714"/>
      <c r="G4" s="714"/>
      <c r="H4" s="714"/>
      <c r="I4" s="715"/>
    </row>
    <row r="5" spans="1:9" ht="41.25" customHeight="1">
      <c r="A5" s="236"/>
      <c r="B5" s="716" t="s">
        <v>182</v>
      </c>
      <c r="C5" s="717"/>
      <c r="D5" s="716" t="s">
        <v>157</v>
      </c>
      <c r="E5" s="717"/>
      <c r="F5" s="245" t="s">
        <v>158</v>
      </c>
      <c r="G5" s="519" t="s">
        <v>183</v>
      </c>
      <c r="H5" s="713" t="s">
        <v>22</v>
      </c>
      <c r="I5" s="715"/>
    </row>
    <row r="6" spans="1:11" ht="51" customHeight="1">
      <c r="A6" s="237">
        <v>2011</v>
      </c>
      <c r="B6" s="707">
        <v>132</v>
      </c>
      <c r="C6" s="708"/>
      <c r="D6" s="707">
        <v>407</v>
      </c>
      <c r="E6" s="708"/>
      <c r="F6" s="514">
        <v>1865</v>
      </c>
      <c r="G6" s="645">
        <v>19983</v>
      </c>
      <c r="H6" s="701">
        <f>SUM(B6:G6)</f>
        <v>22387</v>
      </c>
      <c r="I6" s="702"/>
      <c r="K6" s="515"/>
    </row>
    <row r="7" spans="1:9" ht="51" customHeight="1">
      <c r="A7" s="237">
        <v>2012</v>
      </c>
      <c r="B7" s="707">
        <v>144</v>
      </c>
      <c r="C7" s="708"/>
      <c r="D7" s="707">
        <v>455</v>
      </c>
      <c r="E7" s="708"/>
      <c r="F7" s="514">
        <v>1991</v>
      </c>
      <c r="G7" s="645">
        <v>18466</v>
      </c>
      <c r="H7" s="701">
        <f>SUM(B7:G7)</f>
        <v>21056</v>
      </c>
      <c r="I7" s="702"/>
    </row>
    <row r="8" spans="1:9" ht="51" customHeight="1">
      <c r="A8" s="237">
        <v>2013</v>
      </c>
      <c r="B8" s="707">
        <v>119</v>
      </c>
      <c r="C8" s="708"/>
      <c r="D8" s="707">
        <v>389</v>
      </c>
      <c r="E8" s="708"/>
      <c r="F8" s="514">
        <v>2070</v>
      </c>
      <c r="G8" s="645">
        <v>20985</v>
      </c>
      <c r="H8" s="701">
        <f>SUM(B8:G8)</f>
        <v>23563</v>
      </c>
      <c r="I8" s="702"/>
    </row>
    <row r="9" spans="1:9" ht="51" customHeight="1">
      <c r="A9" s="237">
        <v>2014</v>
      </c>
      <c r="B9" s="705">
        <v>125</v>
      </c>
      <c r="C9" s="706"/>
      <c r="D9" s="707">
        <v>425</v>
      </c>
      <c r="E9" s="708"/>
      <c r="F9" s="553">
        <v>2043</v>
      </c>
      <c r="G9" s="646">
        <v>23807</v>
      </c>
      <c r="H9" s="701">
        <f>SUM(B9:G9)</f>
        <v>26400</v>
      </c>
      <c r="I9" s="702"/>
    </row>
    <row r="10" spans="1:14" ht="51" customHeight="1">
      <c r="A10" s="236">
        <v>2015</v>
      </c>
      <c r="B10" s="711">
        <v>127</v>
      </c>
      <c r="C10" s="712"/>
      <c r="D10" s="709">
        <v>468</v>
      </c>
      <c r="E10" s="710"/>
      <c r="F10" s="526">
        <v>2148</v>
      </c>
      <c r="G10" s="647">
        <v>25733</v>
      </c>
      <c r="H10" s="703">
        <f>SUM(B10:G10)</f>
        <v>28476</v>
      </c>
      <c r="I10" s="704"/>
      <c r="K10" s="476"/>
      <c r="L10" s="476"/>
      <c r="N10" s="501"/>
    </row>
    <row r="11" spans="1:6" ht="15.75" customHeight="1">
      <c r="A11" s="582"/>
      <c r="B11" s="390"/>
      <c r="C11" s="390"/>
      <c r="D11" s="390"/>
      <c r="E11" s="390"/>
      <c r="F11" s="238"/>
    </row>
    <row r="12" ht="43.5" customHeight="1"/>
    <row r="13" ht="27" customHeight="1"/>
    <row r="14" ht="27.75" customHeight="1"/>
    <row r="15" ht="24.75" customHeight="1"/>
    <row r="16" ht="33.75" customHeight="1"/>
    <row r="17" ht="39.75" customHeight="1"/>
    <row r="18" ht="39.75" customHeight="1"/>
    <row r="19" ht="39.75" customHeight="1"/>
    <row r="20" s="239" customFormat="1" ht="39.75" customHeight="1">
      <c r="J20" s="459"/>
    </row>
    <row r="21" s="239" customFormat="1" ht="31.5" customHeight="1">
      <c r="J21" s="459"/>
    </row>
    <row r="22" spans="1:9" ht="12.75">
      <c r="A22" s="364"/>
      <c r="B22" s="364"/>
      <c r="C22" s="364"/>
      <c r="D22" s="364"/>
      <c r="E22" s="364"/>
      <c r="F22" s="364"/>
      <c r="G22" s="364"/>
      <c r="H22" s="364"/>
      <c r="I22" s="364"/>
    </row>
  </sheetData>
  <sheetProtection/>
  <mergeCells count="19">
    <mergeCell ref="B4:I4"/>
    <mergeCell ref="H5:I5"/>
    <mergeCell ref="H6:I6"/>
    <mergeCell ref="H7:I7"/>
    <mergeCell ref="B5:C5"/>
    <mergeCell ref="B7:C7"/>
    <mergeCell ref="D5:E5"/>
    <mergeCell ref="B6:C6"/>
    <mergeCell ref="D6:E6"/>
    <mergeCell ref="D7:E7"/>
    <mergeCell ref="H8:I8"/>
    <mergeCell ref="H9:I9"/>
    <mergeCell ref="H10:I10"/>
    <mergeCell ref="B9:C9"/>
    <mergeCell ref="D8:E8"/>
    <mergeCell ref="D9:E9"/>
    <mergeCell ref="D10:E10"/>
    <mergeCell ref="B10:C10"/>
    <mergeCell ref="B8:C8"/>
  </mergeCells>
  <hyperlinks>
    <hyperlink ref="G1" location="'Table of contents'!A1" display="Back to table of contents"/>
  </hyperlinks>
  <printOptions/>
  <pageMargins left="0.748031496062992" right="0.354330708661417" top="0.748031496062992" bottom="0.551181102362205" header="0.31496062992126" footer="0.31496062992126"/>
  <pageSetup horizontalDpi="600" verticalDpi="600" orientation="portrait" paperSize="9" r:id="rId2"/>
  <ignoredErrors>
    <ignoredError sqref="H6:I10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6.140625" style="0" customWidth="1"/>
  </cols>
  <sheetData>
    <row r="1" ht="12.75">
      <c r="G1" s="672" t="s">
        <v>570</v>
      </c>
    </row>
    <row r="2" spans="1:9" ht="15.75">
      <c r="A2" s="475" t="s">
        <v>501</v>
      </c>
      <c r="B2" s="366"/>
      <c r="C2" s="367"/>
      <c r="D2" s="367"/>
      <c r="E2" s="367"/>
      <c r="F2" s="367"/>
      <c r="G2" s="367"/>
      <c r="H2" s="367"/>
      <c r="I2" s="367"/>
    </row>
    <row r="3" spans="2:9" ht="12.75">
      <c r="B3" s="365"/>
      <c r="C3" s="364"/>
      <c r="D3" s="364"/>
      <c r="E3" s="364"/>
      <c r="F3" s="364"/>
      <c r="G3" s="364"/>
      <c r="H3" s="364"/>
      <c r="I3" s="364"/>
    </row>
    <row r="4" spans="1:9" ht="15.75">
      <c r="A4" s="368" t="s">
        <v>268</v>
      </c>
      <c r="B4" s="718">
        <v>2014</v>
      </c>
      <c r="C4" s="719"/>
      <c r="D4" s="719"/>
      <c r="E4" s="720"/>
      <c r="F4" s="718">
        <v>2015</v>
      </c>
      <c r="G4" s="719"/>
      <c r="H4" s="719"/>
      <c r="I4" s="720"/>
    </row>
    <row r="5" spans="1:9" ht="15.75">
      <c r="A5" s="369"/>
      <c r="B5" s="721"/>
      <c r="C5" s="722"/>
      <c r="D5" s="722"/>
      <c r="E5" s="723"/>
      <c r="F5" s="721"/>
      <c r="G5" s="722"/>
      <c r="H5" s="722"/>
      <c r="I5" s="723"/>
    </row>
    <row r="6" spans="1:9" ht="13.5">
      <c r="A6" s="399" t="s">
        <v>269</v>
      </c>
      <c r="B6" s="507" t="s">
        <v>266</v>
      </c>
      <c r="C6" s="506" t="s">
        <v>267</v>
      </c>
      <c r="D6" s="505" t="s">
        <v>22</v>
      </c>
      <c r="E6" s="502" t="s">
        <v>50</v>
      </c>
      <c r="F6" s="507" t="s">
        <v>266</v>
      </c>
      <c r="G6" s="506" t="s">
        <v>267</v>
      </c>
      <c r="H6" s="505" t="s">
        <v>22</v>
      </c>
      <c r="I6" s="502" t="s">
        <v>50</v>
      </c>
    </row>
    <row r="7" spans="1:9" ht="15.75">
      <c r="A7" s="724" t="s">
        <v>270</v>
      </c>
      <c r="B7" s="370"/>
      <c r="C7" s="503"/>
      <c r="D7" s="370"/>
      <c r="E7" s="503"/>
      <c r="F7" s="370"/>
      <c r="G7" s="503"/>
      <c r="H7" s="370"/>
      <c r="I7" s="503"/>
    </row>
    <row r="8" spans="1:9" ht="49.5" customHeight="1">
      <c r="A8" s="725"/>
      <c r="B8" s="527">
        <v>35</v>
      </c>
      <c r="C8" s="528">
        <v>36</v>
      </c>
      <c r="D8" s="529">
        <f>SUM(B8:C8)</f>
        <v>71</v>
      </c>
      <c r="E8" s="530">
        <f>D8/D11*100</f>
        <v>43.558282208588956</v>
      </c>
      <c r="F8" s="527">
        <v>56</v>
      </c>
      <c r="G8" s="528">
        <v>30</v>
      </c>
      <c r="H8" s="529">
        <f>SUM(F8:G8)</f>
        <v>86</v>
      </c>
      <c r="I8" s="530">
        <f>H8/H11*100</f>
        <v>43.21608040201005</v>
      </c>
    </row>
    <row r="9" spans="1:9" ht="15.75">
      <c r="A9" s="373" t="s">
        <v>271</v>
      </c>
      <c r="B9" s="527">
        <v>53</v>
      </c>
      <c r="C9" s="528">
        <v>39</v>
      </c>
      <c r="D9" s="529">
        <f>SUM(B9:C9)</f>
        <v>92</v>
      </c>
      <c r="E9" s="530">
        <f>D9/D11*100</f>
        <v>56.44171779141104</v>
      </c>
      <c r="F9" s="527">
        <v>63</v>
      </c>
      <c r="G9" s="528">
        <v>50</v>
      </c>
      <c r="H9" s="529">
        <f>SUM(F9:G9)</f>
        <v>113</v>
      </c>
      <c r="I9" s="530">
        <f>H9/H11*100</f>
        <v>56.78391959798995</v>
      </c>
    </row>
    <row r="10" spans="1:9" ht="15.75">
      <c r="A10" s="371"/>
      <c r="B10" s="508"/>
      <c r="C10" s="500"/>
      <c r="D10" s="372"/>
      <c r="E10" s="504"/>
      <c r="F10" s="508"/>
      <c r="G10" s="500"/>
      <c r="H10" s="372"/>
      <c r="I10" s="504"/>
    </row>
    <row r="11" spans="1:9" ht="15.75">
      <c r="A11" s="509" t="s">
        <v>22</v>
      </c>
      <c r="B11" s="512">
        <f>SUM(B8:B9)</f>
        <v>88</v>
      </c>
      <c r="C11" s="513">
        <f>SUM(C8:C9)</f>
        <v>75</v>
      </c>
      <c r="D11" s="510">
        <f>SUM(D8:D9)</f>
        <v>163</v>
      </c>
      <c r="E11" s="511">
        <v>100</v>
      </c>
      <c r="F11" s="512">
        <f>SUM(F8:F9)</f>
        <v>119</v>
      </c>
      <c r="G11" s="513">
        <f>SUM(G8:G9)</f>
        <v>80</v>
      </c>
      <c r="H11" s="510">
        <f>SUM(H8:H9)</f>
        <v>199</v>
      </c>
      <c r="I11" s="511">
        <v>100</v>
      </c>
    </row>
  </sheetData>
  <sheetProtection/>
  <mergeCells count="3">
    <mergeCell ref="F4:I5"/>
    <mergeCell ref="A7:A8"/>
    <mergeCell ref="B4:E5"/>
  </mergeCells>
  <hyperlinks>
    <hyperlink ref="G1" location="'Table of contents'!A1" display="Back to table of contents"/>
  </hyperlink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140625" style="0" customWidth="1"/>
    <col min="2" max="9" width="8.7109375" style="0" customWidth="1"/>
    <col min="10" max="10" width="10.421875" style="0" customWidth="1"/>
    <col min="11" max="11" width="2.00390625" style="0" customWidth="1"/>
    <col min="12" max="12" width="3.421875" style="0" customWidth="1"/>
  </cols>
  <sheetData>
    <row r="1" spans="1:9" s="197" customFormat="1" ht="18.75">
      <c r="A1" s="184" t="s">
        <v>507</v>
      </c>
      <c r="B1" s="240"/>
      <c r="C1" s="240"/>
      <c r="D1" s="240"/>
      <c r="E1" s="240"/>
      <c r="F1" s="240"/>
      <c r="G1" s="240"/>
      <c r="H1" s="672" t="s">
        <v>570</v>
      </c>
      <c r="I1" s="240"/>
    </row>
    <row r="2" ht="15" customHeight="1">
      <c r="I2" s="592" t="s">
        <v>9</v>
      </c>
    </row>
    <row r="3" spans="1:9" ht="24" customHeight="1">
      <c r="A3" s="726" t="s">
        <v>184</v>
      </c>
      <c r="B3" s="680">
        <v>2014</v>
      </c>
      <c r="C3" s="681"/>
      <c r="D3" s="681"/>
      <c r="E3" s="682"/>
      <c r="F3" s="680">
        <v>2015</v>
      </c>
      <c r="G3" s="681"/>
      <c r="H3" s="681"/>
      <c r="I3" s="682"/>
    </row>
    <row r="4" spans="1:9" ht="25.5" customHeight="1">
      <c r="A4" s="727"/>
      <c r="B4" s="680" t="s">
        <v>186</v>
      </c>
      <c r="C4" s="681"/>
      <c r="D4" s="681"/>
      <c r="E4" s="682"/>
      <c r="F4" s="680" t="s">
        <v>186</v>
      </c>
      <c r="G4" s="681"/>
      <c r="H4" s="681"/>
      <c r="I4" s="682"/>
    </row>
    <row r="5" spans="1:9" ht="36.75" customHeight="1">
      <c r="A5" s="728"/>
      <c r="B5" s="32" t="s">
        <v>187</v>
      </c>
      <c r="C5" s="11" t="s">
        <v>157</v>
      </c>
      <c r="D5" s="11" t="s">
        <v>158</v>
      </c>
      <c r="E5" s="11" t="s">
        <v>22</v>
      </c>
      <c r="F5" s="32" t="s">
        <v>187</v>
      </c>
      <c r="G5" s="11" t="s">
        <v>157</v>
      </c>
      <c r="H5" s="11" t="s">
        <v>158</v>
      </c>
      <c r="I5" s="11" t="s">
        <v>22</v>
      </c>
    </row>
    <row r="6" spans="1:9" ht="42" customHeight="1">
      <c r="A6" s="146" t="s">
        <v>161</v>
      </c>
      <c r="B6" s="531">
        <v>6</v>
      </c>
      <c r="C6" s="547">
        <v>31</v>
      </c>
      <c r="D6" s="548">
        <v>162</v>
      </c>
      <c r="E6" s="254">
        <f aca="true" t="shared" si="0" ref="E6:E12">SUM(B6:D6)</f>
        <v>199</v>
      </c>
      <c r="F6" s="531">
        <v>12</v>
      </c>
      <c r="G6" s="547">
        <v>42</v>
      </c>
      <c r="H6" s="548">
        <v>213</v>
      </c>
      <c r="I6" s="254">
        <f aca="true" t="shared" si="1" ref="I6:I12">SUM(F6:H6)</f>
        <v>267</v>
      </c>
    </row>
    <row r="7" spans="1:9" ht="42" customHeight="1">
      <c r="A7" s="157" t="s">
        <v>162</v>
      </c>
      <c r="B7" s="532">
        <v>18</v>
      </c>
      <c r="C7" s="547">
        <v>63</v>
      </c>
      <c r="D7" s="548">
        <v>270</v>
      </c>
      <c r="E7" s="254">
        <f t="shared" si="0"/>
        <v>351</v>
      </c>
      <c r="F7" s="532">
        <v>15</v>
      </c>
      <c r="G7" s="547">
        <v>56</v>
      </c>
      <c r="H7" s="548">
        <v>320</v>
      </c>
      <c r="I7" s="254">
        <f t="shared" si="1"/>
        <v>391</v>
      </c>
    </row>
    <row r="8" spans="1:9" ht="42" customHeight="1">
      <c r="A8" s="157" t="s">
        <v>345</v>
      </c>
      <c r="B8" s="532">
        <v>29</v>
      </c>
      <c r="C8" s="547">
        <v>80</v>
      </c>
      <c r="D8" s="548">
        <v>508</v>
      </c>
      <c r="E8" s="254">
        <f t="shared" si="0"/>
        <v>617</v>
      </c>
      <c r="F8" s="532">
        <v>30</v>
      </c>
      <c r="G8" s="547">
        <v>107</v>
      </c>
      <c r="H8" s="548">
        <v>387</v>
      </c>
      <c r="I8" s="254">
        <f t="shared" si="1"/>
        <v>524</v>
      </c>
    </row>
    <row r="9" spans="1:9" ht="42" customHeight="1">
      <c r="A9" s="157" t="s">
        <v>164</v>
      </c>
      <c r="B9" s="532">
        <v>13</v>
      </c>
      <c r="C9" s="547">
        <v>42</v>
      </c>
      <c r="D9" s="548">
        <v>273</v>
      </c>
      <c r="E9" s="254">
        <f t="shared" si="0"/>
        <v>328</v>
      </c>
      <c r="F9" s="532">
        <v>16</v>
      </c>
      <c r="G9" s="547">
        <v>53</v>
      </c>
      <c r="H9" s="548">
        <v>377</v>
      </c>
      <c r="I9" s="254">
        <f t="shared" si="1"/>
        <v>446</v>
      </c>
    </row>
    <row r="10" spans="1:9" ht="42" customHeight="1">
      <c r="A10" s="157" t="s">
        <v>346</v>
      </c>
      <c r="B10" s="532">
        <v>20</v>
      </c>
      <c r="C10" s="547">
        <v>60</v>
      </c>
      <c r="D10" s="548">
        <v>281</v>
      </c>
      <c r="E10" s="254">
        <f t="shared" si="0"/>
        <v>361</v>
      </c>
      <c r="F10" s="532">
        <v>18</v>
      </c>
      <c r="G10" s="547">
        <v>73</v>
      </c>
      <c r="H10" s="548">
        <v>305</v>
      </c>
      <c r="I10" s="254">
        <f t="shared" si="1"/>
        <v>396</v>
      </c>
    </row>
    <row r="11" spans="1:9" ht="42" customHeight="1">
      <c r="A11" s="157" t="s">
        <v>347</v>
      </c>
      <c r="B11" s="532">
        <v>13</v>
      </c>
      <c r="C11" s="547">
        <v>50</v>
      </c>
      <c r="D11" s="548">
        <v>141</v>
      </c>
      <c r="E11" s="254">
        <f t="shared" si="0"/>
        <v>204</v>
      </c>
      <c r="F11" s="532">
        <v>13</v>
      </c>
      <c r="G11" s="547">
        <v>38</v>
      </c>
      <c r="H11" s="548">
        <v>129</v>
      </c>
      <c r="I11" s="254">
        <f t="shared" si="1"/>
        <v>180</v>
      </c>
    </row>
    <row r="12" spans="1:9" ht="42" customHeight="1">
      <c r="A12" s="157" t="s">
        <v>348</v>
      </c>
      <c r="B12" s="532">
        <v>26</v>
      </c>
      <c r="C12" s="547">
        <v>99</v>
      </c>
      <c r="D12" s="548">
        <v>408</v>
      </c>
      <c r="E12" s="254">
        <f t="shared" si="0"/>
        <v>533</v>
      </c>
      <c r="F12" s="532">
        <v>23</v>
      </c>
      <c r="G12" s="547">
        <v>99</v>
      </c>
      <c r="H12" s="548">
        <v>417</v>
      </c>
      <c r="I12" s="254">
        <f t="shared" si="1"/>
        <v>539</v>
      </c>
    </row>
    <row r="13" spans="1:9" ht="42" customHeight="1">
      <c r="A13" s="55" t="s">
        <v>188</v>
      </c>
      <c r="B13" s="259">
        <f aca="true" t="shared" si="2" ref="B13:I13">SUM(B6:B12)</f>
        <v>125</v>
      </c>
      <c r="C13" s="259">
        <f t="shared" si="2"/>
        <v>425</v>
      </c>
      <c r="D13" s="259">
        <f t="shared" si="2"/>
        <v>2043</v>
      </c>
      <c r="E13" s="259">
        <f t="shared" si="2"/>
        <v>2593</v>
      </c>
      <c r="F13" s="259">
        <f t="shared" si="2"/>
        <v>127</v>
      </c>
      <c r="G13" s="259">
        <f t="shared" si="2"/>
        <v>468</v>
      </c>
      <c r="H13" s="259">
        <f t="shared" si="2"/>
        <v>2148</v>
      </c>
      <c r="I13" s="259">
        <f t="shared" si="2"/>
        <v>2743</v>
      </c>
    </row>
    <row r="14" spans="1:8" ht="12" customHeight="1">
      <c r="A14" s="260"/>
      <c r="B14" s="261"/>
      <c r="C14" s="261"/>
      <c r="D14" s="261"/>
      <c r="E14" s="261"/>
      <c r="F14" s="261"/>
      <c r="G14" s="261"/>
      <c r="H14" s="261"/>
    </row>
    <row r="15" spans="1:8" ht="16.5" customHeight="1">
      <c r="A15" s="403"/>
      <c r="B15" s="46"/>
      <c r="C15" s="46"/>
      <c r="D15" s="46"/>
      <c r="E15" s="46"/>
      <c r="F15" s="46"/>
      <c r="G15" s="46"/>
      <c r="H15" s="46"/>
    </row>
    <row r="16" ht="12.75">
      <c r="A16" s="262" t="s">
        <v>23</v>
      </c>
    </row>
    <row r="18" ht="12.75">
      <c r="D18" s="496"/>
    </row>
    <row r="19" ht="12.75">
      <c r="D19" s="496"/>
    </row>
    <row r="20" ht="12.75">
      <c r="G20" s="496"/>
    </row>
    <row r="21" spans="4:7" ht="12.75">
      <c r="D21" s="496"/>
      <c r="G21" s="496"/>
    </row>
    <row r="22" spans="4:9" ht="12.75">
      <c r="D22" s="496"/>
      <c r="G22" s="496"/>
      <c r="I22" s="496"/>
    </row>
    <row r="23" spans="4:7" ht="12.75">
      <c r="D23" s="496"/>
      <c r="G23" s="496"/>
    </row>
    <row r="24" spans="4:7" ht="12.75">
      <c r="D24" s="496"/>
      <c r="G24" s="496"/>
    </row>
    <row r="25" spans="4:7" ht="12.75">
      <c r="D25" s="496"/>
      <c r="G25" s="496"/>
    </row>
    <row r="26" spans="4:7" ht="12.75">
      <c r="D26" s="496"/>
      <c r="G26" s="496"/>
    </row>
    <row r="27" spans="4:7" ht="12.75">
      <c r="D27" s="496"/>
      <c r="G27" s="496"/>
    </row>
    <row r="28" spans="4:7" ht="12.75">
      <c r="D28" s="496"/>
      <c r="G28" s="496"/>
    </row>
    <row r="29" spans="4:7" ht="12.75">
      <c r="D29" s="496"/>
      <c r="G29" s="496"/>
    </row>
    <row r="30" ht="12.75">
      <c r="D30" s="496"/>
    </row>
    <row r="31" ht="12.75">
      <c r="D31" s="496"/>
    </row>
    <row r="32" ht="12.75">
      <c r="D32" s="496"/>
    </row>
    <row r="33" ht="12.75">
      <c r="D33" s="496"/>
    </row>
  </sheetData>
  <sheetProtection/>
  <mergeCells count="5">
    <mergeCell ref="B3:E3"/>
    <mergeCell ref="F3:I3"/>
    <mergeCell ref="B4:E4"/>
    <mergeCell ref="F4:I4"/>
    <mergeCell ref="A3:A5"/>
  </mergeCells>
  <hyperlinks>
    <hyperlink ref="H1" location="'Table of contents'!A1" display="Back to table of contents"/>
  </hyperlinks>
  <printOptions/>
  <pageMargins left="0.7480314960629921" right="0" top="0.7480314960629921" bottom="0.7480314960629921" header="0.11811023622047245" footer="0.275590551181102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9" width="11.28125" style="0" customWidth="1"/>
    <col min="10" max="10" width="8.140625" style="0" customWidth="1"/>
  </cols>
  <sheetData>
    <row r="1" spans="1:9" s="263" customFormat="1" ht="25.5" customHeight="1">
      <c r="A1" s="24" t="s">
        <v>498</v>
      </c>
      <c r="B1" s="126"/>
      <c r="C1" s="102"/>
      <c r="D1" s="102"/>
      <c r="E1" s="2"/>
      <c r="F1" s="126"/>
      <c r="G1" s="126"/>
      <c r="H1" s="126"/>
      <c r="I1" s="672" t="s">
        <v>570</v>
      </c>
    </row>
    <row r="2" ht="14.25" customHeight="1">
      <c r="I2" s="592" t="s">
        <v>9</v>
      </c>
    </row>
    <row r="3" spans="1:9" ht="37.5" customHeight="1">
      <c r="A3" s="676" t="s">
        <v>189</v>
      </c>
      <c r="B3" s="91">
        <v>2014</v>
      </c>
      <c r="C3" s="91"/>
      <c r="D3" s="91"/>
      <c r="E3" s="92"/>
      <c r="F3" s="91">
        <v>2015</v>
      </c>
      <c r="G3" s="91"/>
      <c r="H3" s="91"/>
      <c r="I3" s="92"/>
    </row>
    <row r="4" spans="1:9" ht="40.5" customHeight="1">
      <c r="A4" s="729"/>
      <c r="B4" s="680" t="s">
        <v>181</v>
      </c>
      <c r="C4" s="681"/>
      <c r="D4" s="681"/>
      <c r="E4" s="682"/>
      <c r="F4" s="680" t="s">
        <v>181</v>
      </c>
      <c r="G4" s="681"/>
      <c r="H4" s="681"/>
      <c r="I4" s="682"/>
    </row>
    <row r="5" spans="1:9" ht="44.25" customHeight="1">
      <c r="A5" s="678"/>
      <c r="B5" s="11" t="s">
        <v>187</v>
      </c>
      <c r="C5" s="11" t="s">
        <v>157</v>
      </c>
      <c r="D5" s="11" t="s">
        <v>158</v>
      </c>
      <c r="E5" s="11" t="s">
        <v>22</v>
      </c>
      <c r="F5" s="11" t="s">
        <v>187</v>
      </c>
      <c r="G5" s="11" t="s">
        <v>157</v>
      </c>
      <c r="H5" s="11" t="s">
        <v>158</v>
      </c>
      <c r="I5" s="11" t="s">
        <v>22</v>
      </c>
    </row>
    <row r="6" spans="1:9" ht="57.75" customHeight="1">
      <c r="A6" s="146" t="s">
        <v>190</v>
      </c>
      <c r="B6" s="533">
        <v>113</v>
      </c>
      <c r="C6" s="534">
        <v>395</v>
      </c>
      <c r="D6" s="535">
        <v>1859</v>
      </c>
      <c r="E6" s="265">
        <f>SUM(B6:D6)</f>
        <v>2367</v>
      </c>
      <c r="F6" s="533">
        <v>102</v>
      </c>
      <c r="G6" s="534">
        <v>419</v>
      </c>
      <c r="H6" s="535">
        <v>1963</v>
      </c>
      <c r="I6" s="265">
        <f>SUM(F6:H6)</f>
        <v>2484</v>
      </c>
    </row>
    <row r="7" spans="1:9" ht="57.75" customHeight="1">
      <c r="A7" s="157" t="s">
        <v>191</v>
      </c>
      <c r="B7" s="534">
        <v>10</v>
      </c>
      <c r="C7" s="534">
        <v>26</v>
      </c>
      <c r="D7" s="535">
        <v>177</v>
      </c>
      <c r="E7" s="265">
        <f>SUM(B7:D7)</f>
        <v>213</v>
      </c>
      <c r="F7" s="534">
        <v>24</v>
      </c>
      <c r="G7" s="534">
        <v>49</v>
      </c>
      <c r="H7" s="535">
        <v>177</v>
      </c>
      <c r="I7" s="265">
        <f>SUM(F7:H7)</f>
        <v>250</v>
      </c>
    </row>
    <row r="8" spans="1:9" ht="57.75" customHeight="1">
      <c r="A8" s="157" t="s">
        <v>192</v>
      </c>
      <c r="B8" s="534">
        <v>1</v>
      </c>
      <c r="C8" s="534">
        <v>4</v>
      </c>
      <c r="D8" s="535">
        <v>5</v>
      </c>
      <c r="E8" s="265">
        <f>SUM(B8:D8)</f>
        <v>10</v>
      </c>
      <c r="F8" s="557" t="s">
        <v>419</v>
      </c>
      <c r="G8" s="557" t="s">
        <v>419</v>
      </c>
      <c r="H8" s="535">
        <v>7</v>
      </c>
      <c r="I8" s="265">
        <f>SUM(F8:H8)</f>
        <v>7</v>
      </c>
    </row>
    <row r="9" spans="1:9" ht="57.75" customHeight="1">
      <c r="A9" s="157" t="s">
        <v>194</v>
      </c>
      <c r="B9" s="535">
        <v>1</v>
      </c>
      <c r="C9" s="557" t="s">
        <v>419</v>
      </c>
      <c r="D9" s="161">
        <v>2</v>
      </c>
      <c r="E9" s="265">
        <f>SUM(B9:D9)</f>
        <v>3</v>
      </c>
      <c r="F9" s="535">
        <v>1</v>
      </c>
      <c r="G9" s="557" t="s">
        <v>419</v>
      </c>
      <c r="H9" s="161">
        <v>1</v>
      </c>
      <c r="I9" s="265">
        <f>SUM(F9:H9)</f>
        <v>2</v>
      </c>
    </row>
    <row r="10" spans="1:9" ht="57.75" customHeight="1">
      <c r="A10" s="266" t="s">
        <v>195</v>
      </c>
      <c r="B10" s="139">
        <f aca="true" t="shared" si="0" ref="B10:I10">SUM(B6:B9)</f>
        <v>125</v>
      </c>
      <c r="C10" s="139">
        <f t="shared" si="0"/>
        <v>425</v>
      </c>
      <c r="D10" s="139">
        <f t="shared" si="0"/>
        <v>2043</v>
      </c>
      <c r="E10" s="139">
        <f t="shared" si="0"/>
        <v>2593</v>
      </c>
      <c r="F10" s="139">
        <f t="shared" si="0"/>
        <v>127</v>
      </c>
      <c r="G10" s="139">
        <f t="shared" si="0"/>
        <v>468</v>
      </c>
      <c r="H10" s="139">
        <f t="shared" si="0"/>
        <v>2148</v>
      </c>
      <c r="I10" s="139">
        <f t="shared" si="0"/>
        <v>2743</v>
      </c>
    </row>
    <row r="11" spans="1:8" ht="20.25" customHeight="1">
      <c r="A11" s="403"/>
      <c r="B11" s="46"/>
      <c r="C11" s="46"/>
      <c r="D11" s="46"/>
      <c r="E11" s="46"/>
      <c r="F11" s="46"/>
      <c r="G11" s="46"/>
      <c r="H11" s="46"/>
    </row>
    <row r="12" ht="15.75" customHeight="1">
      <c r="A12" s="262"/>
    </row>
  </sheetData>
  <sheetProtection/>
  <mergeCells count="3">
    <mergeCell ref="B4:E4"/>
    <mergeCell ref="F4:I4"/>
    <mergeCell ref="A3:A5"/>
  </mergeCells>
  <hyperlinks>
    <hyperlink ref="I1" location="'Table of contents'!A1" display="Back to table of contents"/>
  </hyperlinks>
  <printOptions/>
  <pageMargins left="0.7480314960629921" right="0" top="0.7480314960629921" bottom="0.7480314960629921" header="0.11811023622047245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28125" style="0" customWidth="1"/>
    <col min="2" max="9" width="10.7109375" style="0" customWidth="1"/>
    <col min="10" max="10" width="10.00390625" style="0" customWidth="1"/>
    <col min="11" max="11" width="2.7109375" style="0" customWidth="1"/>
  </cols>
  <sheetData>
    <row r="1" spans="1:9" s="197" customFormat="1" ht="27.75" customHeight="1">
      <c r="A1" s="27" t="s">
        <v>508</v>
      </c>
      <c r="B1" s="102"/>
      <c r="C1" s="102"/>
      <c r="I1" s="672" t="s">
        <v>570</v>
      </c>
    </row>
    <row r="2" ht="17.25" customHeight="1">
      <c r="I2" s="592" t="s">
        <v>9</v>
      </c>
    </row>
    <row r="3" spans="1:9" ht="42" customHeight="1">
      <c r="A3" s="679" t="s">
        <v>196</v>
      </c>
      <c r="B3" s="680">
        <v>2014</v>
      </c>
      <c r="C3" s="681"/>
      <c r="D3" s="681"/>
      <c r="E3" s="682"/>
      <c r="F3" s="680">
        <v>2015</v>
      </c>
      <c r="G3" s="681"/>
      <c r="H3" s="681"/>
      <c r="I3" s="682"/>
    </row>
    <row r="4" spans="1:9" ht="42" customHeight="1">
      <c r="A4" s="690"/>
      <c r="B4" s="681" t="s">
        <v>185</v>
      </c>
      <c r="C4" s="681"/>
      <c r="D4" s="681"/>
      <c r="E4" s="682"/>
      <c r="F4" s="681" t="s">
        <v>185</v>
      </c>
      <c r="G4" s="681"/>
      <c r="H4" s="681"/>
      <c r="I4" s="682"/>
    </row>
    <row r="5" spans="1:9" ht="42" customHeight="1">
      <c r="A5" s="677"/>
      <c r="B5" s="32" t="s">
        <v>187</v>
      </c>
      <c r="C5" s="32" t="s">
        <v>157</v>
      </c>
      <c r="D5" s="11" t="s">
        <v>158</v>
      </c>
      <c r="E5" s="11" t="s">
        <v>22</v>
      </c>
      <c r="F5" s="32" t="s">
        <v>187</v>
      </c>
      <c r="G5" s="32" t="s">
        <v>157</v>
      </c>
      <c r="H5" s="11" t="s">
        <v>158</v>
      </c>
      <c r="I5" s="11" t="s">
        <v>22</v>
      </c>
    </row>
    <row r="6" spans="1:9" ht="42" customHeight="1">
      <c r="A6" s="146" t="s">
        <v>520</v>
      </c>
      <c r="B6" s="536">
        <v>56</v>
      </c>
      <c r="C6" s="537">
        <v>252</v>
      </c>
      <c r="D6" s="538">
        <v>1319</v>
      </c>
      <c r="E6" s="268">
        <f>SUM(B6:D6)</f>
        <v>1627</v>
      </c>
      <c r="F6" s="536">
        <v>59</v>
      </c>
      <c r="G6" s="537">
        <v>253</v>
      </c>
      <c r="H6" s="538">
        <v>1352</v>
      </c>
      <c r="I6" s="268">
        <f>SUM(F6:H6)</f>
        <v>1664</v>
      </c>
    </row>
    <row r="7" spans="1:9" ht="42" customHeight="1">
      <c r="A7" s="157" t="s">
        <v>518</v>
      </c>
      <c r="B7" s="539">
        <v>15</v>
      </c>
      <c r="C7" s="538">
        <v>29</v>
      </c>
      <c r="D7" s="538">
        <v>183</v>
      </c>
      <c r="E7" s="268">
        <f>SUM(B7:D7)</f>
        <v>227</v>
      </c>
      <c r="F7" s="539">
        <v>10</v>
      </c>
      <c r="G7" s="538">
        <v>54</v>
      </c>
      <c r="H7" s="538">
        <v>237</v>
      </c>
      <c r="I7" s="268">
        <f>SUM(F7:H7)</f>
        <v>301</v>
      </c>
    </row>
    <row r="8" spans="1:9" ht="42" customHeight="1">
      <c r="A8" s="157" t="s">
        <v>522</v>
      </c>
      <c r="B8" s="539">
        <v>37</v>
      </c>
      <c r="C8" s="538">
        <v>104</v>
      </c>
      <c r="D8" s="538">
        <v>397</v>
      </c>
      <c r="E8" s="268">
        <f>SUM(B8:D8)</f>
        <v>538</v>
      </c>
      <c r="F8" s="539">
        <v>35</v>
      </c>
      <c r="G8" s="538">
        <v>125</v>
      </c>
      <c r="H8" s="538">
        <v>404</v>
      </c>
      <c r="I8" s="268">
        <f>SUM(F8:H8)</f>
        <v>564</v>
      </c>
    </row>
    <row r="9" spans="1:9" ht="42" customHeight="1">
      <c r="A9" s="157" t="s">
        <v>523</v>
      </c>
      <c r="B9" s="540">
        <v>4</v>
      </c>
      <c r="C9" s="538">
        <v>7</v>
      </c>
      <c r="D9" s="538">
        <v>23</v>
      </c>
      <c r="E9" s="268">
        <f>SUM(B9:D9)</f>
        <v>34</v>
      </c>
      <c r="F9" s="540">
        <v>6</v>
      </c>
      <c r="G9" s="538">
        <v>13</v>
      </c>
      <c r="H9" s="538">
        <v>40</v>
      </c>
      <c r="I9" s="268">
        <f>SUM(F9:H9)</f>
        <v>59</v>
      </c>
    </row>
    <row r="10" spans="1:9" ht="42" customHeight="1">
      <c r="A10" s="157" t="s">
        <v>519</v>
      </c>
      <c r="B10" s="540">
        <v>13</v>
      </c>
      <c r="C10" s="538">
        <v>33</v>
      </c>
      <c r="D10" s="538">
        <v>121</v>
      </c>
      <c r="E10" s="268">
        <f>SUM(B10:D10)</f>
        <v>167</v>
      </c>
      <c r="F10" s="540">
        <v>17</v>
      </c>
      <c r="G10" s="538">
        <v>23</v>
      </c>
      <c r="H10" s="538">
        <v>115</v>
      </c>
      <c r="I10" s="268">
        <f>SUM(F10:H10)</f>
        <v>155</v>
      </c>
    </row>
    <row r="11" spans="1:9" s="478" customFormat="1" ht="42" customHeight="1">
      <c r="A11" s="149" t="s">
        <v>521</v>
      </c>
      <c r="B11" s="594" t="s">
        <v>441</v>
      </c>
      <c r="C11" s="594" t="s">
        <v>441</v>
      </c>
      <c r="D11" s="594" t="s">
        <v>441</v>
      </c>
      <c r="E11" s="594" t="s">
        <v>398</v>
      </c>
      <c r="F11" s="594" t="s">
        <v>441</v>
      </c>
      <c r="G11" s="594" t="s">
        <v>441</v>
      </c>
      <c r="H11" s="594" t="s">
        <v>441</v>
      </c>
      <c r="I11" s="594" t="s">
        <v>398</v>
      </c>
    </row>
    <row r="12" spans="1:9" ht="42" customHeight="1">
      <c r="A12" s="269" t="s">
        <v>197</v>
      </c>
      <c r="B12" s="202">
        <f aca="true" t="shared" si="0" ref="B12:I12">SUM(B6:B11)</f>
        <v>125</v>
      </c>
      <c r="C12" s="202">
        <f t="shared" si="0"/>
        <v>425</v>
      </c>
      <c r="D12" s="202">
        <f t="shared" si="0"/>
        <v>2043</v>
      </c>
      <c r="E12" s="599">
        <f t="shared" si="0"/>
        <v>2593</v>
      </c>
      <c r="F12" s="202">
        <f t="shared" si="0"/>
        <v>127</v>
      </c>
      <c r="G12" s="202">
        <f t="shared" si="0"/>
        <v>468</v>
      </c>
      <c r="H12" s="202">
        <f t="shared" si="0"/>
        <v>2148</v>
      </c>
      <c r="I12" s="599">
        <f t="shared" si="0"/>
        <v>2743</v>
      </c>
    </row>
  </sheetData>
  <sheetProtection/>
  <mergeCells count="5">
    <mergeCell ref="A3:A5"/>
    <mergeCell ref="B3:E3"/>
    <mergeCell ref="F3:I3"/>
    <mergeCell ref="B4:E4"/>
    <mergeCell ref="F4:I4"/>
  </mergeCells>
  <hyperlinks>
    <hyperlink ref="I1" location="'Table of contents'!A1" display="Back to table of contents"/>
  </hyperlinks>
  <printOptions/>
  <pageMargins left="0.7480314960629921" right="0" top="0.7480314960629921" bottom="0.7480314960629921" header="0.11811023622047245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28.140625" style="0" customWidth="1"/>
    <col min="2" max="11" width="10.28125" style="0" customWidth="1"/>
    <col min="12" max="12" width="8.421875" style="0" customWidth="1"/>
  </cols>
  <sheetData>
    <row r="1" ht="12.75">
      <c r="J1" s="672" t="s">
        <v>570</v>
      </c>
    </row>
    <row r="2" spans="1:11" s="197" customFormat="1" ht="36" customHeight="1">
      <c r="A2" s="736" t="s">
        <v>509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</row>
    <row r="3" ht="15">
      <c r="K3" s="592" t="s">
        <v>9</v>
      </c>
    </row>
    <row r="4" spans="1:11" ht="24.75" customHeight="1">
      <c r="A4" s="679" t="s">
        <v>294</v>
      </c>
      <c r="B4" s="89" t="s">
        <v>198</v>
      </c>
      <c r="C4" s="378"/>
      <c r="D4" s="378"/>
      <c r="E4" s="378"/>
      <c r="F4" s="378"/>
      <c r="G4" s="378"/>
      <c r="H4" s="378"/>
      <c r="I4" s="378"/>
      <c r="J4" s="378"/>
      <c r="K4" s="379"/>
    </row>
    <row r="5" spans="1:11" ht="48" customHeight="1">
      <c r="A5" s="690"/>
      <c r="B5" s="489" t="s">
        <v>375</v>
      </c>
      <c r="C5" s="489" t="s">
        <v>376</v>
      </c>
      <c r="D5" s="489" t="s">
        <v>273</v>
      </c>
      <c r="E5" s="489" t="s">
        <v>375</v>
      </c>
      <c r="F5" s="489" t="s">
        <v>376</v>
      </c>
      <c r="G5" s="489" t="s">
        <v>273</v>
      </c>
      <c r="H5" s="489" t="s">
        <v>375</v>
      </c>
      <c r="I5" s="489" t="s">
        <v>376</v>
      </c>
      <c r="J5" s="489" t="s">
        <v>273</v>
      </c>
      <c r="K5" s="679" t="s">
        <v>22</v>
      </c>
    </row>
    <row r="6" spans="1:11" ht="22.5" customHeight="1">
      <c r="A6" s="690"/>
      <c r="B6" s="730" t="s">
        <v>304</v>
      </c>
      <c r="C6" s="731"/>
      <c r="D6" s="732"/>
      <c r="E6" s="733" t="s">
        <v>157</v>
      </c>
      <c r="F6" s="734"/>
      <c r="G6" s="735"/>
      <c r="H6" s="733" t="s">
        <v>158</v>
      </c>
      <c r="I6" s="734"/>
      <c r="J6" s="734"/>
      <c r="K6" s="677"/>
    </row>
    <row r="7" spans="1:11" ht="25.5" customHeight="1">
      <c r="A7" s="146" t="s">
        <v>274</v>
      </c>
      <c r="B7" s="594" t="s">
        <v>398</v>
      </c>
      <c r="C7" s="413">
        <v>45</v>
      </c>
      <c r="D7" s="413">
        <v>1</v>
      </c>
      <c r="E7" s="413">
        <v>9</v>
      </c>
      <c r="F7" s="413">
        <v>146</v>
      </c>
      <c r="G7" s="413">
        <v>6</v>
      </c>
      <c r="H7" s="413">
        <v>41</v>
      </c>
      <c r="I7" s="413">
        <v>597</v>
      </c>
      <c r="J7" s="413">
        <v>34</v>
      </c>
      <c r="K7" s="254">
        <f>SUM(B7:J7)</f>
        <v>879</v>
      </c>
    </row>
    <row r="8" spans="1:11" ht="25.5" customHeight="1">
      <c r="A8" s="157" t="s">
        <v>275</v>
      </c>
      <c r="B8" s="594" t="s">
        <v>398</v>
      </c>
      <c r="C8" s="413">
        <v>3</v>
      </c>
      <c r="D8" s="413">
        <v>2</v>
      </c>
      <c r="E8" s="413">
        <v>4</v>
      </c>
      <c r="F8" s="413">
        <v>26</v>
      </c>
      <c r="G8" s="594" t="s">
        <v>398</v>
      </c>
      <c r="H8" s="413">
        <v>27</v>
      </c>
      <c r="I8" s="413">
        <v>151</v>
      </c>
      <c r="J8" s="413">
        <v>15</v>
      </c>
      <c r="K8" s="254">
        <f aca="true" t="shared" si="0" ref="K8:K17">SUM(B8:J8)</f>
        <v>228</v>
      </c>
    </row>
    <row r="9" spans="1:11" ht="25.5" customHeight="1">
      <c r="A9" s="157" t="s">
        <v>276</v>
      </c>
      <c r="B9" s="594" t="s">
        <v>398</v>
      </c>
      <c r="C9" s="413">
        <v>2</v>
      </c>
      <c r="D9" s="594" t="s">
        <v>398</v>
      </c>
      <c r="E9" s="413">
        <v>2</v>
      </c>
      <c r="F9" s="413">
        <v>23</v>
      </c>
      <c r="G9" s="413">
        <v>3</v>
      </c>
      <c r="H9" s="413">
        <v>11</v>
      </c>
      <c r="I9" s="413">
        <v>131</v>
      </c>
      <c r="J9" s="413">
        <v>8</v>
      </c>
      <c r="K9" s="254">
        <f t="shared" si="0"/>
        <v>180</v>
      </c>
    </row>
    <row r="10" spans="1:11" ht="25.5" customHeight="1">
      <c r="A10" s="157" t="s">
        <v>277</v>
      </c>
      <c r="B10" s="594" t="s">
        <v>398</v>
      </c>
      <c r="C10" s="413">
        <v>1</v>
      </c>
      <c r="D10" s="594" t="s">
        <v>398</v>
      </c>
      <c r="E10" s="413">
        <v>2</v>
      </c>
      <c r="F10" s="413">
        <v>28</v>
      </c>
      <c r="G10" s="413">
        <v>6</v>
      </c>
      <c r="H10" s="413">
        <v>27</v>
      </c>
      <c r="I10" s="413">
        <v>137</v>
      </c>
      <c r="J10" s="413">
        <v>20</v>
      </c>
      <c r="K10" s="254">
        <f t="shared" si="0"/>
        <v>221</v>
      </c>
    </row>
    <row r="11" spans="1:11" ht="25.5" customHeight="1">
      <c r="A11" s="157" t="s">
        <v>278</v>
      </c>
      <c r="B11" s="594" t="s">
        <v>398</v>
      </c>
      <c r="C11" s="413">
        <v>12</v>
      </c>
      <c r="D11" s="413">
        <v>1</v>
      </c>
      <c r="E11" s="594" t="s">
        <v>398</v>
      </c>
      <c r="F11" s="413">
        <v>32</v>
      </c>
      <c r="G11" s="413">
        <v>3</v>
      </c>
      <c r="H11" s="413">
        <v>8</v>
      </c>
      <c r="I11" s="413">
        <v>95</v>
      </c>
      <c r="J11" s="413">
        <v>7</v>
      </c>
      <c r="K11" s="254">
        <f t="shared" si="0"/>
        <v>158</v>
      </c>
    </row>
    <row r="12" spans="1:11" ht="25.5" customHeight="1">
      <c r="A12" s="157" t="s">
        <v>279</v>
      </c>
      <c r="B12" s="594" t="s">
        <v>398</v>
      </c>
      <c r="C12" s="594" t="s">
        <v>398</v>
      </c>
      <c r="D12" s="594" t="s">
        <v>398</v>
      </c>
      <c r="E12" s="413">
        <v>2</v>
      </c>
      <c r="F12" s="413">
        <v>1</v>
      </c>
      <c r="G12" s="594" t="s">
        <v>398</v>
      </c>
      <c r="H12" s="413">
        <v>4</v>
      </c>
      <c r="I12" s="413">
        <v>28</v>
      </c>
      <c r="J12" s="413">
        <v>7</v>
      </c>
      <c r="K12" s="254">
        <f t="shared" si="0"/>
        <v>42</v>
      </c>
    </row>
    <row r="13" spans="1:11" ht="25.5" customHeight="1">
      <c r="A13" s="157" t="s">
        <v>280</v>
      </c>
      <c r="B13" s="594" t="s">
        <v>398</v>
      </c>
      <c r="C13" s="413">
        <v>7</v>
      </c>
      <c r="D13" s="594" t="s">
        <v>398</v>
      </c>
      <c r="E13" s="413">
        <v>1</v>
      </c>
      <c r="F13" s="413">
        <v>23</v>
      </c>
      <c r="G13" s="594" t="s">
        <v>398</v>
      </c>
      <c r="H13" s="413">
        <v>7</v>
      </c>
      <c r="I13" s="413">
        <v>77</v>
      </c>
      <c r="J13" s="413">
        <v>5</v>
      </c>
      <c r="K13" s="254">
        <f t="shared" si="0"/>
        <v>120</v>
      </c>
    </row>
    <row r="14" spans="1:11" ht="25.5" customHeight="1">
      <c r="A14" s="157" t="s">
        <v>281</v>
      </c>
      <c r="B14" s="594" t="s">
        <v>398</v>
      </c>
      <c r="C14" s="413">
        <v>1</v>
      </c>
      <c r="D14" s="594" t="s">
        <v>398</v>
      </c>
      <c r="E14" s="594" t="s">
        <v>398</v>
      </c>
      <c r="F14" s="413">
        <v>10</v>
      </c>
      <c r="G14" s="413">
        <v>1</v>
      </c>
      <c r="H14" s="413">
        <v>1</v>
      </c>
      <c r="I14" s="413">
        <v>20</v>
      </c>
      <c r="J14" s="594" t="s">
        <v>398</v>
      </c>
      <c r="K14" s="254">
        <f t="shared" si="0"/>
        <v>33</v>
      </c>
    </row>
    <row r="15" spans="1:11" ht="25.5" customHeight="1">
      <c r="A15" s="157" t="s">
        <v>282</v>
      </c>
      <c r="B15" s="413">
        <v>2</v>
      </c>
      <c r="C15" s="413">
        <v>35</v>
      </c>
      <c r="D15" s="413">
        <v>4</v>
      </c>
      <c r="E15" s="413">
        <v>7</v>
      </c>
      <c r="F15" s="413">
        <v>89</v>
      </c>
      <c r="G15" s="413">
        <v>1</v>
      </c>
      <c r="H15" s="413">
        <v>43</v>
      </c>
      <c r="I15" s="413">
        <v>350</v>
      </c>
      <c r="J15" s="413">
        <v>7</v>
      </c>
      <c r="K15" s="254">
        <f t="shared" si="0"/>
        <v>538</v>
      </c>
    </row>
    <row r="16" spans="1:11" ht="27" customHeight="1">
      <c r="A16" s="157" t="s">
        <v>283</v>
      </c>
      <c r="B16" s="594" t="s">
        <v>398</v>
      </c>
      <c r="C16" s="594" t="s">
        <v>398</v>
      </c>
      <c r="D16" s="594" t="s">
        <v>398</v>
      </c>
      <c r="E16" s="594" t="s">
        <v>398</v>
      </c>
      <c r="F16" s="413">
        <v>3</v>
      </c>
      <c r="G16" s="594" t="s">
        <v>398</v>
      </c>
      <c r="H16" s="413">
        <v>3</v>
      </c>
      <c r="I16" s="413">
        <v>59</v>
      </c>
      <c r="J16" s="413">
        <v>1</v>
      </c>
      <c r="K16" s="254">
        <f t="shared" si="0"/>
        <v>66</v>
      </c>
    </row>
    <row r="17" spans="1:11" ht="29.25" customHeight="1">
      <c r="A17" s="104" t="s">
        <v>80</v>
      </c>
      <c r="B17" s="594" t="s">
        <v>398</v>
      </c>
      <c r="C17" s="413">
        <v>9</v>
      </c>
      <c r="D17" s="413">
        <v>2</v>
      </c>
      <c r="E17" s="413">
        <v>1</v>
      </c>
      <c r="F17" s="413">
        <v>35</v>
      </c>
      <c r="G17" s="413">
        <v>4</v>
      </c>
      <c r="H17" s="413">
        <v>13</v>
      </c>
      <c r="I17" s="413">
        <v>199</v>
      </c>
      <c r="J17" s="413">
        <v>15</v>
      </c>
      <c r="K17" s="254">
        <f t="shared" si="0"/>
        <v>278</v>
      </c>
    </row>
    <row r="18" spans="1:11" ht="41.25" customHeight="1">
      <c r="A18" s="273" t="s">
        <v>22</v>
      </c>
      <c r="B18" s="600">
        <f>SUM(B7:B17)</f>
        <v>2</v>
      </c>
      <c r="C18" s="600">
        <f aca="true" t="shared" si="1" ref="C18:J18">SUM(C7:C17)</f>
        <v>115</v>
      </c>
      <c r="D18" s="600">
        <f t="shared" si="1"/>
        <v>10</v>
      </c>
      <c r="E18" s="600">
        <f t="shared" si="1"/>
        <v>28</v>
      </c>
      <c r="F18" s="600">
        <f t="shared" si="1"/>
        <v>416</v>
      </c>
      <c r="G18" s="600">
        <f t="shared" si="1"/>
        <v>24</v>
      </c>
      <c r="H18" s="600">
        <f t="shared" si="1"/>
        <v>185</v>
      </c>
      <c r="I18" s="600">
        <f t="shared" si="1"/>
        <v>1844</v>
      </c>
      <c r="J18" s="600">
        <f t="shared" si="1"/>
        <v>119</v>
      </c>
      <c r="K18" s="271">
        <f>SUM(B18:J18)</f>
        <v>2743</v>
      </c>
    </row>
    <row r="20" spans="6:8" ht="12.75">
      <c r="F20" s="175"/>
      <c r="H20" s="175"/>
    </row>
    <row r="21" spans="3:10" ht="12.75">
      <c r="C21" s="175"/>
      <c r="D21" s="175"/>
      <c r="F21" s="175"/>
      <c r="G21" s="175"/>
      <c r="J21" s="175"/>
    </row>
    <row r="22" spans="6:11" ht="12.75">
      <c r="F22" s="175"/>
      <c r="I22" s="175"/>
      <c r="K22" s="175"/>
    </row>
    <row r="23" spans="3:6" ht="12.75">
      <c r="C23" s="175"/>
      <c r="F23" s="175"/>
    </row>
    <row r="25" ht="12.75">
      <c r="J25" s="175"/>
    </row>
    <row r="26" ht="12.75">
      <c r="F26" s="175"/>
    </row>
  </sheetData>
  <sheetProtection/>
  <mergeCells count="6">
    <mergeCell ref="A4:A6"/>
    <mergeCell ref="K5:K6"/>
    <mergeCell ref="B6:D6"/>
    <mergeCell ref="E6:G6"/>
    <mergeCell ref="H6:J6"/>
    <mergeCell ref="A2:K2"/>
  </mergeCells>
  <hyperlinks>
    <hyperlink ref="J1" location="'Table of contents'!A1" display="Back to table of contents"/>
  </hyperlinks>
  <printOptions verticalCentered="1"/>
  <pageMargins left="0.7480314960629921" right="0" top="0.7480314960629921" bottom="0.7480314960629921" header="0.11811023622047245" footer="0.5118110236220472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22.421875" style="0" customWidth="1"/>
    <col min="2" max="11" width="10.7109375" style="0" customWidth="1"/>
    <col min="12" max="12" width="9.57421875" style="0" customWidth="1"/>
    <col min="13" max="13" width="1.57421875" style="0" customWidth="1"/>
  </cols>
  <sheetData>
    <row r="1" ht="12.75">
      <c r="J1" s="672" t="s">
        <v>570</v>
      </c>
    </row>
    <row r="2" spans="1:11" s="197" customFormat="1" ht="28.5" customHeight="1">
      <c r="A2" s="737" t="s">
        <v>528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</row>
    <row r="3" ht="15">
      <c r="K3" s="592" t="s">
        <v>9</v>
      </c>
    </row>
    <row r="4" spans="1:12" ht="29.25" customHeight="1">
      <c r="A4" s="155"/>
      <c r="B4" s="91">
        <v>2014</v>
      </c>
      <c r="C4" s="91"/>
      <c r="D4" s="91"/>
      <c r="E4" s="91"/>
      <c r="F4" s="92"/>
      <c r="G4" s="91">
        <v>2015</v>
      </c>
      <c r="H4" s="91"/>
      <c r="I4" s="91"/>
      <c r="J4" s="91"/>
      <c r="K4" s="92"/>
      <c r="L4" s="125"/>
    </row>
    <row r="5" spans="1:11" ht="37.5" customHeight="1">
      <c r="A5" s="13" t="s">
        <v>198</v>
      </c>
      <c r="B5" s="460" t="s">
        <v>199</v>
      </c>
      <c r="C5" s="90" t="s">
        <v>185</v>
      </c>
      <c r="D5" s="91"/>
      <c r="E5" s="91"/>
      <c r="F5" s="92"/>
      <c r="G5" s="460" t="s">
        <v>199</v>
      </c>
      <c r="H5" s="90" t="s">
        <v>185</v>
      </c>
      <c r="I5" s="91"/>
      <c r="J5" s="91"/>
      <c r="K5" s="92"/>
    </row>
    <row r="6" spans="1:11" ht="46.5" customHeight="1">
      <c r="A6" s="149"/>
      <c r="B6" s="461" t="s">
        <v>200</v>
      </c>
      <c r="C6" s="11" t="s">
        <v>187</v>
      </c>
      <c r="D6" s="11" t="s">
        <v>157</v>
      </c>
      <c r="E6" s="11" t="s">
        <v>158</v>
      </c>
      <c r="F6" s="11" t="s">
        <v>22</v>
      </c>
      <c r="G6" s="461" t="s">
        <v>200</v>
      </c>
      <c r="H6" s="11" t="s">
        <v>187</v>
      </c>
      <c r="I6" s="11" t="s">
        <v>157</v>
      </c>
      <c r="J6" s="11" t="s">
        <v>158</v>
      </c>
      <c r="K6" s="11" t="s">
        <v>22</v>
      </c>
    </row>
    <row r="7" spans="1:11" ht="60" customHeight="1">
      <c r="A7" s="146" t="s">
        <v>201</v>
      </c>
      <c r="B7" s="601">
        <v>99</v>
      </c>
      <c r="C7" s="603">
        <v>11</v>
      </c>
      <c r="D7" s="603">
        <v>29</v>
      </c>
      <c r="E7" s="593">
        <v>108</v>
      </c>
      <c r="F7" s="254">
        <f>SUM(C7:E7)</f>
        <v>148</v>
      </c>
      <c r="G7" s="601">
        <v>99</v>
      </c>
      <c r="H7" s="603">
        <v>10</v>
      </c>
      <c r="I7" s="603">
        <v>24</v>
      </c>
      <c r="J7" s="593">
        <v>119</v>
      </c>
      <c r="K7" s="254">
        <f>SUM(H7:J7)</f>
        <v>153</v>
      </c>
    </row>
    <row r="8" spans="1:11" ht="60" customHeight="1">
      <c r="A8" s="157" t="s">
        <v>202</v>
      </c>
      <c r="B8" s="601">
        <v>1131</v>
      </c>
      <c r="C8" s="593">
        <v>99</v>
      </c>
      <c r="D8" s="593">
        <v>347</v>
      </c>
      <c r="E8" s="593">
        <v>1716</v>
      </c>
      <c r="F8" s="254">
        <f>SUM(C8:E8)</f>
        <v>2162</v>
      </c>
      <c r="G8" s="601">
        <v>1131</v>
      </c>
      <c r="H8" s="593">
        <v>102</v>
      </c>
      <c r="I8" s="593">
        <v>410</v>
      </c>
      <c r="J8" s="593">
        <v>1757</v>
      </c>
      <c r="K8" s="254">
        <f>SUM(H8:J8)</f>
        <v>2269</v>
      </c>
    </row>
    <row r="9" spans="1:16" ht="60" customHeight="1">
      <c r="A9" s="157" t="s">
        <v>203</v>
      </c>
      <c r="B9" s="601">
        <v>673</v>
      </c>
      <c r="C9" s="593">
        <v>9</v>
      </c>
      <c r="D9" s="593">
        <v>39</v>
      </c>
      <c r="E9" s="593">
        <v>173</v>
      </c>
      <c r="F9" s="254">
        <f>SUM(C9:E9)</f>
        <v>221</v>
      </c>
      <c r="G9" s="601">
        <v>716</v>
      </c>
      <c r="H9" s="593">
        <v>12</v>
      </c>
      <c r="I9" s="593">
        <v>27</v>
      </c>
      <c r="J9" s="593">
        <v>239</v>
      </c>
      <c r="K9" s="254">
        <f>SUM(H9:J9)</f>
        <v>278</v>
      </c>
      <c r="P9" s="496"/>
    </row>
    <row r="10" spans="1:11" ht="60" customHeight="1">
      <c r="A10" s="157" t="s">
        <v>204</v>
      </c>
      <c r="B10" s="601">
        <v>453</v>
      </c>
      <c r="C10" s="593">
        <v>6</v>
      </c>
      <c r="D10" s="593">
        <v>10</v>
      </c>
      <c r="E10" s="593">
        <v>46</v>
      </c>
      <c r="F10" s="254">
        <f>SUM(C10:E10)</f>
        <v>62</v>
      </c>
      <c r="G10" s="601">
        <v>482</v>
      </c>
      <c r="H10" s="593">
        <v>3</v>
      </c>
      <c r="I10" s="593">
        <v>7</v>
      </c>
      <c r="J10" s="593">
        <v>33</v>
      </c>
      <c r="K10" s="254">
        <f>SUM(H10:J10)</f>
        <v>43</v>
      </c>
    </row>
    <row r="11" spans="1:11" ht="49.5" customHeight="1">
      <c r="A11" s="273" t="s">
        <v>197</v>
      </c>
      <c r="B11" s="600">
        <f aca="true" t="shared" si="0" ref="B11:G11">SUM(B7:B10)</f>
        <v>2356</v>
      </c>
      <c r="C11" s="602">
        <f t="shared" si="0"/>
        <v>125</v>
      </c>
      <c r="D11" s="602">
        <f t="shared" si="0"/>
        <v>425</v>
      </c>
      <c r="E11" s="602">
        <f t="shared" si="0"/>
        <v>2043</v>
      </c>
      <c r="F11" s="259">
        <f t="shared" si="0"/>
        <v>2593</v>
      </c>
      <c r="G11" s="600">
        <f t="shared" si="0"/>
        <v>2428</v>
      </c>
      <c r="H11" s="602">
        <f>SUM(H7:H10)</f>
        <v>127</v>
      </c>
      <c r="I11" s="602">
        <f>SUM(I7:I10)</f>
        <v>468</v>
      </c>
      <c r="J11" s="602">
        <f>SUM(J7:J10)</f>
        <v>2148</v>
      </c>
      <c r="K11" s="259">
        <f>SUM(K7:K10)</f>
        <v>2743</v>
      </c>
    </row>
    <row r="20" ht="12.75">
      <c r="G20" s="325"/>
    </row>
  </sheetData>
  <sheetProtection/>
  <mergeCells count="1">
    <mergeCell ref="A2:K2"/>
  </mergeCells>
  <hyperlinks>
    <hyperlink ref="J1" location="'Table of contents'!A1" display="Back to table of contents"/>
  </hyperlinks>
  <printOptions/>
  <pageMargins left="0.7480314960629921" right="0" top="0.7480314960629921" bottom="0.7480314960629921" header="0.11811023622047245" footer="0.5118110236220472"/>
  <pageSetup horizontalDpi="600" verticalDpi="600" orientation="landscape" paperSize="9" r:id="rId1"/>
  <ignoredErrors>
    <ignoredError sqref="K7:K10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140625" style="0" customWidth="1"/>
    <col min="2" max="5" width="19.7109375" style="0" customWidth="1"/>
    <col min="6" max="6" width="13.8515625" style="0" customWidth="1"/>
    <col min="7" max="7" width="3.28125" style="0" customWidth="1"/>
  </cols>
  <sheetData>
    <row r="1" spans="1:6" s="197" customFormat="1" ht="27" customHeight="1">
      <c r="A1" s="24" t="s">
        <v>497</v>
      </c>
      <c r="B1" s="673"/>
      <c r="C1" s="673"/>
      <c r="D1" s="673"/>
      <c r="E1" s="673"/>
      <c r="F1" s="672" t="s">
        <v>570</v>
      </c>
    </row>
    <row r="2" ht="19.5" customHeight="1">
      <c r="E2" s="592" t="s">
        <v>9</v>
      </c>
    </row>
    <row r="3" spans="1:6" ht="21.75" customHeight="1">
      <c r="A3" s="676" t="s">
        <v>284</v>
      </c>
      <c r="B3" s="680">
        <v>2015</v>
      </c>
      <c r="C3" s="681"/>
      <c r="D3" s="681"/>
      <c r="E3" s="682"/>
      <c r="F3" s="125"/>
    </row>
    <row r="4" spans="1:6" ht="22.5" customHeight="1">
      <c r="A4" s="729"/>
      <c r="B4" s="680" t="s">
        <v>297</v>
      </c>
      <c r="C4" s="681"/>
      <c r="D4" s="681"/>
      <c r="E4" s="682"/>
      <c r="F4" s="125"/>
    </row>
    <row r="5" spans="1:6" ht="24" customHeight="1">
      <c r="A5" s="678"/>
      <c r="B5" s="10" t="s">
        <v>304</v>
      </c>
      <c r="C5" s="10" t="s">
        <v>157</v>
      </c>
      <c r="D5" s="10" t="s">
        <v>158</v>
      </c>
      <c r="E5" s="11" t="s">
        <v>22</v>
      </c>
      <c r="F5" s="125"/>
    </row>
    <row r="6" spans="1:6" ht="39.75" customHeight="1">
      <c r="A6" s="146" t="s">
        <v>285</v>
      </c>
      <c r="B6" s="604">
        <v>114</v>
      </c>
      <c r="C6" s="604">
        <v>328</v>
      </c>
      <c r="D6" s="604">
        <v>1491</v>
      </c>
      <c r="E6" s="605">
        <f>SUM(B6:D6)</f>
        <v>1933</v>
      </c>
      <c r="F6" s="125"/>
    </row>
    <row r="7" spans="1:6" ht="39.75" customHeight="1">
      <c r="A7" s="157" t="s">
        <v>286</v>
      </c>
      <c r="B7" s="606">
        <v>4</v>
      </c>
      <c r="C7" s="606">
        <v>61</v>
      </c>
      <c r="D7" s="606">
        <v>249</v>
      </c>
      <c r="E7" s="607">
        <f>SUM(B7:D7)</f>
        <v>314</v>
      </c>
      <c r="F7" s="125"/>
    </row>
    <row r="8" spans="1:6" ht="39.75" customHeight="1">
      <c r="A8" s="157" t="s">
        <v>287</v>
      </c>
      <c r="B8" s="606">
        <v>7</v>
      </c>
      <c r="C8" s="606">
        <v>47</v>
      </c>
      <c r="D8" s="606">
        <v>251</v>
      </c>
      <c r="E8" s="607">
        <f aca="true" t="shared" si="0" ref="E8:E13">SUM(B8:D8)</f>
        <v>305</v>
      </c>
      <c r="F8" s="125"/>
    </row>
    <row r="9" spans="1:6" ht="39.75" customHeight="1">
      <c r="A9" s="157" t="s">
        <v>288</v>
      </c>
      <c r="B9" s="606">
        <v>1</v>
      </c>
      <c r="C9" s="606">
        <v>3</v>
      </c>
      <c r="D9" s="606">
        <v>20</v>
      </c>
      <c r="E9" s="607">
        <f t="shared" si="0"/>
        <v>24</v>
      </c>
      <c r="F9" s="125"/>
    </row>
    <row r="10" spans="1:6" ht="39.75" customHeight="1">
      <c r="A10" s="157" t="s">
        <v>289</v>
      </c>
      <c r="B10" s="608" t="s">
        <v>443</v>
      </c>
      <c r="C10" s="606">
        <v>5</v>
      </c>
      <c r="D10" s="606">
        <v>16</v>
      </c>
      <c r="E10" s="607">
        <f t="shared" si="0"/>
        <v>21</v>
      </c>
      <c r="F10" s="125"/>
    </row>
    <row r="11" spans="1:6" ht="39.75" customHeight="1">
      <c r="A11" s="157" t="s">
        <v>290</v>
      </c>
      <c r="B11" s="608" t="s">
        <v>443</v>
      </c>
      <c r="C11" s="606">
        <v>17</v>
      </c>
      <c r="D11" s="606">
        <v>89</v>
      </c>
      <c r="E11" s="607">
        <f t="shared" si="0"/>
        <v>106</v>
      </c>
      <c r="F11" s="125"/>
    </row>
    <row r="12" spans="1:6" ht="39.75" customHeight="1">
      <c r="A12" s="157" t="s">
        <v>291</v>
      </c>
      <c r="B12" s="606">
        <v>1</v>
      </c>
      <c r="C12" s="606">
        <v>3</v>
      </c>
      <c r="D12" s="607">
        <v>17</v>
      </c>
      <c r="E12" s="607">
        <f t="shared" si="0"/>
        <v>21</v>
      </c>
      <c r="F12" s="125"/>
    </row>
    <row r="13" spans="1:6" ht="39.75" customHeight="1">
      <c r="A13" s="157" t="s">
        <v>292</v>
      </c>
      <c r="B13" s="608" t="s">
        <v>443</v>
      </c>
      <c r="C13" s="606">
        <v>4</v>
      </c>
      <c r="D13" s="609">
        <v>15</v>
      </c>
      <c r="E13" s="610">
        <f t="shared" si="0"/>
        <v>19</v>
      </c>
      <c r="F13" s="125"/>
    </row>
    <row r="14" spans="1:6" ht="39.75" customHeight="1">
      <c r="A14" s="141" t="s">
        <v>197</v>
      </c>
      <c r="B14" s="611">
        <f>SUM(B6:B13)</f>
        <v>127</v>
      </c>
      <c r="C14" s="611">
        <f>SUM(C6:C13)</f>
        <v>468</v>
      </c>
      <c r="D14" s="611">
        <f>SUM(D6:D13)</f>
        <v>2148</v>
      </c>
      <c r="E14" s="612">
        <f>SUM(E6:E13)</f>
        <v>2743</v>
      </c>
      <c r="F14" s="272"/>
    </row>
    <row r="15" spans="1:6" ht="12.75">
      <c r="A15" s="400"/>
      <c r="B15" s="398"/>
      <c r="C15" s="261"/>
      <c r="D15" s="261"/>
      <c r="E15" s="398"/>
      <c r="F15" s="46"/>
    </row>
  </sheetData>
  <sheetProtection/>
  <mergeCells count="3">
    <mergeCell ref="A3:A5"/>
    <mergeCell ref="B3:E3"/>
    <mergeCell ref="B4:E4"/>
  </mergeCells>
  <hyperlinks>
    <hyperlink ref="F1" location="'Table of contents'!A1" display="Back to table of contents"/>
  </hyperlinks>
  <printOptions/>
  <pageMargins left="0.7480314960629921" right="0" top="0.7480314960629921" bottom="0.7480314960629921" header="0.11811023622047245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2" max="2" width="13.28125" style="0" customWidth="1"/>
    <col min="3" max="3" width="13.7109375" style="0" customWidth="1"/>
    <col min="4" max="4" width="13.57421875" style="0" customWidth="1"/>
    <col min="5" max="5" width="13.28125" style="0" customWidth="1"/>
    <col min="9" max="9" width="27.421875" style="0" customWidth="1"/>
  </cols>
  <sheetData>
    <row r="1" spans="1:6" s="321" customFormat="1" ht="21.75" customHeight="1">
      <c r="A1" s="320" t="s">
        <v>496</v>
      </c>
      <c r="B1" s="490"/>
      <c r="C1" s="490"/>
      <c r="D1" s="490"/>
      <c r="E1" s="490"/>
      <c r="F1" s="672" t="s">
        <v>570</v>
      </c>
    </row>
    <row r="2" ht="9" customHeight="1">
      <c r="A2" s="322"/>
    </row>
    <row r="3" spans="1:5" ht="24" customHeight="1">
      <c r="A3" s="738" t="s">
        <v>205</v>
      </c>
      <c r="B3" s="745">
        <v>2014</v>
      </c>
      <c r="C3" s="746"/>
      <c r="D3" s="745">
        <v>2015</v>
      </c>
      <c r="E3" s="746"/>
    </row>
    <row r="4" spans="1:5" ht="19.5" customHeight="1">
      <c r="A4" s="739"/>
      <c r="B4" s="743" t="s">
        <v>349</v>
      </c>
      <c r="C4" s="741" t="s">
        <v>50</v>
      </c>
      <c r="D4" s="743" t="s">
        <v>349</v>
      </c>
      <c r="E4" s="741" t="s">
        <v>50</v>
      </c>
    </row>
    <row r="5" spans="1:11" ht="19.5" customHeight="1">
      <c r="A5" s="740"/>
      <c r="B5" s="744"/>
      <c r="C5" s="742"/>
      <c r="D5" s="744"/>
      <c r="E5" s="742"/>
      <c r="K5" s="325"/>
    </row>
    <row r="6" spans="1:11" ht="24.75" customHeight="1">
      <c r="A6" s="323" t="s">
        <v>206</v>
      </c>
      <c r="B6" s="613">
        <v>1144</v>
      </c>
      <c r="C6" s="648">
        <v>30.3</v>
      </c>
      <c r="D6" s="613">
        <v>1409</v>
      </c>
      <c r="E6" s="648">
        <v>32.6</v>
      </c>
      <c r="G6" s="325"/>
      <c r="K6" s="325"/>
    </row>
    <row r="7" spans="1:11" ht="24.75" customHeight="1">
      <c r="A7" s="323" t="s">
        <v>207</v>
      </c>
      <c r="B7" s="613">
        <v>53</v>
      </c>
      <c r="C7" s="648">
        <v>1.4</v>
      </c>
      <c r="D7" s="613">
        <v>58</v>
      </c>
      <c r="E7" s="648">
        <v>1.3</v>
      </c>
      <c r="G7" s="325"/>
      <c r="K7" s="325"/>
    </row>
    <row r="8" spans="1:11" ht="24.75" customHeight="1">
      <c r="A8" s="323" t="s">
        <v>208</v>
      </c>
      <c r="B8" s="613">
        <v>252</v>
      </c>
      <c r="C8" s="648">
        <v>6.7</v>
      </c>
      <c r="D8" s="613">
        <v>283</v>
      </c>
      <c r="E8" s="648">
        <v>6.6</v>
      </c>
      <c r="G8" s="325"/>
      <c r="K8" s="325"/>
    </row>
    <row r="9" spans="1:11" ht="24.75" customHeight="1">
      <c r="A9" s="323" t="s">
        <v>209</v>
      </c>
      <c r="B9" s="613">
        <v>68</v>
      </c>
      <c r="C9" s="648">
        <v>1.8</v>
      </c>
      <c r="D9" s="613">
        <v>83</v>
      </c>
      <c r="E9" s="648">
        <v>1.9</v>
      </c>
      <c r="G9" s="325"/>
      <c r="K9" s="325"/>
    </row>
    <row r="10" spans="1:11" ht="24.75" customHeight="1">
      <c r="A10" s="323" t="s">
        <v>210</v>
      </c>
      <c r="B10" s="613">
        <v>187</v>
      </c>
      <c r="C10" s="648">
        <v>4.9</v>
      </c>
      <c r="D10" s="613">
        <v>248</v>
      </c>
      <c r="E10" s="648">
        <v>5.8</v>
      </c>
      <c r="G10" s="325"/>
      <c r="K10" s="325"/>
    </row>
    <row r="11" spans="1:11" ht="24.75" customHeight="1">
      <c r="A11" s="323" t="s">
        <v>211</v>
      </c>
      <c r="B11" s="613">
        <v>1632</v>
      </c>
      <c r="C11" s="648">
        <v>43.1</v>
      </c>
      <c r="D11" s="613">
        <v>1677</v>
      </c>
      <c r="E11" s="648">
        <v>38.8</v>
      </c>
      <c r="G11" s="325"/>
      <c r="K11" s="325"/>
    </row>
    <row r="12" spans="1:7" ht="24.75" customHeight="1">
      <c r="A12" s="323" t="s">
        <v>257</v>
      </c>
      <c r="B12" s="613">
        <v>132</v>
      </c>
      <c r="C12" s="648">
        <v>3.5</v>
      </c>
      <c r="D12" s="613">
        <v>170</v>
      </c>
      <c r="E12" s="648">
        <v>3.9</v>
      </c>
      <c r="G12" s="325"/>
    </row>
    <row r="13" spans="1:7" ht="24.75" customHeight="1">
      <c r="A13" s="323" t="s">
        <v>258</v>
      </c>
      <c r="B13" s="613">
        <v>315</v>
      </c>
      <c r="C13" s="648">
        <v>8.3</v>
      </c>
      <c r="D13" s="613">
        <v>394</v>
      </c>
      <c r="E13" s="648">
        <v>9.1</v>
      </c>
      <c r="G13" s="325"/>
    </row>
    <row r="14" spans="1:8" ht="24.75" customHeight="1">
      <c r="A14" s="323" t="s">
        <v>259</v>
      </c>
      <c r="B14" s="613">
        <v>0</v>
      </c>
      <c r="C14" s="648">
        <f>B14/4067*100</f>
        <v>0</v>
      </c>
      <c r="D14" s="613">
        <v>0</v>
      </c>
      <c r="E14" s="648">
        <f>D14/4322*100</f>
        <v>0</v>
      </c>
      <c r="G14" s="374"/>
      <c r="H14" s="325"/>
    </row>
    <row r="15" spans="1:9" ht="34.5" customHeight="1">
      <c r="A15" s="324" t="s">
        <v>260</v>
      </c>
      <c r="B15" s="614">
        <f>SUM(B6:B14)</f>
        <v>3783</v>
      </c>
      <c r="C15" s="649">
        <f>SUM(C6:C14)</f>
        <v>99.99999999999999</v>
      </c>
      <c r="D15" s="614">
        <f>SUM(D6:D14)</f>
        <v>4322</v>
      </c>
      <c r="E15" s="649">
        <f>SUM(E6:E14)</f>
        <v>100</v>
      </c>
      <c r="F15" s="325"/>
      <c r="G15" s="325"/>
      <c r="I15" s="143"/>
    </row>
    <row r="16" ht="6" customHeight="1"/>
    <row r="17" s="187" customFormat="1" ht="15.75" customHeight="1">
      <c r="A17" s="41" t="s">
        <v>427</v>
      </c>
    </row>
    <row r="18" ht="21" customHeight="1">
      <c r="A18" s="326"/>
    </row>
    <row r="19" ht="14.25" customHeight="1">
      <c r="I19" s="325"/>
    </row>
    <row r="33" ht="31.5" customHeight="1"/>
  </sheetData>
  <sheetProtection/>
  <mergeCells count="7">
    <mergeCell ref="A3:A5"/>
    <mergeCell ref="C4:C5"/>
    <mergeCell ref="E4:E5"/>
    <mergeCell ref="B4:B5"/>
    <mergeCell ref="D4:D5"/>
    <mergeCell ref="B3:C3"/>
    <mergeCell ref="D3:E3"/>
  </mergeCells>
  <hyperlinks>
    <hyperlink ref="F1" location="'Table of contents'!A1" display="Back to table of contents"/>
  </hyperlinks>
  <printOptions/>
  <pageMargins left="0.748031496062992" right="0.748031496062992" top="0.748031496062992" bottom="0.551181102362205" header="0.31496062992126" footer="0.31496062992126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8515625" style="0" customWidth="1"/>
    <col min="2" max="2" width="17.00390625" style="0" customWidth="1"/>
    <col min="3" max="3" width="17.28125" style="0" customWidth="1"/>
    <col min="4" max="4" width="18.28125" style="0" customWidth="1"/>
    <col min="5" max="5" width="16.8515625" style="0" customWidth="1"/>
    <col min="6" max="6" width="11.28125" style="0" customWidth="1"/>
  </cols>
  <sheetData>
    <row r="1" spans="1:6" ht="27" customHeight="1">
      <c r="A1" s="414" t="s">
        <v>516</v>
      </c>
      <c r="B1" s="125"/>
      <c r="C1" s="125"/>
      <c r="D1" s="276"/>
      <c r="E1" s="276"/>
      <c r="F1" s="672" t="s">
        <v>570</v>
      </c>
    </row>
    <row r="2" spans="1:6" ht="10.5" customHeight="1">
      <c r="A2" s="125" t="s">
        <v>23</v>
      </c>
      <c r="B2" s="125"/>
      <c r="C2" s="125"/>
      <c r="D2" s="125"/>
      <c r="E2" s="125"/>
      <c r="F2" s="125"/>
    </row>
    <row r="3" spans="1:6" ht="26.25" customHeight="1">
      <c r="A3" s="679" t="s">
        <v>205</v>
      </c>
      <c r="B3" s="681" t="s">
        <v>529</v>
      </c>
      <c r="C3" s="681"/>
      <c r="D3" s="681"/>
      <c r="E3" s="682"/>
      <c r="F3" s="125"/>
    </row>
    <row r="4" spans="1:6" ht="29.25" customHeight="1">
      <c r="A4" s="690"/>
      <c r="B4" s="749" t="s">
        <v>369</v>
      </c>
      <c r="C4" s="676" t="s">
        <v>370</v>
      </c>
      <c r="D4" s="676" t="s">
        <v>377</v>
      </c>
      <c r="E4" s="679" t="s">
        <v>22</v>
      </c>
      <c r="F4" s="125"/>
    </row>
    <row r="5" spans="1:6" ht="29.25" customHeight="1">
      <c r="A5" s="677"/>
      <c r="B5" s="750"/>
      <c r="C5" s="678"/>
      <c r="D5" s="678"/>
      <c r="E5" s="677"/>
      <c r="F5" s="125"/>
    </row>
    <row r="6" spans="1:6" ht="46.5" customHeight="1">
      <c r="A6" s="157" t="s">
        <v>206</v>
      </c>
      <c r="B6" s="277">
        <v>252</v>
      </c>
      <c r="C6" s="278">
        <v>897</v>
      </c>
      <c r="D6" s="278">
        <v>260</v>
      </c>
      <c r="E6" s="279">
        <f>SUM(B6:D6)</f>
        <v>1409</v>
      </c>
      <c r="F6" s="125"/>
    </row>
    <row r="7" spans="1:6" ht="41.25" customHeight="1">
      <c r="A7" s="157" t="s">
        <v>207</v>
      </c>
      <c r="B7" s="277">
        <v>8</v>
      </c>
      <c r="C7" s="278">
        <v>36</v>
      </c>
      <c r="D7" s="278">
        <v>14</v>
      </c>
      <c r="E7" s="279">
        <f aca="true" t="shared" si="0" ref="E7:E12">SUM(B7:D7)</f>
        <v>58</v>
      </c>
      <c r="F7" s="125"/>
    </row>
    <row r="8" spans="1:6" ht="37.5" customHeight="1">
      <c r="A8" s="157" t="s">
        <v>208</v>
      </c>
      <c r="B8" s="277">
        <v>25</v>
      </c>
      <c r="C8" s="278">
        <v>170</v>
      </c>
      <c r="D8" s="278">
        <v>87</v>
      </c>
      <c r="E8" s="279">
        <f t="shared" si="0"/>
        <v>282</v>
      </c>
      <c r="F8" s="125"/>
    </row>
    <row r="9" spans="1:6" ht="35.25" customHeight="1">
      <c r="A9" s="157" t="s">
        <v>209</v>
      </c>
      <c r="B9" s="277">
        <v>7</v>
      </c>
      <c r="C9" s="278">
        <v>38</v>
      </c>
      <c r="D9" s="278">
        <v>36</v>
      </c>
      <c r="E9" s="279">
        <f t="shared" si="0"/>
        <v>81</v>
      </c>
      <c r="F9" s="125"/>
    </row>
    <row r="10" spans="1:6" ht="36.75" customHeight="1">
      <c r="A10" s="157" t="s">
        <v>210</v>
      </c>
      <c r="B10" s="277">
        <v>49</v>
      </c>
      <c r="C10" s="278">
        <v>142</v>
      </c>
      <c r="D10" s="278">
        <v>57</v>
      </c>
      <c r="E10" s="279">
        <f t="shared" si="0"/>
        <v>248</v>
      </c>
      <c r="F10" s="125"/>
    </row>
    <row r="11" spans="1:6" ht="39.75" customHeight="1">
      <c r="A11" s="157" t="s">
        <v>211</v>
      </c>
      <c r="B11" s="277">
        <v>442</v>
      </c>
      <c r="C11" s="278">
        <v>1080</v>
      </c>
      <c r="D11" s="278">
        <v>150</v>
      </c>
      <c r="E11" s="279">
        <f t="shared" si="0"/>
        <v>1672</v>
      </c>
      <c r="F11" s="125"/>
    </row>
    <row r="12" spans="1:6" ht="39.75" customHeight="1">
      <c r="A12" s="157" t="s">
        <v>212</v>
      </c>
      <c r="B12" s="277">
        <v>36</v>
      </c>
      <c r="C12" s="278">
        <v>157</v>
      </c>
      <c r="D12" s="278">
        <v>58</v>
      </c>
      <c r="E12" s="279">
        <f t="shared" si="0"/>
        <v>251</v>
      </c>
      <c r="F12" s="125"/>
    </row>
    <row r="13" spans="1:6" ht="40.5" customHeight="1">
      <c r="A13" s="269" t="s">
        <v>213</v>
      </c>
      <c r="B13" s="280">
        <f>SUM(B6:B12)</f>
        <v>819</v>
      </c>
      <c r="C13" s="280">
        <f>SUM(C6:C12)</f>
        <v>2520</v>
      </c>
      <c r="D13" s="280">
        <f>SUM(D6:D12)</f>
        <v>662</v>
      </c>
      <c r="E13" s="177">
        <f>SUM(E6:E12)</f>
        <v>4001</v>
      </c>
      <c r="F13" s="125"/>
    </row>
    <row r="14" spans="1:5" ht="9" customHeight="1">
      <c r="A14" s="15"/>
      <c r="B14" s="15"/>
      <c r="C14" s="15"/>
      <c r="D14" s="15"/>
      <c r="E14" s="15"/>
    </row>
    <row r="15" spans="1:5" ht="16.5" customHeight="1">
      <c r="A15" s="41" t="s">
        <v>378</v>
      </c>
      <c r="B15" s="15"/>
      <c r="C15" s="15"/>
      <c r="D15" s="15"/>
      <c r="E15" s="15"/>
    </row>
    <row r="16" spans="1:5" ht="27" customHeight="1">
      <c r="A16" s="747" t="s">
        <v>379</v>
      </c>
      <c r="B16" s="748"/>
      <c r="C16" s="748"/>
      <c r="D16" s="748"/>
      <c r="E16" s="748"/>
    </row>
  </sheetData>
  <sheetProtection/>
  <mergeCells count="7">
    <mergeCell ref="E4:E5"/>
    <mergeCell ref="A16:E16"/>
    <mergeCell ref="A3:A5"/>
    <mergeCell ref="B3:E3"/>
    <mergeCell ref="B4:B5"/>
    <mergeCell ref="C4:C5"/>
    <mergeCell ref="D4:D5"/>
  </mergeCells>
  <hyperlinks>
    <hyperlink ref="F1" location="'Table of contents'!A1" display="Back to table of contents"/>
  </hyperlinks>
  <printOptions/>
  <pageMargins left="0.7480314960629921" right="0" top="0.7480314960629921" bottom="0.7086614173228347" header="0.11811023622047245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28125" style="0" customWidth="1"/>
    <col min="2" max="2" width="9.00390625" style="0" customWidth="1"/>
    <col min="3" max="3" width="8.8515625" style="0" customWidth="1"/>
    <col min="4" max="4" width="9.00390625" style="0" customWidth="1"/>
    <col min="5" max="5" width="8.8515625" style="0" customWidth="1"/>
    <col min="6" max="7" width="9.00390625" style="0" customWidth="1"/>
    <col min="9" max="9" width="9.00390625" style="0" customWidth="1"/>
    <col min="10" max="11" width="8.8515625" style="0" customWidth="1"/>
    <col min="12" max="12" width="0.5625" style="46" hidden="1" customWidth="1"/>
    <col min="13" max="13" width="7.140625" style="0" customWidth="1"/>
  </cols>
  <sheetData>
    <row r="1" spans="1:12" ht="23.25" customHeight="1">
      <c r="A1" s="674" t="s">
        <v>465</v>
      </c>
      <c r="B1" s="675"/>
      <c r="C1" s="675"/>
      <c r="D1" s="675"/>
      <c r="E1" s="675"/>
      <c r="F1" s="675"/>
      <c r="G1" s="675"/>
      <c r="H1" s="484"/>
      <c r="I1" s="672" t="s">
        <v>570</v>
      </c>
      <c r="J1" s="484"/>
      <c r="K1" s="485"/>
      <c r="L1" s="44"/>
    </row>
    <row r="2" spans="1:12" ht="12" customHeight="1">
      <c r="A2" s="484" t="s">
        <v>23</v>
      </c>
      <c r="B2" s="484"/>
      <c r="C2" s="484"/>
      <c r="D2" s="484"/>
      <c r="E2" s="484"/>
      <c r="F2" s="484"/>
      <c r="G2" s="486"/>
      <c r="H2" s="487"/>
      <c r="I2" s="487"/>
      <c r="J2" s="487"/>
      <c r="K2" s="581" t="s">
        <v>9</v>
      </c>
      <c r="L2" s="44"/>
    </row>
    <row r="3" spans="1:13" s="46" customFormat="1" ht="24" customHeight="1">
      <c r="A3" s="564" t="s">
        <v>24</v>
      </c>
      <c r="B3" s="565">
        <v>2006</v>
      </c>
      <c r="C3" s="565">
        <v>2007</v>
      </c>
      <c r="D3" s="565">
        <v>2008</v>
      </c>
      <c r="E3" s="565">
        <v>2009</v>
      </c>
      <c r="F3" s="565">
        <v>2010</v>
      </c>
      <c r="G3" s="565">
        <v>2011</v>
      </c>
      <c r="H3" s="565">
        <v>2012</v>
      </c>
      <c r="I3" s="565">
        <v>2013</v>
      </c>
      <c r="J3" s="565">
        <v>2014</v>
      </c>
      <c r="K3" s="565">
        <v>2015</v>
      </c>
      <c r="L3" s="45"/>
      <c r="M3"/>
    </row>
    <row r="4" spans="1:13" s="46" customFormat="1" ht="24" customHeight="1">
      <c r="A4" s="566" t="s">
        <v>25</v>
      </c>
      <c r="B4" s="567">
        <v>91911</v>
      </c>
      <c r="C4" s="567">
        <v>99770</v>
      </c>
      <c r="D4" s="567">
        <v>109507</v>
      </c>
      <c r="E4" s="48">
        <v>117890</v>
      </c>
      <c r="F4" s="48">
        <v>127363</v>
      </c>
      <c r="G4" s="48">
        <v>136225</v>
      </c>
      <c r="H4" s="48">
        <v>147733</v>
      </c>
      <c r="I4" s="48">
        <v>160701</v>
      </c>
      <c r="J4" s="48">
        <v>173954</v>
      </c>
      <c r="K4" s="48">
        <v>188299</v>
      </c>
      <c r="L4" s="49"/>
      <c r="M4"/>
    </row>
    <row r="5" spans="1:13" s="46" customFormat="1" ht="24" customHeight="1">
      <c r="A5" s="568" t="s">
        <v>395</v>
      </c>
      <c r="B5" s="569">
        <v>6860</v>
      </c>
      <c r="C5" s="569">
        <v>6885</v>
      </c>
      <c r="D5" s="569">
        <v>6941</v>
      </c>
      <c r="E5" s="50">
        <v>6921</v>
      </c>
      <c r="F5" s="50">
        <v>6924</v>
      </c>
      <c r="G5" s="50">
        <v>6907</v>
      </c>
      <c r="H5" s="50">
        <v>6905</v>
      </c>
      <c r="I5" s="50">
        <v>6915</v>
      </c>
      <c r="J5" s="50">
        <v>6911</v>
      </c>
      <c r="K5" s="50">
        <v>6907</v>
      </c>
      <c r="L5" s="51"/>
      <c r="M5"/>
    </row>
    <row r="6" spans="1:13" s="46" customFormat="1" ht="24" customHeight="1">
      <c r="A6" s="566" t="s">
        <v>396</v>
      </c>
      <c r="B6" s="570">
        <v>43221</v>
      </c>
      <c r="C6" s="570">
        <v>44635</v>
      </c>
      <c r="D6" s="570">
        <v>46021</v>
      </c>
      <c r="E6" s="52">
        <v>47146</v>
      </c>
      <c r="F6" s="52">
        <v>48271</v>
      </c>
      <c r="G6" s="52">
        <v>49132</v>
      </c>
      <c r="H6" s="52">
        <v>50116</v>
      </c>
      <c r="I6" s="52">
        <v>49730</v>
      </c>
      <c r="J6" s="52">
        <v>49503</v>
      </c>
      <c r="K6" s="52">
        <v>49301</v>
      </c>
      <c r="L6" s="53"/>
      <c r="M6"/>
    </row>
    <row r="7" spans="1:13" s="46" customFormat="1" ht="24" customHeight="1">
      <c r="A7" s="571" t="s">
        <v>397</v>
      </c>
      <c r="B7" s="572" t="s">
        <v>398</v>
      </c>
      <c r="C7" s="572" t="s">
        <v>398</v>
      </c>
      <c r="D7" s="572" t="s">
        <v>398</v>
      </c>
      <c r="E7" s="572" t="s">
        <v>398</v>
      </c>
      <c r="F7" s="572" t="s">
        <v>398</v>
      </c>
      <c r="G7" s="572" t="s">
        <v>398</v>
      </c>
      <c r="H7" s="572" t="s">
        <v>398</v>
      </c>
      <c r="I7" s="52">
        <v>1155</v>
      </c>
      <c r="J7" s="52">
        <v>2065</v>
      </c>
      <c r="K7" s="52">
        <v>2689</v>
      </c>
      <c r="L7" s="53"/>
      <c r="M7"/>
    </row>
    <row r="8" spans="1:13" s="46" customFormat="1" ht="24" customHeight="1">
      <c r="A8" s="566" t="s">
        <v>399</v>
      </c>
      <c r="B8" s="570">
        <v>1118</v>
      </c>
      <c r="C8" s="570">
        <v>1223</v>
      </c>
      <c r="D8" s="570">
        <v>1290</v>
      </c>
      <c r="E8" s="52">
        <v>1275</v>
      </c>
      <c r="F8" s="52">
        <v>1249</v>
      </c>
      <c r="G8" s="52">
        <v>1230</v>
      </c>
      <c r="H8" s="52">
        <v>1244</v>
      </c>
      <c r="I8" s="52">
        <v>1250</v>
      </c>
      <c r="J8" s="52">
        <v>1271</v>
      </c>
      <c r="K8" s="52">
        <v>1284</v>
      </c>
      <c r="L8" s="53"/>
      <c r="M8"/>
    </row>
    <row r="9" spans="1:13" s="46" customFormat="1" ht="24" customHeight="1">
      <c r="A9" s="566" t="s">
        <v>400</v>
      </c>
      <c r="B9" s="570">
        <v>33936</v>
      </c>
      <c r="C9" s="570">
        <v>36969</v>
      </c>
      <c r="D9" s="570">
        <v>40804</v>
      </c>
      <c r="E9" s="52">
        <v>44222</v>
      </c>
      <c r="F9" s="52">
        <v>48655</v>
      </c>
      <c r="G9" s="52">
        <v>53410</v>
      </c>
      <c r="H9" s="52">
        <v>59637</v>
      </c>
      <c r="I9" s="52">
        <v>65827</v>
      </c>
      <c r="J9" s="52">
        <v>72067</v>
      </c>
      <c r="K9" s="52">
        <v>77603</v>
      </c>
      <c r="L9" s="53"/>
      <c r="M9"/>
    </row>
    <row r="10" spans="1:13" s="46" customFormat="1" ht="24" customHeight="1">
      <c r="A10" s="566" t="s">
        <v>401</v>
      </c>
      <c r="B10" s="570">
        <v>104238</v>
      </c>
      <c r="C10" s="570">
        <v>105637</v>
      </c>
      <c r="D10" s="570">
        <v>107184</v>
      </c>
      <c r="E10" s="52">
        <v>108713</v>
      </c>
      <c r="F10" s="52">
        <v>110674</v>
      </c>
      <c r="G10" s="52">
        <v>112296</v>
      </c>
      <c r="H10" s="52">
        <v>113871</v>
      </c>
      <c r="I10" s="52">
        <v>114958</v>
      </c>
      <c r="J10" s="52">
        <v>115784</v>
      </c>
      <c r="K10" s="52">
        <v>116085</v>
      </c>
      <c r="L10" s="53"/>
      <c r="M10"/>
    </row>
    <row r="11" spans="1:13" s="46" customFormat="1" ht="24" customHeight="1">
      <c r="A11" s="566" t="s">
        <v>402</v>
      </c>
      <c r="B11" s="570">
        <v>12272</v>
      </c>
      <c r="C11" s="570">
        <v>12536</v>
      </c>
      <c r="D11" s="570">
        <v>12726</v>
      </c>
      <c r="E11" s="52">
        <v>12950</v>
      </c>
      <c r="F11" s="52">
        <v>13186</v>
      </c>
      <c r="G11" s="52">
        <v>13539</v>
      </c>
      <c r="H11" s="52">
        <v>13902</v>
      </c>
      <c r="I11" s="52">
        <v>14061</v>
      </c>
      <c r="J11" s="52">
        <v>14243</v>
      </c>
      <c r="K11" s="52">
        <v>14372</v>
      </c>
      <c r="L11" s="53"/>
      <c r="M11"/>
    </row>
    <row r="12" spans="1:13" s="46" customFormat="1" ht="24" customHeight="1">
      <c r="A12" s="566" t="s">
        <v>26</v>
      </c>
      <c r="B12" s="570">
        <v>24522</v>
      </c>
      <c r="C12" s="570">
        <v>24934</v>
      </c>
      <c r="D12" s="570">
        <v>25334</v>
      </c>
      <c r="E12" s="52">
        <v>25622</v>
      </c>
      <c r="F12" s="52">
        <v>25914</v>
      </c>
      <c r="G12" s="52">
        <v>26090</v>
      </c>
      <c r="H12" s="52">
        <v>26293</v>
      </c>
      <c r="I12" s="52">
        <v>26624</v>
      </c>
      <c r="J12" s="52">
        <v>26890</v>
      </c>
      <c r="K12" s="52">
        <v>27229</v>
      </c>
      <c r="L12" s="53"/>
      <c r="M12"/>
    </row>
    <row r="13" spans="1:13" s="46" customFormat="1" ht="24" customHeight="1">
      <c r="A13" s="566" t="s">
        <v>27</v>
      </c>
      <c r="B13" s="570">
        <v>2612</v>
      </c>
      <c r="C13" s="570">
        <v>2753</v>
      </c>
      <c r="D13" s="570">
        <v>2762</v>
      </c>
      <c r="E13" s="52">
        <v>2803</v>
      </c>
      <c r="F13" s="52">
        <v>2845</v>
      </c>
      <c r="G13" s="52">
        <v>2912</v>
      </c>
      <c r="H13" s="52">
        <v>2957</v>
      </c>
      <c r="I13" s="52">
        <v>2963</v>
      </c>
      <c r="J13" s="52">
        <v>3006</v>
      </c>
      <c r="K13" s="52">
        <v>2980</v>
      </c>
      <c r="L13" s="53"/>
      <c r="M13"/>
    </row>
    <row r="14" spans="1:13" s="46" customFormat="1" ht="24" customHeight="1">
      <c r="A14" s="566" t="s">
        <v>403</v>
      </c>
      <c r="B14" s="570">
        <v>3001</v>
      </c>
      <c r="C14" s="570">
        <v>3025</v>
      </c>
      <c r="D14" s="570">
        <v>3045</v>
      </c>
      <c r="E14" s="52">
        <v>3102</v>
      </c>
      <c r="F14" s="52">
        <v>3119</v>
      </c>
      <c r="G14" s="52">
        <v>3173</v>
      </c>
      <c r="H14" s="52">
        <v>3202</v>
      </c>
      <c r="I14" s="52">
        <v>3226</v>
      </c>
      <c r="J14" s="52">
        <v>3254</v>
      </c>
      <c r="K14" s="52">
        <v>3244</v>
      </c>
      <c r="L14" s="53"/>
      <c r="M14"/>
    </row>
    <row r="15" spans="1:13" s="46" customFormat="1" ht="24" customHeight="1">
      <c r="A15" s="566" t="s">
        <v>404</v>
      </c>
      <c r="B15" s="570">
        <v>436</v>
      </c>
      <c r="C15" s="570">
        <v>452</v>
      </c>
      <c r="D15" s="570">
        <v>505</v>
      </c>
      <c r="E15" s="52">
        <v>558</v>
      </c>
      <c r="F15" s="52">
        <v>596</v>
      </c>
      <c r="G15" s="52">
        <v>650</v>
      </c>
      <c r="H15" s="52">
        <v>689</v>
      </c>
      <c r="I15" s="52">
        <v>715</v>
      </c>
      <c r="J15" s="52">
        <v>734</v>
      </c>
      <c r="K15" s="52">
        <v>774</v>
      </c>
      <c r="L15" s="53"/>
      <c r="M15"/>
    </row>
    <row r="16" spans="1:13" s="46" customFormat="1" ht="24" customHeight="1">
      <c r="A16" s="566" t="s">
        <v>28</v>
      </c>
      <c r="B16" s="570">
        <v>1756</v>
      </c>
      <c r="C16" s="570">
        <v>1795</v>
      </c>
      <c r="D16" s="570">
        <v>1809</v>
      </c>
      <c r="E16" s="52">
        <v>1823</v>
      </c>
      <c r="F16" s="52">
        <v>1821</v>
      </c>
      <c r="G16" s="52">
        <v>1834</v>
      </c>
      <c r="H16" s="52">
        <v>1845</v>
      </c>
      <c r="I16" s="52">
        <v>1846</v>
      </c>
      <c r="J16" s="52">
        <v>1842</v>
      </c>
      <c r="K16" s="52">
        <v>1850</v>
      </c>
      <c r="L16" s="53"/>
      <c r="M16"/>
    </row>
    <row r="17" spans="1:13" s="46" customFormat="1" ht="24" customHeight="1">
      <c r="A17" s="566" t="s">
        <v>405</v>
      </c>
      <c r="B17" s="570">
        <v>96</v>
      </c>
      <c r="C17" s="570">
        <v>96</v>
      </c>
      <c r="D17" s="570">
        <v>96</v>
      </c>
      <c r="E17" s="52">
        <v>97</v>
      </c>
      <c r="F17" s="52">
        <v>98</v>
      </c>
      <c r="G17" s="52">
        <v>99</v>
      </c>
      <c r="H17" s="52">
        <v>101</v>
      </c>
      <c r="I17" s="52">
        <v>102</v>
      </c>
      <c r="J17" s="52">
        <v>103</v>
      </c>
      <c r="K17" s="52">
        <v>103</v>
      </c>
      <c r="L17" s="54"/>
      <c r="M17"/>
    </row>
    <row r="18" spans="1:13" s="46" customFormat="1" ht="24" customHeight="1">
      <c r="A18" s="566" t="s">
        <v>29</v>
      </c>
      <c r="B18" s="570">
        <v>321</v>
      </c>
      <c r="C18" s="570">
        <v>320</v>
      </c>
      <c r="D18" s="570">
        <v>323</v>
      </c>
      <c r="E18" s="52">
        <v>319</v>
      </c>
      <c r="F18" s="52">
        <v>324</v>
      </c>
      <c r="G18" s="52">
        <v>329</v>
      </c>
      <c r="H18" s="52">
        <v>336</v>
      </c>
      <c r="I18" s="52">
        <v>337</v>
      </c>
      <c r="J18" s="52">
        <v>336</v>
      </c>
      <c r="K18" s="52">
        <v>331</v>
      </c>
      <c r="L18" s="56"/>
      <c r="M18"/>
    </row>
    <row r="19" spans="1:12" s="326" customFormat="1" ht="21.75" customHeight="1">
      <c r="A19" s="573" t="s">
        <v>30</v>
      </c>
      <c r="B19" s="574">
        <f aca="true" t="shared" si="0" ref="B19:G19">SUM(B4,B6,B7,B8,B9,B10,B11,B12,B13,B14,B15,B16,B17,B18)</f>
        <v>319440</v>
      </c>
      <c r="C19" s="574">
        <f t="shared" si="0"/>
        <v>334145</v>
      </c>
      <c r="D19" s="574">
        <f t="shared" si="0"/>
        <v>351406</v>
      </c>
      <c r="E19" s="574">
        <f t="shared" si="0"/>
        <v>366520</v>
      </c>
      <c r="F19" s="574">
        <f t="shared" si="0"/>
        <v>384115</v>
      </c>
      <c r="G19" s="574">
        <f t="shared" si="0"/>
        <v>400919</v>
      </c>
      <c r="H19" s="574">
        <f>SUM(H4,H6,H7,H8,H9,H10,H11,H12,H13,H14,H15,H16,H17,H18)</f>
        <v>421926</v>
      </c>
      <c r="I19" s="575">
        <f>SUM(I4,I6,I7,I8,I9,I10,I11,I12,I13,I14,I15,I16,I17,I18)</f>
        <v>443495</v>
      </c>
      <c r="J19" s="575">
        <f>SUM(J4,J6,J7,J8,J9,J10,J11,J12,J13,J14,J15,J16,J17,J18)</f>
        <v>465052</v>
      </c>
      <c r="K19" s="575">
        <f>SUM(K4,K6,K7,K8,K9,K10,K11,K12,K13,K14,K15,K16,K17,K18)</f>
        <v>486144</v>
      </c>
      <c r="L19" s="396"/>
    </row>
    <row r="20" spans="1:11" ht="12.75">
      <c r="A20" s="576"/>
      <c r="B20" s="577"/>
      <c r="C20" s="577"/>
      <c r="D20" s="577"/>
      <c r="E20" s="577"/>
      <c r="F20" s="577"/>
      <c r="G20" s="577"/>
      <c r="H20" s="577"/>
      <c r="I20" s="577"/>
      <c r="J20" s="577"/>
      <c r="K20" s="577"/>
    </row>
    <row r="21" spans="1:11" ht="15">
      <c r="A21" s="625" t="s">
        <v>449</v>
      </c>
      <c r="B21" s="576"/>
      <c r="C21" s="576"/>
      <c r="D21" s="576"/>
      <c r="E21" s="576"/>
      <c r="F21" s="576"/>
      <c r="G21" s="576"/>
      <c r="H21" s="576"/>
      <c r="I21" s="576"/>
      <c r="J21" s="576"/>
      <c r="K21" s="576"/>
    </row>
    <row r="22" spans="1:11" ht="18">
      <c r="A22" s="578" t="s">
        <v>450</v>
      </c>
      <c r="B22" s="576"/>
      <c r="C22" s="576"/>
      <c r="D22" s="576"/>
      <c r="E22" s="576"/>
      <c r="F22" s="576"/>
      <c r="G22" s="576"/>
      <c r="H22" s="576"/>
      <c r="I22" s="576"/>
      <c r="J22" s="576"/>
      <c r="K22" s="576"/>
    </row>
    <row r="23" spans="1:11" ht="15">
      <c r="A23" s="63" t="s">
        <v>406</v>
      </c>
      <c r="B23" s="579"/>
      <c r="C23" s="579"/>
      <c r="D23" s="579"/>
      <c r="E23" s="579"/>
      <c r="F23" s="579"/>
      <c r="G23" s="579"/>
      <c r="H23" s="579"/>
      <c r="I23" s="579"/>
      <c r="J23" s="579"/>
      <c r="K23" s="579"/>
    </row>
  </sheetData>
  <sheetProtection/>
  <hyperlinks>
    <hyperlink ref="I1" location="'Table of contents'!A1" display="Back to table of contents"/>
  </hyperlinks>
  <printOptions/>
  <pageMargins left="0.7480314960629921" right="0" top="0.7480314960629921" bottom="0.5511811023622047" header="0.5118110236220472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1.28125" style="281" customWidth="1"/>
    <col min="2" max="5" width="9.7109375" style="281" customWidth="1"/>
    <col min="6" max="6" width="9.7109375" style="301" customWidth="1"/>
    <col min="7" max="10" width="9.7109375" style="281" customWidth="1"/>
    <col min="11" max="11" width="11.57421875" style="281" customWidth="1"/>
    <col min="12" max="16384" width="9.140625" style="281" customWidth="1"/>
  </cols>
  <sheetData>
    <row r="1" spans="1:11" ht="23.25" customHeight="1">
      <c r="A1" s="751" t="s">
        <v>510</v>
      </c>
      <c r="B1" s="751"/>
      <c r="C1" s="751"/>
      <c r="D1" s="751"/>
      <c r="E1" s="751"/>
      <c r="F1" s="751"/>
      <c r="G1" s="751"/>
      <c r="H1" s="751"/>
      <c r="I1" s="751"/>
      <c r="J1" s="751"/>
      <c r="K1" s="672" t="s">
        <v>570</v>
      </c>
    </row>
    <row r="2" spans="1:10" ht="10.5" customHeight="1">
      <c r="A2" s="282"/>
      <c r="B2" s="283"/>
      <c r="C2" s="283"/>
      <c r="D2" s="283"/>
      <c r="E2" s="283"/>
      <c r="F2" s="284"/>
      <c r="G2" s="283"/>
      <c r="H2" s="283"/>
      <c r="I2" s="283"/>
      <c r="J2" s="283"/>
    </row>
    <row r="3" spans="1:10" ht="27.75" customHeight="1">
      <c r="A3" s="285" t="s">
        <v>214</v>
      </c>
      <c r="B3" s="462"/>
      <c r="C3" s="286" t="s">
        <v>215</v>
      </c>
      <c r="D3" s="287"/>
      <c r="E3" s="462"/>
      <c r="F3" s="288" t="s">
        <v>216</v>
      </c>
      <c r="G3" s="287"/>
      <c r="H3" s="286"/>
      <c r="I3" s="286" t="s">
        <v>22</v>
      </c>
      <c r="J3" s="287"/>
    </row>
    <row r="4" spans="1:10" ht="27.75" customHeight="1">
      <c r="A4" s="289" t="s">
        <v>217</v>
      </c>
      <c r="B4" s="290" t="s">
        <v>16</v>
      </c>
      <c r="C4" s="290" t="s">
        <v>17</v>
      </c>
      <c r="D4" s="291" t="s">
        <v>22</v>
      </c>
      <c r="E4" s="290" t="s">
        <v>16</v>
      </c>
      <c r="F4" s="294" t="s">
        <v>17</v>
      </c>
      <c r="G4" s="291" t="s">
        <v>22</v>
      </c>
      <c r="H4" s="293" t="s">
        <v>16</v>
      </c>
      <c r="I4" s="293" t="s">
        <v>17</v>
      </c>
      <c r="J4" s="291" t="s">
        <v>22</v>
      </c>
    </row>
    <row r="5" spans="1:10" ht="44.25" customHeight="1">
      <c r="A5" s="295" t="s">
        <v>218</v>
      </c>
      <c r="B5" s="463">
        <v>7</v>
      </c>
      <c r="C5" s="296">
        <v>1</v>
      </c>
      <c r="D5" s="297">
        <f>SUM(B5:C5)</f>
        <v>8</v>
      </c>
      <c r="E5" s="463">
        <v>93</v>
      </c>
      <c r="F5" s="296">
        <v>5</v>
      </c>
      <c r="G5" s="297">
        <f>SUM(E5:F5)</f>
        <v>98</v>
      </c>
      <c r="H5" s="465">
        <f>SUM(B5,E5)</f>
        <v>100</v>
      </c>
      <c r="I5" s="465">
        <f>SUM(C5,F5)</f>
        <v>6</v>
      </c>
      <c r="J5" s="541">
        <f>SUM(D5,G5)</f>
        <v>106</v>
      </c>
    </row>
    <row r="6" spans="1:10" ht="44.25" customHeight="1">
      <c r="A6" s="295" t="s">
        <v>219</v>
      </c>
      <c r="B6" s="463">
        <v>223</v>
      </c>
      <c r="C6" s="296">
        <v>20</v>
      </c>
      <c r="D6" s="297">
        <f aca="true" t="shared" si="0" ref="D6:D11">SUM(B6:C6)</f>
        <v>243</v>
      </c>
      <c r="E6" s="463">
        <v>414</v>
      </c>
      <c r="F6" s="296">
        <v>7</v>
      </c>
      <c r="G6" s="297">
        <f aca="true" t="shared" si="1" ref="G6:G11">SUM(E6:F6)</f>
        <v>421</v>
      </c>
      <c r="H6" s="296">
        <f aca="true" t="shared" si="2" ref="H6:H11">SUM(B6,E6)</f>
        <v>637</v>
      </c>
      <c r="I6" s="466">
        <f aca="true" t="shared" si="3" ref="I6:I11">SUM(C6,F6)</f>
        <v>27</v>
      </c>
      <c r="J6" s="297">
        <f aca="true" t="shared" si="4" ref="J6:J11">SUM(D6,G6)</f>
        <v>664</v>
      </c>
    </row>
    <row r="7" spans="1:10" ht="44.25" customHeight="1">
      <c r="A7" s="295" t="s">
        <v>220</v>
      </c>
      <c r="B7" s="463">
        <v>568</v>
      </c>
      <c r="C7" s="296">
        <v>67</v>
      </c>
      <c r="D7" s="297">
        <f t="shared" si="0"/>
        <v>635</v>
      </c>
      <c r="E7" s="463">
        <v>496</v>
      </c>
      <c r="F7" s="296">
        <v>17</v>
      </c>
      <c r="G7" s="297">
        <f t="shared" si="1"/>
        <v>513</v>
      </c>
      <c r="H7" s="296">
        <f t="shared" si="2"/>
        <v>1064</v>
      </c>
      <c r="I7" s="466">
        <f t="shared" si="3"/>
        <v>84</v>
      </c>
      <c r="J7" s="297">
        <f t="shared" si="4"/>
        <v>1148</v>
      </c>
    </row>
    <row r="8" spans="1:10" ht="44.25" customHeight="1">
      <c r="A8" s="295" t="s">
        <v>221</v>
      </c>
      <c r="B8" s="463">
        <v>612</v>
      </c>
      <c r="C8" s="296">
        <v>52</v>
      </c>
      <c r="D8" s="297">
        <f t="shared" si="0"/>
        <v>664</v>
      </c>
      <c r="E8" s="463">
        <v>253</v>
      </c>
      <c r="F8" s="296">
        <v>3</v>
      </c>
      <c r="G8" s="297">
        <f t="shared" si="1"/>
        <v>256</v>
      </c>
      <c r="H8" s="296">
        <f t="shared" si="2"/>
        <v>865</v>
      </c>
      <c r="I8" s="466">
        <f t="shared" si="3"/>
        <v>55</v>
      </c>
      <c r="J8" s="297">
        <f t="shared" si="4"/>
        <v>920</v>
      </c>
    </row>
    <row r="9" spans="1:10" ht="44.25" customHeight="1">
      <c r="A9" s="295" t="s">
        <v>222</v>
      </c>
      <c r="B9" s="463">
        <v>400</v>
      </c>
      <c r="C9" s="296">
        <v>37</v>
      </c>
      <c r="D9" s="297">
        <f t="shared" si="0"/>
        <v>437</v>
      </c>
      <c r="E9" s="463">
        <v>198</v>
      </c>
      <c r="F9" s="296">
        <v>4</v>
      </c>
      <c r="G9" s="297">
        <f t="shared" si="1"/>
        <v>202</v>
      </c>
      <c r="H9" s="296">
        <f t="shared" si="2"/>
        <v>598</v>
      </c>
      <c r="I9" s="466">
        <f t="shared" si="3"/>
        <v>41</v>
      </c>
      <c r="J9" s="297">
        <f t="shared" si="4"/>
        <v>639</v>
      </c>
    </row>
    <row r="10" spans="1:10" ht="44.25" customHeight="1">
      <c r="A10" s="295" t="s">
        <v>223</v>
      </c>
      <c r="B10" s="463">
        <v>169</v>
      </c>
      <c r="C10" s="296">
        <v>10</v>
      </c>
      <c r="D10" s="297">
        <f t="shared" si="0"/>
        <v>179</v>
      </c>
      <c r="E10" s="463">
        <v>92</v>
      </c>
      <c r="F10" s="296">
        <v>2</v>
      </c>
      <c r="G10" s="297">
        <f t="shared" si="1"/>
        <v>94</v>
      </c>
      <c r="H10" s="296">
        <f t="shared" si="2"/>
        <v>261</v>
      </c>
      <c r="I10" s="466">
        <f t="shared" si="3"/>
        <v>12</v>
      </c>
      <c r="J10" s="297">
        <f t="shared" si="4"/>
        <v>273</v>
      </c>
    </row>
    <row r="11" spans="1:10" ht="44.25" customHeight="1">
      <c r="A11" s="289" t="s">
        <v>224</v>
      </c>
      <c r="B11" s="464">
        <v>155</v>
      </c>
      <c r="C11" s="296">
        <v>8</v>
      </c>
      <c r="D11" s="297">
        <f t="shared" si="0"/>
        <v>163</v>
      </c>
      <c r="E11" s="463">
        <v>88</v>
      </c>
      <c r="F11" s="608" t="s">
        <v>441</v>
      </c>
      <c r="G11" s="297">
        <f t="shared" si="1"/>
        <v>88</v>
      </c>
      <c r="H11" s="466">
        <f t="shared" si="2"/>
        <v>243</v>
      </c>
      <c r="I11" s="466">
        <f t="shared" si="3"/>
        <v>8</v>
      </c>
      <c r="J11" s="297">
        <f t="shared" si="4"/>
        <v>251</v>
      </c>
    </row>
    <row r="12" spans="1:10" ht="46.5" customHeight="1">
      <c r="A12" s="292" t="s">
        <v>225</v>
      </c>
      <c r="B12" s="298">
        <f>SUM(B5:B11)</f>
        <v>2134</v>
      </c>
      <c r="C12" s="298">
        <f aca="true" t="shared" si="5" ref="C12:J12">SUM(C5:C11)</f>
        <v>195</v>
      </c>
      <c r="D12" s="298">
        <f t="shared" si="5"/>
        <v>2329</v>
      </c>
      <c r="E12" s="298">
        <f t="shared" si="5"/>
        <v>1634</v>
      </c>
      <c r="F12" s="298">
        <f t="shared" si="5"/>
        <v>38</v>
      </c>
      <c r="G12" s="298">
        <f t="shared" si="5"/>
        <v>1672</v>
      </c>
      <c r="H12" s="298">
        <f t="shared" si="5"/>
        <v>3768</v>
      </c>
      <c r="I12" s="298">
        <f t="shared" si="5"/>
        <v>233</v>
      </c>
      <c r="J12" s="298">
        <f t="shared" si="5"/>
        <v>4001</v>
      </c>
    </row>
    <row r="13" spans="1:10" ht="7.5" customHeight="1">
      <c r="A13" s="299"/>
      <c r="B13" s="299"/>
      <c r="C13" s="299"/>
      <c r="D13" s="299"/>
      <c r="E13" s="299"/>
      <c r="F13" s="300"/>
      <c r="G13" s="299"/>
      <c r="H13" s="299"/>
      <c r="I13" s="299"/>
      <c r="J13" s="299"/>
    </row>
    <row r="14" spans="1:10" ht="18.75" customHeight="1">
      <c r="A14" s="491" t="s">
        <v>428</v>
      </c>
      <c r="B14" s="491"/>
      <c r="C14" s="491"/>
      <c r="D14" s="491"/>
      <c r="E14" s="491"/>
      <c r="F14" s="583"/>
      <c r="G14" s="491"/>
      <c r="H14" s="491"/>
      <c r="I14" s="491"/>
      <c r="J14" s="491"/>
    </row>
    <row r="15" spans="1:10" ht="36.75" customHeight="1">
      <c r="A15" s="752" t="s">
        <v>380</v>
      </c>
      <c r="B15" s="753"/>
      <c r="C15" s="753"/>
      <c r="D15" s="753"/>
      <c r="E15" s="753"/>
      <c r="F15" s="753"/>
      <c r="G15" s="753"/>
      <c r="H15" s="753"/>
      <c r="I15" s="753"/>
      <c r="J15" s="753"/>
    </row>
    <row r="16" ht="12.75">
      <c r="A16" s="302"/>
    </row>
  </sheetData>
  <sheetProtection/>
  <mergeCells count="2">
    <mergeCell ref="A1:J1"/>
    <mergeCell ref="A15:J15"/>
  </mergeCells>
  <hyperlinks>
    <hyperlink ref="K1" location="'Table of contents'!A1" display="Back to table of contents"/>
  </hyperlinks>
  <printOptions/>
  <pageMargins left="0.7480314960629921" right="0" top="0.7480314960629921" bottom="0.5511811023622047" header="0.11811023622047245" footer="0.1181102362204724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00390625" style="0" customWidth="1"/>
    <col min="2" max="4" width="21.7109375" style="0" customWidth="1"/>
    <col min="5" max="5" width="14.8515625" style="0" customWidth="1"/>
    <col min="6" max="6" width="3.28125" style="0" customWidth="1"/>
  </cols>
  <sheetData>
    <row r="1" spans="1:5" s="197" customFormat="1" ht="22.5" customHeight="1">
      <c r="A1" s="303" t="s">
        <v>511</v>
      </c>
      <c r="B1" s="126"/>
      <c r="C1" s="126"/>
      <c r="D1" s="126"/>
      <c r="E1" s="672" t="s">
        <v>570</v>
      </c>
    </row>
    <row r="2" s="125" customFormat="1" ht="15.75" customHeight="1"/>
    <row r="3" spans="1:4" s="125" customFormat="1" ht="60" customHeight="1">
      <c r="A3" s="679" t="s">
        <v>226</v>
      </c>
      <c r="B3" s="681" t="s">
        <v>530</v>
      </c>
      <c r="C3" s="681"/>
      <c r="D3" s="682"/>
    </row>
    <row r="4" spans="1:4" s="125" customFormat="1" ht="60" customHeight="1">
      <c r="A4" s="677"/>
      <c r="B4" s="32" t="s">
        <v>16</v>
      </c>
      <c r="C4" s="11" t="s">
        <v>17</v>
      </c>
      <c r="D4" s="11" t="s">
        <v>22</v>
      </c>
    </row>
    <row r="5" spans="1:4" s="125" customFormat="1" ht="72" customHeight="1">
      <c r="A5" s="146" t="s">
        <v>227</v>
      </c>
      <c r="B5" s="615">
        <v>81</v>
      </c>
      <c r="C5" s="608" t="s">
        <v>512</v>
      </c>
      <c r="D5" s="617">
        <f>SUM(B5:C5)</f>
        <v>81</v>
      </c>
    </row>
    <row r="6" spans="1:4" s="125" customFormat="1" ht="74.25" customHeight="1">
      <c r="A6" s="157" t="s">
        <v>228</v>
      </c>
      <c r="B6" s="616">
        <v>873</v>
      </c>
      <c r="C6" s="616">
        <v>18</v>
      </c>
      <c r="D6" s="617">
        <f>SUM(B6:C6)</f>
        <v>891</v>
      </c>
    </row>
    <row r="7" spans="1:4" s="125" customFormat="1" ht="75" customHeight="1">
      <c r="A7" s="157" t="s">
        <v>298</v>
      </c>
      <c r="B7" s="618">
        <v>2814</v>
      </c>
      <c r="C7" s="618">
        <v>215</v>
      </c>
      <c r="D7" s="617">
        <f>SUM(B7:C7)</f>
        <v>3029</v>
      </c>
    </row>
    <row r="8" spans="1:4" s="125" customFormat="1" ht="78" customHeight="1">
      <c r="A8" s="269" t="s">
        <v>229</v>
      </c>
      <c r="B8" s="619">
        <f>SUM(B5:B7)</f>
        <v>3768</v>
      </c>
      <c r="C8" s="619">
        <f>SUM(C5:C7)</f>
        <v>233</v>
      </c>
      <c r="D8" s="619">
        <f>SUM(D5:D7)</f>
        <v>4001</v>
      </c>
    </row>
    <row r="9" s="125" customFormat="1" ht="6" customHeight="1">
      <c r="D9" s="401"/>
    </row>
    <row r="10" s="125" customFormat="1" ht="18" customHeight="1">
      <c r="A10" s="63" t="s">
        <v>459</v>
      </c>
    </row>
  </sheetData>
  <sheetProtection/>
  <mergeCells count="2">
    <mergeCell ref="A3:A4"/>
    <mergeCell ref="B3:D3"/>
  </mergeCells>
  <hyperlinks>
    <hyperlink ref="E1" location="'Table of contents'!A1" display="Back to table of contents"/>
  </hyperlinks>
  <printOptions/>
  <pageMargins left="0.7480314960629921" right="0" top="0.7480314960629921" bottom="0.7480314960629921" header="0.11811023622047245" footer="0.1181102362204724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5" width="13.7109375" style="0" customWidth="1"/>
  </cols>
  <sheetData>
    <row r="1" spans="1:6" ht="22.5" customHeight="1">
      <c r="A1" s="306" t="s">
        <v>513</v>
      </c>
      <c r="B1" s="185"/>
      <c r="C1" s="185"/>
      <c r="D1" s="307"/>
      <c r="E1" s="307"/>
      <c r="F1" s="672" t="s">
        <v>570</v>
      </c>
    </row>
    <row r="2" ht="11.25" customHeight="1"/>
    <row r="3" spans="1:5" ht="30" customHeight="1">
      <c r="A3" s="33" t="s">
        <v>230</v>
      </c>
      <c r="B3" s="317">
        <v>2014</v>
      </c>
      <c r="C3" s="92"/>
      <c r="D3" s="317">
        <v>2015</v>
      </c>
      <c r="E3" s="92"/>
    </row>
    <row r="4" spans="1:5" ht="30" customHeight="1">
      <c r="A4" s="318" t="s">
        <v>231</v>
      </c>
      <c r="B4" s="11" t="s">
        <v>251</v>
      </c>
      <c r="C4" s="549" t="s">
        <v>50</v>
      </c>
      <c r="D4" s="11" t="s">
        <v>251</v>
      </c>
      <c r="E4" s="549" t="s">
        <v>50</v>
      </c>
    </row>
    <row r="5" spans="1:5" ht="39.75" customHeight="1">
      <c r="A5" s="146" t="s">
        <v>232</v>
      </c>
      <c r="B5" s="134">
        <v>607</v>
      </c>
      <c r="C5" s="650">
        <f>B5/B10*100</f>
        <v>16.898663697104677</v>
      </c>
      <c r="D5" s="134">
        <v>569</v>
      </c>
      <c r="E5" s="650">
        <f>D5/D10*100</f>
        <v>15.287479849543256</v>
      </c>
    </row>
    <row r="6" spans="1:5" ht="39.75" customHeight="1">
      <c r="A6" s="157" t="s">
        <v>233</v>
      </c>
      <c r="B6" s="135">
        <v>858</v>
      </c>
      <c r="C6" s="651">
        <f>B6/B10*100</f>
        <v>23.886414253897552</v>
      </c>
      <c r="D6" s="135">
        <v>837</v>
      </c>
      <c r="E6" s="651">
        <f>D6/D10*100</f>
        <v>22.487909725953788</v>
      </c>
    </row>
    <row r="7" spans="1:7" ht="39.75" customHeight="1">
      <c r="A7" s="157" t="s">
        <v>234</v>
      </c>
      <c r="B7" s="135">
        <v>500</v>
      </c>
      <c r="C7" s="651">
        <f>B7/B10*100</f>
        <v>13.919821826280623</v>
      </c>
      <c r="D7" s="135">
        <v>608</v>
      </c>
      <c r="E7" s="651">
        <f>D7/D10*100</f>
        <v>16.33530360021494</v>
      </c>
      <c r="G7" s="584"/>
    </row>
    <row r="8" spans="1:9" ht="39.75" customHeight="1">
      <c r="A8" s="157" t="s">
        <v>350</v>
      </c>
      <c r="B8" s="135">
        <v>1498</v>
      </c>
      <c r="C8" s="651">
        <f>B8/B10*100</f>
        <v>41.70378619153674</v>
      </c>
      <c r="D8" s="135">
        <v>1544</v>
      </c>
      <c r="E8" s="651">
        <f>D8/D10*100</f>
        <v>41.483073616335304</v>
      </c>
      <c r="I8" s="175"/>
    </row>
    <row r="9" spans="1:8" ht="39.75" customHeight="1">
      <c r="A9" s="149" t="s">
        <v>236</v>
      </c>
      <c r="B9" s="137">
        <v>129</v>
      </c>
      <c r="C9" s="651">
        <f>B9/B10*100</f>
        <v>3.591314031180401</v>
      </c>
      <c r="D9" s="137">
        <v>164</v>
      </c>
      <c r="E9" s="651">
        <f>D9/D10*100</f>
        <v>4.406233207952714</v>
      </c>
      <c r="G9" s="175"/>
      <c r="H9" s="175"/>
    </row>
    <row r="10" spans="1:9" ht="39.75" customHeight="1">
      <c r="A10" s="90" t="s">
        <v>252</v>
      </c>
      <c r="B10" s="177">
        <f>SUM(B5:B9)</f>
        <v>3592</v>
      </c>
      <c r="C10" s="652">
        <f>SUM(C5:C9)</f>
        <v>100</v>
      </c>
      <c r="D10" s="177">
        <f>SUM(D5:D9)</f>
        <v>3722</v>
      </c>
      <c r="E10" s="652">
        <f>SUM(E5:E9)</f>
        <v>100</v>
      </c>
      <c r="I10" s="175"/>
    </row>
    <row r="11" spans="1:5" ht="27" customHeight="1">
      <c r="A11" s="653" t="s">
        <v>458</v>
      </c>
      <c r="B11" s="467"/>
      <c r="C11" s="468"/>
      <c r="D11" s="467"/>
      <c r="E11" s="468"/>
    </row>
    <row r="12" spans="4:5" ht="20.25" customHeight="1">
      <c r="D12" s="180"/>
      <c r="E12" s="180"/>
    </row>
    <row r="13" spans="4:5" ht="12.75">
      <c r="D13" s="180"/>
      <c r="E13" s="180"/>
    </row>
    <row r="14" spans="4:5" ht="12.75">
      <c r="D14" s="180"/>
      <c r="E14" s="180"/>
    </row>
    <row r="15" spans="1:5" ht="15.75" customHeight="1">
      <c r="A15" s="319"/>
      <c r="D15" s="180"/>
      <c r="E15" s="180"/>
    </row>
    <row r="16" spans="4:5" ht="12.75">
      <c r="D16" s="180"/>
      <c r="E16" s="180"/>
    </row>
    <row r="17" spans="4:5" ht="12.75">
      <c r="D17" s="180"/>
      <c r="E17" s="180"/>
    </row>
    <row r="22" ht="12.75">
      <c r="G22" s="488"/>
    </row>
    <row r="25" ht="12.75">
      <c r="A25" t="s">
        <v>23</v>
      </c>
    </row>
    <row r="36" ht="19.5" customHeight="1"/>
    <row r="37" ht="9.75" customHeight="1"/>
    <row r="38" ht="15" customHeight="1"/>
    <row r="39" ht="30.75" customHeight="1"/>
    <row r="41" ht="6.75" customHeight="1" hidden="1"/>
    <row r="192" spans="2:3" ht="12.75">
      <c r="B192" s="308"/>
      <c r="C192" s="308"/>
    </row>
    <row r="193" spans="1:4" ht="12.75">
      <c r="A193" t="s">
        <v>253</v>
      </c>
      <c r="B193" s="308"/>
      <c r="C193" s="308"/>
      <c r="D193">
        <v>9953</v>
      </c>
    </row>
    <row r="194" spans="1:4" ht="12.75">
      <c r="A194" t="s">
        <v>254</v>
      </c>
      <c r="B194" s="308"/>
      <c r="C194" s="308"/>
      <c r="D194">
        <v>3944</v>
      </c>
    </row>
    <row r="195" spans="1:4" ht="12.75">
      <c r="A195" t="s">
        <v>255</v>
      </c>
      <c r="B195" s="308"/>
      <c r="C195" s="308"/>
      <c r="D195">
        <v>3275</v>
      </c>
    </row>
    <row r="196" spans="1:4" ht="12.75">
      <c r="A196" t="s">
        <v>256</v>
      </c>
      <c r="B196" s="308"/>
      <c r="C196" s="308"/>
      <c r="D196">
        <v>5040</v>
      </c>
    </row>
    <row r="197" spans="1:4" ht="12.75">
      <c r="A197" t="s">
        <v>80</v>
      </c>
      <c r="B197" s="308"/>
      <c r="C197" s="308"/>
      <c r="D197">
        <v>2345</v>
      </c>
    </row>
  </sheetData>
  <sheetProtection/>
  <hyperlinks>
    <hyperlink ref="F1" location="'Table of contents'!A1" display="Back to table of contents"/>
  </hyperlinks>
  <printOptions/>
  <pageMargins left="0.748031496062992" right="0.748031496062992" top="0.748031496062992" bottom="0.47244094488189" header="0.31496062992126" footer="0.27559055118110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57421875" style="0" customWidth="1"/>
    <col min="2" max="2" width="9.28125" style="0" customWidth="1"/>
    <col min="3" max="3" width="10.00390625" style="0" customWidth="1"/>
    <col min="4" max="7" width="9.28125" style="0" customWidth="1"/>
    <col min="8" max="8" width="9.57421875" style="0" customWidth="1"/>
    <col min="9" max="11" width="9.28125" style="0" customWidth="1"/>
    <col min="12" max="12" width="10.140625" style="0" customWidth="1"/>
    <col min="13" max="13" width="3.28125" style="0" customWidth="1"/>
  </cols>
  <sheetData>
    <row r="1" spans="1:12" ht="21.75" customHeight="1">
      <c r="A1" s="306" t="s">
        <v>514</v>
      </c>
      <c r="B1" s="185"/>
      <c r="C1" s="185"/>
      <c r="D1" s="185"/>
      <c r="E1" s="185"/>
      <c r="F1" s="185"/>
      <c r="G1" s="307"/>
      <c r="H1" s="307"/>
      <c r="I1" s="307"/>
      <c r="J1" s="307"/>
      <c r="K1" s="672" t="s">
        <v>570</v>
      </c>
      <c r="L1" s="187"/>
    </row>
    <row r="2" ht="11.25" customHeight="1">
      <c r="C2" s="1"/>
    </row>
    <row r="3" spans="1:11" ht="27.75" customHeight="1">
      <c r="A3" s="676" t="s">
        <v>351</v>
      </c>
      <c r="B3" s="680">
        <v>2014</v>
      </c>
      <c r="C3" s="681"/>
      <c r="D3" s="681"/>
      <c r="E3" s="681"/>
      <c r="F3" s="682"/>
      <c r="G3" s="680">
        <v>2015</v>
      </c>
      <c r="H3" s="681"/>
      <c r="I3" s="681"/>
      <c r="J3" s="681"/>
      <c r="K3" s="682"/>
    </row>
    <row r="4" spans="1:11" ht="29.25" customHeight="1">
      <c r="A4" s="690"/>
      <c r="B4" s="129" t="s">
        <v>295</v>
      </c>
      <c r="C4" s="129"/>
      <c r="D4" s="129"/>
      <c r="E4" s="129"/>
      <c r="F4" s="305"/>
      <c r="G4" s="129" t="s">
        <v>295</v>
      </c>
      <c r="H4" s="129"/>
      <c r="I4" s="129"/>
      <c r="J4" s="129"/>
      <c r="K4" s="305"/>
    </row>
    <row r="5" spans="1:12" ht="25.5" customHeight="1">
      <c r="A5" s="690"/>
      <c r="B5" s="679" t="s">
        <v>187</v>
      </c>
      <c r="C5" s="676" t="s">
        <v>352</v>
      </c>
      <c r="D5" s="676" t="s">
        <v>353</v>
      </c>
      <c r="E5" s="679" t="s">
        <v>22</v>
      </c>
      <c r="F5" s="679" t="s">
        <v>50</v>
      </c>
      <c r="G5" s="679" t="s">
        <v>187</v>
      </c>
      <c r="H5" s="676" t="s">
        <v>352</v>
      </c>
      <c r="I5" s="676" t="s">
        <v>353</v>
      </c>
      <c r="J5" s="679" t="s">
        <v>22</v>
      </c>
      <c r="K5" s="679" t="s">
        <v>50</v>
      </c>
      <c r="L5" s="308"/>
    </row>
    <row r="6" spans="1:12" ht="22.5" customHeight="1">
      <c r="A6" s="677"/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308"/>
    </row>
    <row r="7" spans="1:11" ht="54.75" customHeight="1">
      <c r="A7" s="146" t="s">
        <v>232</v>
      </c>
      <c r="B7" s="558">
        <v>36</v>
      </c>
      <c r="C7" s="559">
        <v>92</v>
      </c>
      <c r="D7" s="161">
        <v>479</v>
      </c>
      <c r="E7" s="593">
        <f>SUM(B7:D7)</f>
        <v>607</v>
      </c>
      <c r="F7" s="309">
        <f>E7/E12*100</f>
        <v>16.898663697104677</v>
      </c>
      <c r="G7" s="558">
        <v>44</v>
      </c>
      <c r="H7" s="559">
        <v>95</v>
      </c>
      <c r="I7" s="161">
        <v>430</v>
      </c>
      <c r="J7" s="593">
        <f>SUM(G7:I7)</f>
        <v>569</v>
      </c>
      <c r="K7" s="309">
        <f>J7/J12*100</f>
        <v>15.287479849543256</v>
      </c>
    </row>
    <row r="8" spans="1:11" ht="60" customHeight="1">
      <c r="A8" s="157" t="s">
        <v>233</v>
      </c>
      <c r="B8" s="562">
        <v>25</v>
      </c>
      <c r="C8" s="560">
        <v>97</v>
      </c>
      <c r="D8" s="161">
        <v>736</v>
      </c>
      <c r="E8" s="593">
        <f>SUM(B8:D8)</f>
        <v>858</v>
      </c>
      <c r="F8" s="309">
        <f>E8/E12*100</f>
        <v>23.886414253897552</v>
      </c>
      <c r="G8" s="562">
        <v>22</v>
      </c>
      <c r="H8" s="560">
        <v>98</v>
      </c>
      <c r="I8" s="161">
        <v>717</v>
      </c>
      <c r="J8" s="593">
        <f>SUM(G8:I8)</f>
        <v>837</v>
      </c>
      <c r="K8" s="309">
        <f>J8/J12*100</f>
        <v>22.487909725953788</v>
      </c>
    </row>
    <row r="9" spans="1:11" ht="51.75" customHeight="1">
      <c r="A9" s="157" t="s">
        <v>234</v>
      </c>
      <c r="B9" s="562">
        <v>17</v>
      </c>
      <c r="C9" s="560">
        <v>57</v>
      </c>
      <c r="D9" s="161">
        <v>426</v>
      </c>
      <c r="E9" s="593">
        <f>SUM(B9:D9)</f>
        <v>500</v>
      </c>
      <c r="F9" s="309">
        <f>E9/E12*100</f>
        <v>13.919821826280623</v>
      </c>
      <c r="G9" s="562">
        <v>15</v>
      </c>
      <c r="H9" s="560">
        <v>70</v>
      </c>
      <c r="I9" s="161">
        <v>523</v>
      </c>
      <c r="J9" s="593">
        <f>SUM(G9:I9)</f>
        <v>608</v>
      </c>
      <c r="K9" s="309">
        <f>J9/J12*100</f>
        <v>16.33530360021494</v>
      </c>
    </row>
    <row r="10" spans="1:11" ht="54" customHeight="1">
      <c r="A10" s="157" t="s">
        <v>235</v>
      </c>
      <c r="B10" s="562">
        <v>50</v>
      </c>
      <c r="C10" s="560">
        <v>243</v>
      </c>
      <c r="D10" s="161">
        <v>1205</v>
      </c>
      <c r="E10" s="593">
        <f>SUM(B10:D10)</f>
        <v>1498</v>
      </c>
      <c r="F10" s="309">
        <f>E10/E12*100</f>
        <v>41.70378619153674</v>
      </c>
      <c r="G10" s="562">
        <v>50</v>
      </c>
      <c r="H10" s="560">
        <v>251</v>
      </c>
      <c r="I10" s="161">
        <v>1243</v>
      </c>
      <c r="J10" s="593">
        <f>SUM(G10:I10)</f>
        <v>1544</v>
      </c>
      <c r="K10" s="309">
        <f>J10/J12*100</f>
        <v>41.483073616335304</v>
      </c>
    </row>
    <row r="11" spans="1:11" ht="57" customHeight="1">
      <c r="A11" s="149" t="s">
        <v>236</v>
      </c>
      <c r="B11" s="562">
        <v>9</v>
      </c>
      <c r="C11" s="560">
        <v>16</v>
      </c>
      <c r="D11" s="560">
        <v>104</v>
      </c>
      <c r="E11" s="561">
        <f>SUM(B11:D11)</f>
        <v>129</v>
      </c>
      <c r="F11" s="309">
        <f>E11/E12*100</f>
        <v>3.591314031180401</v>
      </c>
      <c r="G11" s="562">
        <v>8</v>
      </c>
      <c r="H11" s="560">
        <v>16</v>
      </c>
      <c r="I11" s="560">
        <v>140</v>
      </c>
      <c r="J11" s="561">
        <f>SUM(G11:I11)</f>
        <v>164</v>
      </c>
      <c r="K11" s="309">
        <f>J11/J12*100</f>
        <v>4.406233207952714</v>
      </c>
    </row>
    <row r="12" spans="1:12" ht="57.75" customHeight="1">
      <c r="A12" s="273" t="s">
        <v>237</v>
      </c>
      <c r="B12" s="563">
        <f>SUM(B7:B11)</f>
        <v>137</v>
      </c>
      <c r="C12" s="563">
        <f>SUM(C7:C11)</f>
        <v>505</v>
      </c>
      <c r="D12" s="563">
        <f>SUM(D7:D11)</f>
        <v>2950</v>
      </c>
      <c r="E12" s="563">
        <f>SUM(E7:E11)</f>
        <v>3592</v>
      </c>
      <c r="F12" s="310">
        <f>E12/E12*100</f>
        <v>100</v>
      </c>
      <c r="G12" s="563">
        <f>SUM(G7:G11)</f>
        <v>139</v>
      </c>
      <c r="H12" s="563">
        <f>SUM(H7:H11)</f>
        <v>530</v>
      </c>
      <c r="I12" s="563">
        <f>SUM(I7:I11)</f>
        <v>3053</v>
      </c>
      <c r="J12" s="563">
        <f>SUM(J7:J11)</f>
        <v>3722</v>
      </c>
      <c r="K12" s="310">
        <f>J12/J12*100</f>
        <v>100</v>
      </c>
      <c r="L12" s="308"/>
    </row>
    <row r="13" spans="1:6" ht="21" customHeight="1">
      <c r="A13" s="397"/>
      <c r="B13" s="261"/>
      <c r="C13" s="261"/>
      <c r="D13" s="261"/>
      <c r="E13" s="261"/>
      <c r="F13" s="261"/>
    </row>
    <row r="14" spans="1:6" ht="18.75">
      <c r="A14" s="311"/>
      <c r="B14" s="46"/>
      <c r="C14" s="46"/>
      <c r="D14" s="46"/>
      <c r="E14" s="46"/>
      <c r="F14" s="46"/>
    </row>
    <row r="15" ht="12.75">
      <c r="F15" s="312"/>
    </row>
    <row r="17" spans="9:10" ht="12.75">
      <c r="I17" s="496"/>
      <c r="J17" s="496"/>
    </row>
    <row r="31" ht="12.75">
      <c r="K31" s="325"/>
    </row>
    <row r="49" ht="0.75" customHeight="1"/>
  </sheetData>
  <sheetProtection/>
  <mergeCells count="13">
    <mergeCell ref="A3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B3:F3"/>
    <mergeCell ref="G3:K3"/>
  </mergeCells>
  <hyperlinks>
    <hyperlink ref="K1" location="'Table of contents'!A1" display="Back to table of contents"/>
  </hyperlinks>
  <printOptions/>
  <pageMargins left="0.7480314960629921" right="0" top="0.7480314960629921" bottom="0.7480314960629921" header="0.11811023622047245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13" width="8.7109375" style="0" customWidth="1"/>
    <col min="14" max="14" width="10.28125" style="0" customWidth="1"/>
    <col min="15" max="15" width="1.8515625" style="0" customWidth="1"/>
  </cols>
  <sheetData>
    <row r="1" spans="1:12" ht="24" customHeight="1">
      <c r="A1" s="27" t="s">
        <v>515</v>
      </c>
      <c r="L1" s="672" t="s">
        <v>570</v>
      </c>
    </row>
    <row r="2" ht="15" customHeight="1">
      <c r="M2" s="592" t="s">
        <v>9</v>
      </c>
    </row>
    <row r="3" spans="1:13" ht="26.25" customHeight="1">
      <c r="A3" s="676" t="s">
        <v>354</v>
      </c>
      <c r="B3" s="680" t="s">
        <v>272</v>
      </c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2"/>
    </row>
    <row r="4" spans="1:13" ht="27.75" customHeight="1">
      <c r="A4" s="690"/>
      <c r="B4" s="680" t="s">
        <v>241</v>
      </c>
      <c r="C4" s="681"/>
      <c r="D4" s="682"/>
      <c r="E4" s="680" t="s">
        <v>238</v>
      </c>
      <c r="F4" s="681"/>
      <c r="G4" s="682"/>
      <c r="H4" s="680" t="s">
        <v>239</v>
      </c>
      <c r="I4" s="681"/>
      <c r="J4" s="682"/>
      <c r="K4" s="680" t="s">
        <v>240</v>
      </c>
      <c r="L4" s="681"/>
      <c r="M4" s="682"/>
    </row>
    <row r="5" spans="1:13" ht="28.5" customHeight="1">
      <c r="A5" s="677"/>
      <c r="B5" s="11" t="s">
        <v>16</v>
      </c>
      <c r="C5" s="11" t="s">
        <v>17</v>
      </c>
      <c r="D5" s="10" t="s">
        <v>22</v>
      </c>
      <c r="E5" s="11" t="s">
        <v>16</v>
      </c>
      <c r="F5" s="11" t="s">
        <v>17</v>
      </c>
      <c r="G5" s="11" t="s">
        <v>22</v>
      </c>
      <c r="H5" s="32" t="s">
        <v>16</v>
      </c>
      <c r="I5" s="11" t="s">
        <v>17</v>
      </c>
      <c r="J5" s="10" t="s">
        <v>22</v>
      </c>
      <c r="K5" s="11" t="s">
        <v>16</v>
      </c>
      <c r="L5" s="11" t="s">
        <v>17</v>
      </c>
      <c r="M5" s="11" t="s">
        <v>22</v>
      </c>
    </row>
    <row r="6" spans="1:14" ht="42" customHeight="1">
      <c r="A6" s="13" t="s">
        <v>431</v>
      </c>
      <c r="B6" s="161">
        <v>7</v>
      </c>
      <c r="C6" s="161">
        <v>3</v>
      </c>
      <c r="D6" s="253">
        <f>SUM(B6:C6)</f>
        <v>10</v>
      </c>
      <c r="E6" s="161">
        <v>8</v>
      </c>
      <c r="F6" s="161">
        <v>7</v>
      </c>
      <c r="G6" s="265">
        <f aca="true" t="shared" si="0" ref="G6:G12">SUM(E6:F6)</f>
        <v>15</v>
      </c>
      <c r="H6" s="608" t="s">
        <v>441</v>
      </c>
      <c r="I6" s="608" t="s">
        <v>441</v>
      </c>
      <c r="J6" s="608" t="s">
        <v>432</v>
      </c>
      <c r="K6" s="161">
        <f>SUM(B6,E6,H6)</f>
        <v>15</v>
      </c>
      <c r="L6" s="161">
        <f>SUM(C6,F6,I6)</f>
        <v>10</v>
      </c>
      <c r="M6" s="265">
        <f aca="true" t="shared" si="1" ref="M6:M12">SUM(K6:L6)</f>
        <v>25</v>
      </c>
      <c r="N6" s="143"/>
    </row>
    <row r="7" spans="1:14" ht="42" customHeight="1">
      <c r="A7" s="13" t="s">
        <v>421</v>
      </c>
      <c r="B7" s="161">
        <v>39</v>
      </c>
      <c r="C7" s="161">
        <v>25</v>
      </c>
      <c r="D7" s="253">
        <f aca="true" t="shared" si="2" ref="D7:D12">SUM(B7:C7)</f>
        <v>64</v>
      </c>
      <c r="E7" s="161">
        <v>35</v>
      </c>
      <c r="F7" s="161">
        <v>31</v>
      </c>
      <c r="G7" s="265">
        <f t="shared" si="0"/>
        <v>66</v>
      </c>
      <c r="H7" s="264">
        <v>16</v>
      </c>
      <c r="I7" s="608" t="s">
        <v>441</v>
      </c>
      <c r="J7" s="253">
        <f aca="true" t="shared" si="3" ref="J7:J12">SUM(H7:I7)</f>
        <v>16</v>
      </c>
      <c r="K7" s="161">
        <f aca="true" t="shared" si="4" ref="K7:L12">SUM(B7,E7,H7)</f>
        <v>90</v>
      </c>
      <c r="L7" s="161">
        <f t="shared" si="4"/>
        <v>56</v>
      </c>
      <c r="M7" s="265">
        <f t="shared" si="1"/>
        <v>146</v>
      </c>
      <c r="N7" s="143"/>
    </row>
    <row r="8" spans="1:14" ht="42" customHeight="1">
      <c r="A8" s="13" t="s">
        <v>422</v>
      </c>
      <c r="B8" s="161">
        <v>50</v>
      </c>
      <c r="C8" s="161">
        <v>47</v>
      </c>
      <c r="D8" s="253">
        <f t="shared" si="2"/>
        <v>97</v>
      </c>
      <c r="E8" s="161">
        <v>202</v>
      </c>
      <c r="F8" s="161">
        <v>157</v>
      </c>
      <c r="G8" s="265">
        <f t="shared" si="0"/>
        <v>359</v>
      </c>
      <c r="H8" s="264">
        <v>997</v>
      </c>
      <c r="I8" s="161">
        <v>43</v>
      </c>
      <c r="J8" s="253">
        <f t="shared" si="3"/>
        <v>1040</v>
      </c>
      <c r="K8" s="161">
        <f t="shared" si="4"/>
        <v>1249</v>
      </c>
      <c r="L8" s="161">
        <f t="shared" si="4"/>
        <v>247</v>
      </c>
      <c r="M8" s="265">
        <f t="shared" si="1"/>
        <v>1496</v>
      </c>
      <c r="N8" s="143"/>
    </row>
    <row r="9" spans="1:14" ht="42" customHeight="1">
      <c r="A9" s="13" t="s">
        <v>423</v>
      </c>
      <c r="B9" s="161">
        <v>74</v>
      </c>
      <c r="C9" s="161">
        <v>35</v>
      </c>
      <c r="D9" s="253">
        <f t="shared" si="2"/>
        <v>109</v>
      </c>
      <c r="E9" s="161">
        <v>115</v>
      </c>
      <c r="F9" s="161">
        <v>112</v>
      </c>
      <c r="G9" s="265">
        <f t="shared" si="0"/>
        <v>227</v>
      </c>
      <c r="H9" s="264">
        <v>643</v>
      </c>
      <c r="I9" s="161">
        <v>39</v>
      </c>
      <c r="J9" s="253">
        <f t="shared" si="3"/>
        <v>682</v>
      </c>
      <c r="K9" s="161">
        <f t="shared" si="4"/>
        <v>832</v>
      </c>
      <c r="L9" s="161">
        <f t="shared" si="4"/>
        <v>186</v>
      </c>
      <c r="M9" s="265">
        <f t="shared" si="1"/>
        <v>1018</v>
      </c>
      <c r="N9" s="143"/>
    </row>
    <row r="10" spans="1:14" ht="42" customHeight="1">
      <c r="A10" s="13" t="s">
        <v>424</v>
      </c>
      <c r="B10" s="161">
        <v>92</v>
      </c>
      <c r="C10" s="161">
        <v>59</v>
      </c>
      <c r="D10" s="253">
        <f t="shared" si="2"/>
        <v>151</v>
      </c>
      <c r="E10" s="161">
        <v>58</v>
      </c>
      <c r="F10" s="161">
        <v>70</v>
      </c>
      <c r="G10" s="265">
        <f t="shared" si="0"/>
        <v>128</v>
      </c>
      <c r="H10" s="264">
        <v>402</v>
      </c>
      <c r="I10" s="161">
        <v>13</v>
      </c>
      <c r="J10" s="253">
        <f t="shared" si="3"/>
        <v>415</v>
      </c>
      <c r="K10" s="161">
        <f t="shared" si="4"/>
        <v>552</v>
      </c>
      <c r="L10" s="161">
        <f t="shared" si="4"/>
        <v>142</v>
      </c>
      <c r="M10" s="265">
        <f t="shared" si="1"/>
        <v>694</v>
      </c>
      <c r="N10" s="143"/>
    </row>
    <row r="11" spans="1:14" ht="42" customHeight="1">
      <c r="A11" s="13" t="s">
        <v>425</v>
      </c>
      <c r="B11" s="161">
        <v>49</v>
      </c>
      <c r="C11" s="161">
        <v>41</v>
      </c>
      <c r="D11" s="253">
        <f t="shared" si="2"/>
        <v>90</v>
      </c>
      <c r="E11" s="161">
        <v>7</v>
      </c>
      <c r="F11" s="161">
        <v>20</v>
      </c>
      <c r="G11" s="265">
        <f t="shared" si="0"/>
        <v>27</v>
      </c>
      <c r="H11" s="264">
        <v>122</v>
      </c>
      <c r="I11" s="161">
        <v>5</v>
      </c>
      <c r="J11" s="253">
        <f t="shared" si="3"/>
        <v>127</v>
      </c>
      <c r="K11" s="161">
        <f t="shared" si="4"/>
        <v>178</v>
      </c>
      <c r="L11" s="161">
        <f t="shared" si="4"/>
        <v>66</v>
      </c>
      <c r="M11" s="265">
        <f t="shared" si="1"/>
        <v>244</v>
      </c>
      <c r="N11" s="143"/>
    </row>
    <row r="12" spans="1:14" ht="42" customHeight="1">
      <c r="A12" s="13" t="s">
        <v>426</v>
      </c>
      <c r="B12" s="161">
        <v>19</v>
      </c>
      <c r="C12" s="161">
        <v>29</v>
      </c>
      <c r="D12" s="253">
        <f t="shared" si="2"/>
        <v>48</v>
      </c>
      <c r="E12" s="161">
        <v>8</v>
      </c>
      <c r="F12" s="161">
        <v>7</v>
      </c>
      <c r="G12" s="265">
        <f t="shared" si="0"/>
        <v>15</v>
      </c>
      <c r="H12" s="264">
        <v>35</v>
      </c>
      <c r="I12" s="161">
        <v>1</v>
      </c>
      <c r="J12" s="253">
        <f t="shared" si="3"/>
        <v>36</v>
      </c>
      <c r="K12" s="161">
        <f t="shared" si="4"/>
        <v>62</v>
      </c>
      <c r="L12" s="161">
        <f t="shared" si="4"/>
        <v>37</v>
      </c>
      <c r="M12" s="265">
        <f t="shared" si="1"/>
        <v>99</v>
      </c>
      <c r="N12" s="143"/>
    </row>
    <row r="13" spans="1:14" ht="39" customHeight="1">
      <c r="A13" s="11" t="s">
        <v>225</v>
      </c>
      <c r="B13" s="177">
        <f>SUM(B6:B12)</f>
        <v>330</v>
      </c>
      <c r="C13" s="177">
        <f aca="true" t="shared" si="5" ref="C13:M13">SUM(C6:C12)</f>
        <v>239</v>
      </c>
      <c r="D13" s="177">
        <f t="shared" si="5"/>
        <v>569</v>
      </c>
      <c r="E13" s="177">
        <f t="shared" si="5"/>
        <v>433</v>
      </c>
      <c r="F13" s="177">
        <f t="shared" si="5"/>
        <v>404</v>
      </c>
      <c r="G13" s="177">
        <f t="shared" si="5"/>
        <v>837</v>
      </c>
      <c r="H13" s="177">
        <f t="shared" si="5"/>
        <v>2215</v>
      </c>
      <c r="I13" s="177">
        <f t="shared" si="5"/>
        <v>101</v>
      </c>
      <c r="J13" s="177">
        <f t="shared" si="5"/>
        <v>2316</v>
      </c>
      <c r="K13" s="177">
        <f t="shared" si="5"/>
        <v>2978</v>
      </c>
      <c r="L13" s="177">
        <f t="shared" si="5"/>
        <v>744</v>
      </c>
      <c r="M13" s="177">
        <f t="shared" si="5"/>
        <v>3722</v>
      </c>
      <c r="N13" s="143"/>
    </row>
  </sheetData>
  <sheetProtection/>
  <mergeCells count="6">
    <mergeCell ref="A3:A5"/>
    <mergeCell ref="B3:M3"/>
    <mergeCell ref="B4:D4"/>
    <mergeCell ref="E4:G4"/>
    <mergeCell ref="H4:J4"/>
    <mergeCell ref="K4:M4"/>
  </mergeCells>
  <hyperlinks>
    <hyperlink ref="L1" location="'Table of contents'!A1" display="Back to table of contents"/>
  </hyperlinks>
  <printOptions/>
  <pageMargins left="0.7480314960629921" right="0" top="0.7480314960629921" bottom="0.7480314960629921" header="0.11811023622047245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28125" style="0" customWidth="1"/>
    <col min="2" max="2" width="14.7109375" style="0" customWidth="1"/>
    <col min="3" max="4" width="14.28125" style="0" customWidth="1"/>
    <col min="5" max="5" width="14.57421875" style="0" customWidth="1"/>
    <col min="6" max="7" width="14.28125" style="0" customWidth="1"/>
    <col min="8" max="8" width="15.00390625" style="0" customWidth="1"/>
    <col min="9" max="9" width="3.421875" style="0" customWidth="1"/>
    <col min="10" max="10" width="11.28125" style="0" customWidth="1"/>
    <col min="11" max="12" width="9.7109375" style="0" customWidth="1"/>
    <col min="13" max="13" width="11.28125" style="0" customWidth="1"/>
  </cols>
  <sheetData>
    <row r="1" spans="1:7" ht="25.5" customHeight="1">
      <c r="A1" s="184" t="s">
        <v>517</v>
      </c>
      <c r="B1" s="58"/>
      <c r="C1" s="58"/>
      <c r="D1" s="58"/>
      <c r="E1" s="480"/>
      <c r="F1" s="479"/>
      <c r="G1" s="672" t="s">
        <v>570</v>
      </c>
    </row>
    <row r="2" ht="15.75" customHeight="1">
      <c r="G2" s="592" t="s">
        <v>9</v>
      </c>
    </row>
    <row r="3" spans="1:7" ht="30.75" customHeight="1">
      <c r="A3" s="676" t="s">
        <v>354</v>
      </c>
      <c r="B3" s="680">
        <v>2014</v>
      </c>
      <c r="C3" s="681"/>
      <c r="D3" s="682"/>
      <c r="E3" s="680">
        <v>2015</v>
      </c>
      <c r="F3" s="681"/>
      <c r="G3" s="682"/>
    </row>
    <row r="4" spans="1:7" ht="27.75" customHeight="1">
      <c r="A4" s="729"/>
      <c r="B4" s="754" t="s">
        <v>355</v>
      </c>
      <c r="C4" s="680" t="s">
        <v>242</v>
      </c>
      <c r="D4" s="682"/>
      <c r="E4" s="754" t="s">
        <v>355</v>
      </c>
      <c r="F4" s="680" t="s">
        <v>242</v>
      </c>
      <c r="G4" s="682"/>
    </row>
    <row r="5" spans="1:7" ht="18" customHeight="1">
      <c r="A5" s="729"/>
      <c r="B5" s="755"/>
      <c r="C5" s="679" t="s">
        <v>9</v>
      </c>
      <c r="D5" s="676" t="s">
        <v>356</v>
      </c>
      <c r="E5" s="755"/>
      <c r="F5" s="679" t="s">
        <v>9</v>
      </c>
      <c r="G5" s="676" t="s">
        <v>356</v>
      </c>
    </row>
    <row r="6" spans="1:7" ht="21" customHeight="1">
      <c r="A6" s="678"/>
      <c r="B6" s="756"/>
      <c r="C6" s="677"/>
      <c r="D6" s="678"/>
      <c r="E6" s="756"/>
      <c r="F6" s="677"/>
      <c r="G6" s="678"/>
    </row>
    <row r="7" spans="1:11" ht="41.25" customHeight="1">
      <c r="A7" s="13" t="s">
        <v>437</v>
      </c>
      <c r="B7" s="161">
        <v>67841</v>
      </c>
      <c r="C7" s="161">
        <v>11</v>
      </c>
      <c r="D7" s="161">
        <f>C7/B7*100000</f>
        <v>16.214383632316743</v>
      </c>
      <c r="E7" s="161">
        <v>65815</v>
      </c>
      <c r="F7" s="161">
        <v>10</v>
      </c>
      <c r="G7" s="161">
        <f>F7/E7*100000</f>
        <v>15.194104687381296</v>
      </c>
      <c r="K7" s="671"/>
    </row>
    <row r="8" spans="1:11" ht="45" customHeight="1">
      <c r="A8" s="13" t="s">
        <v>421</v>
      </c>
      <c r="B8" s="161">
        <v>174794</v>
      </c>
      <c r="C8" s="161">
        <v>81</v>
      </c>
      <c r="D8" s="161">
        <f aca="true" t="shared" si="0" ref="D8:D14">C8/B8*100000</f>
        <v>46.34026339576873</v>
      </c>
      <c r="E8" s="161">
        <v>170223</v>
      </c>
      <c r="F8" s="161">
        <v>64</v>
      </c>
      <c r="G8" s="161">
        <f aca="true" t="shared" si="1" ref="G8:G14">F8/E8*100000</f>
        <v>37.59773943591642</v>
      </c>
      <c r="K8" s="671"/>
    </row>
    <row r="9" spans="1:11" ht="45" customHeight="1">
      <c r="A9" s="13" t="s">
        <v>436</v>
      </c>
      <c r="B9" s="161">
        <v>274457</v>
      </c>
      <c r="C9" s="161">
        <v>125</v>
      </c>
      <c r="D9" s="161">
        <f t="shared" si="0"/>
        <v>45.54447509081568</v>
      </c>
      <c r="E9" s="161">
        <v>275754</v>
      </c>
      <c r="F9" s="161">
        <v>97</v>
      </c>
      <c r="G9" s="161">
        <f t="shared" si="1"/>
        <v>35.176280307810586</v>
      </c>
      <c r="K9" s="671"/>
    </row>
    <row r="10" spans="1:11" ht="45" customHeight="1">
      <c r="A10" s="13" t="s">
        <v>423</v>
      </c>
      <c r="B10" s="161">
        <v>269014</v>
      </c>
      <c r="C10" s="161">
        <v>111</v>
      </c>
      <c r="D10" s="161">
        <f t="shared" si="0"/>
        <v>41.26179306653185</v>
      </c>
      <c r="E10" s="161">
        <v>266909</v>
      </c>
      <c r="F10" s="161">
        <v>109</v>
      </c>
      <c r="G10" s="161">
        <f t="shared" si="1"/>
        <v>40.837888568763134</v>
      </c>
      <c r="K10" s="542"/>
    </row>
    <row r="11" spans="1:11" ht="45" customHeight="1">
      <c r="A11" s="13" t="s">
        <v>424</v>
      </c>
      <c r="B11" s="161">
        <v>258516</v>
      </c>
      <c r="C11" s="161">
        <v>129</v>
      </c>
      <c r="D11" s="161">
        <f t="shared" si="0"/>
        <v>49.9001996007984</v>
      </c>
      <c r="E11" s="161">
        <v>260263</v>
      </c>
      <c r="F11" s="161">
        <v>151</v>
      </c>
      <c r="G11" s="161">
        <f t="shared" si="1"/>
        <v>58.01823540034504</v>
      </c>
      <c r="K11" s="542"/>
    </row>
    <row r="12" spans="1:11" ht="45" customHeight="1">
      <c r="A12" s="13" t="s">
        <v>425</v>
      </c>
      <c r="B12" s="161">
        <v>107852</v>
      </c>
      <c r="C12" s="161">
        <v>87</v>
      </c>
      <c r="D12" s="161">
        <f t="shared" si="0"/>
        <v>80.66609798612915</v>
      </c>
      <c r="E12" s="161">
        <v>111803</v>
      </c>
      <c r="F12" s="161">
        <v>90</v>
      </c>
      <c r="G12" s="161">
        <f t="shared" si="1"/>
        <v>80.49873438100946</v>
      </c>
      <c r="K12" s="542"/>
    </row>
    <row r="13" spans="1:11" ht="45" customHeight="1">
      <c r="A13" s="13" t="s">
        <v>438</v>
      </c>
      <c r="B13" s="161">
        <v>66791</v>
      </c>
      <c r="C13" s="161">
        <v>63</v>
      </c>
      <c r="D13" s="161">
        <f t="shared" si="0"/>
        <v>94.32408558039256</v>
      </c>
      <c r="E13" s="161">
        <v>69896</v>
      </c>
      <c r="F13" s="161">
        <v>48</v>
      </c>
      <c r="G13" s="161">
        <f t="shared" si="1"/>
        <v>68.67345770859563</v>
      </c>
      <c r="K13" s="542"/>
    </row>
    <row r="14" spans="1:7" ht="42.75" customHeight="1">
      <c r="A14" s="11" t="s">
        <v>225</v>
      </c>
      <c r="B14" s="199">
        <f>SUM(B7:B13)</f>
        <v>1219265</v>
      </c>
      <c r="C14" s="202">
        <f>SUM(C7:C13)</f>
        <v>607</v>
      </c>
      <c r="D14" s="177">
        <f t="shared" si="0"/>
        <v>49.78409123529339</v>
      </c>
      <c r="E14" s="199">
        <f>SUM(E7:E13)</f>
        <v>1220663</v>
      </c>
      <c r="F14" s="202">
        <f>SUM(F7:F13)</f>
        <v>569</v>
      </c>
      <c r="G14" s="177">
        <f t="shared" si="1"/>
        <v>46.61401222122731</v>
      </c>
    </row>
    <row r="15" spans="1:7" ht="15.75">
      <c r="A15" s="15"/>
      <c r="B15" s="15"/>
      <c r="C15" s="15"/>
      <c r="D15" s="15"/>
      <c r="E15" s="15"/>
      <c r="F15" s="15"/>
      <c r="G15" s="15"/>
    </row>
    <row r="16" spans="1:7" ht="15.75">
      <c r="A16" s="15"/>
      <c r="B16" s="15"/>
      <c r="C16" s="15"/>
      <c r="D16" s="15"/>
      <c r="E16" s="15"/>
      <c r="F16" s="15"/>
      <c r="G16" s="15"/>
    </row>
  </sheetData>
  <sheetProtection/>
  <mergeCells count="11">
    <mergeCell ref="E4:E6"/>
    <mergeCell ref="F5:F6"/>
    <mergeCell ref="G5:G6"/>
    <mergeCell ref="F4:G4"/>
    <mergeCell ref="E3:G3"/>
    <mergeCell ref="A3:A6"/>
    <mergeCell ref="B4:B6"/>
    <mergeCell ref="C5:C6"/>
    <mergeCell ref="D5:D6"/>
    <mergeCell ref="C4:D4"/>
    <mergeCell ref="B3:D3"/>
  </mergeCells>
  <hyperlinks>
    <hyperlink ref="G1" location="'Table of contents'!A1" display="Back to table of contents"/>
  </hyperlinks>
  <printOptions/>
  <pageMargins left="0.7480314960629921" right="0" top="0.7480314960629921" bottom="0.5511811023622047" header="0.11811023622047245" footer="0.3149606299212598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13" width="8.28125" style="0" customWidth="1"/>
    <col min="14" max="14" width="10.421875" style="0" customWidth="1"/>
  </cols>
  <sheetData>
    <row r="1" spans="1:13" ht="20.25" customHeight="1">
      <c r="A1" s="27" t="s">
        <v>490</v>
      </c>
      <c r="B1" s="2"/>
      <c r="C1" s="2"/>
      <c r="D1" s="2"/>
      <c r="E1" s="2"/>
      <c r="F1" s="2"/>
      <c r="G1" s="2"/>
      <c r="H1" s="2"/>
      <c r="I1" s="2"/>
      <c r="J1" s="2"/>
      <c r="K1" s="672" t="s">
        <v>570</v>
      </c>
      <c r="L1" s="2"/>
      <c r="M1" s="2"/>
    </row>
    <row r="2" ht="13.5" customHeight="1">
      <c r="M2" s="592" t="s">
        <v>9</v>
      </c>
    </row>
    <row r="3" spans="1:13" ht="30" customHeight="1">
      <c r="A3" s="676" t="s">
        <v>354</v>
      </c>
      <c r="B3" s="680" t="s">
        <v>272</v>
      </c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2"/>
    </row>
    <row r="4" spans="1:13" ht="29.25" customHeight="1">
      <c r="A4" s="690"/>
      <c r="B4" s="680" t="s">
        <v>241</v>
      </c>
      <c r="C4" s="681"/>
      <c r="D4" s="682"/>
      <c r="E4" s="680" t="s">
        <v>238</v>
      </c>
      <c r="F4" s="681"/>
      <c r="G4" s="682"/>
      <c r="H4" s="680" t="s">
        <v>239</v>
      </c>
      <c r="I4" s="681"/>
      <c r="J4" s="682"/>
      <c r="K4" s="680" t="s">
        <v>460</v>
      </c>
      <c r="L4" s="681"/>
      <c r="M4" s="682"/>
    </row>
    <row r="5" spans="1:13" ht="28.5" customHeight="1">
      <c r="A5" s="677"/>
      <c r="B5" s="11" t="s">
        <v>16</v>
      </c>
      <c r="C5" s="11" t="s">
        <v>17</v>
      </c>
      <c r="D5" s="10" t="s">
        <v>22</v>
      </c>
      <c r="E5" s="11" t="s">
        <v>16</v>
      </c>
      <c r="F5" s="11" t="s">
        <v>17</v>
      </c>
      <c r="G5" s="11" t="s">
        <v>22</v>
      </c>
      <c r="H5" s="32" t="s">
        <v>16</v>
      </c>
      <c r="I5" s="11" t="s">
        <v>17</v>
      </c>
      <c r="J5" s="10" t="s">
        <v>22</v>
      </c>
      <c r="K5" s="11" t="s">
        <v>16</v>
      </c>
      <c r="L5" s="11" t="s">
        <v>17</v>
      </c>
      <c r="M5" s="11" t="s">
        <v>22</v>
      </c>
    </row>
    <row r="6" spans="1:14" ht="45" customHeight="1">
      <c r="A6" s="13" t="s">
        <v>420</v>
      </c>
      <c r="B6" s="608" t="s">
        <v>441</v>
      </c>
      <c r="C6" s="608" t="s">
        <v>441</v>
      </c>
      <c r="D6" s="608" t="s">
        <v>441</v>
      </c>
      <c r="E6" s="608" t="s">
        <v>441</v>
      </c>
      <c r="F6" s="608" t="s">
        <v>441</v>
      </c>
      <c r="G6" s="624" t="s">
        <v>441</v>
      </c>
      <c r="H6" s="608" t="s">
        <v>441</v>
      </c>
      <c r="I6" s="608" t="s">
        <v>441</v>
      </c>
      <c r="J6" s="171" t="s">
        <v>307</v>
      </c>
      <c r="K6" s="608" t="s">
        <v>441</v>
      </c>
      <c r="L6" s="608" t="s">
        <v>441</v>
      </c>
      <c r="M6" s="624" t="s">
        <v>441</v>
      </c>
      <c r="N6" s="143"/>
    </row>
    <row r="7" spans="1:14" ht="45" customHeight="1">
      <c r="A7" s="13" t="s">
        <v>421</v>
      </c>
      <c r="B7" s="608" t="s">
        <v>441</v>
      </c>
      <c r="C7" s="608" t="s">
        <v>441</v>
      </c>
      <c r="D7" s="608" t="s">
        <v>441</v>
      </c>
      <c r="E7" s="608" t="s">
        <v>441</v>
      </c>
      <c r="F7" s="608" t="s">
        <v>441</v>
      </c>
      <c r="G7" s="624" t="s">
        <v>441</v>
      </c>
      <c r="H7" s="608" t="s">
        <v>441</v>
      </c>
      <c r="I7" s="608" t="s">
        <v>441</v>
      </c>
      <c r="J7" s="171" t="s">
        <v>307</v>
      </c>
      <c r="K7" s="608" t="s">
        <v>441</v>
      </c>
      <c r="L7" s="608" t="s">
        <v>441</v>
      </c>
      <c r="M7" s="624" t="s">
        <v>441</v>
      </c>
      <c r="N7" s="143"/>
    </row>
    <row r="8" spans="1:14" ht="45" customHeight="1">
      <c r="A8" s="13" t="s">
        <v>422</v>
      </c>
      <c r="B8" s="161">
        <v>3</v>
      </c>
      <c r="C8" s="608" t="s">
        <v>441</v>
      </c>
      <c r="D8" s="253">
        <f>SUM(B8:C8)</f>
        <v>3</v>
      </c>
      <c r="E8" s="161">
        <v>7</v>
      </c>
      <c r="F8" s="161">
        <v>5</v>
      </c>
      <c r="G8" s="265">
        <f>SUM(E8:F8)</f>
        <v>12</v>
      </c>
      <c r="H8" s="264">
        <v>31</v>
      </c>
      <c r="I8" s="264">
        <v>3</v>
      </c>
      <c r="J8" s="253">
        <f>SUM(H8:I8)</f>
        <v>34</v>
      </c>
      <c r="K8" s="161">
        <f aca="true" t="shared" si="0" ref="K8:L12">SUM(B8,E8,H8)</f>
        <v>41</v>
      </c>
      <c r="L8" s="161">
        <f t="shared" si="0"/>
        <v>8</v>
      </c>
      <c r="M8" s="265">
        <f>SUM(K8:L8)</f>
        <v>49</v>
      </c>
      <c r="N8" s="143"/>
    </row>
    <row r="9" spans="1:14" ht="45" customHeight="1">
      <c r="A9" s="13" t="s">
        <v>423</v>
      </c>
      <c r="B9" s="161">
        <v>6</v>
      </c>
      <c r="C9" s="608" t="s">
        <v>441</v>
      </c>
      <c r="D9" s="253">
        <f>SUM(B9:C9)</f>
        <v>6</v>
      </c>
      <c r="E9" s="161">
        <v>4</v>
      </c>
      <c r="F9" s="161">
        <v>2</v>
      </c>
      <c r="G9" s="265">
        <f>SUM(E9:F9)</f>
        <v>6</v>
      </c>
      <c r="H9" s="264">
        <v>20</v>
      </c>
      <c r="I9" s="608" t="s">
        <v>441</v>
      </c>
      <c r="J9" s="253">
        <f>SUM(H9:I9)</f>
        <v>20</v>
      </c>
      <c r="K9" s="161">
        <f t="shared" si="0"/>
        <v>30</v>
      </c>
      <c r="L9" s="161">
        <f t="shared" si="0"/>
        <v>2</v>
      </c>
      <c r="M9" s="265">
        <f>SUM(K9:L9)</f>
        <v>32</v>
      </c>
      <c r="N9" s="143"/>
    </row>
    <row r="10" spans="1:14" ht="45" customHeight="1">
      <c r="A10" s="13" t="s">
        <v>424</v>
      </c>
      <c r="B10" s="161">
        <v>11</v>
      </c>
      <c r="C10" s="161">
        <v>6</v>
      </c>
      <c r="D10" s="253">
        <f>SUM(B10:C10)</f>
        <v>17</v>
      </c>
      <c r="E10" s="161">
        <v>2</v>
      </c>
      <c r="F10" s="608" t="s">
        <v>441</v>
      </c>
      <c r="G10" s="265">
        <f>SUM(E10:F10)</f>
        <v>2</v>
      </c>
      <c r="H10" s="264">
        <v>13</v>
      </c>
      <c r="I10" s="608" t="s">
        <v>441</v>
      </c>
      <c r="J10" s="253">
        <f>SUM(H10:I10)</f>
        <v>13</v>
      </c>
      <c r="K10" s="161">
        <f t="shared" si="0"/>
        <v>26</v>
      </c>
      <c r="L10" s="161">
        <f t="shared" si="0"/>
        <v>6</v>
      </c>
      <c r="M10" s="265">
        <f>SUM(K10:L10)</f>
        <v>32</v>
      </c>
      <c r="N10" s="143"/>
    </row>
    <row r="11" spans="1:14" ht="45" customHeight="1">
      <c r="A11" s="13" t="s">
        <v>425</v>
      </c>
      <c r="B11" s="161">
        <v>8</v>
      </c>
      <c r="C11" s="161">
        <v>3</v>
      </c>
      <c r="D11" s="253">
        <f>SUM(B11:C11)</f>
        <v>11</v>
      </c>
      <c r="E11" s="608" t="s">
        <v>441</v>
      </c>
      <c r="F11" s="608" t="s">
        <v>441</v>
      </c>
      <c r="G11" s="624" t="s">
        <v>441</v>
      </c>
      <c r="H11" s="264">
        <v>6</v>
      </c>
      <c r="I11" s="608" t="s">
        <v>441</v>
      </c>
      <c r="J11" s="253">
        <f>SUM(H11:I11)</f>
        <v>6</v>
      </c>
      <c r="K11" s="161">
        <f t="shared" si="0"/>
        <v>14</v>
      </c>
      <c r="L11" s="161">
        <f t="shared" si="0"/>
        <v>3</v>
      </c>
      <c r="M11" s="265">
        <f>SUM(K11:L11)</f>
        <v>17</v>
      </c>
      <c r="N11" s="143"/>
    </row>
    <row r="12" spans="1:14" ht="45" customHeight="1">
      <c r="A12" s="13" t="s">
        <v>426</v>
      </c>
      <c r="B12" s="161">
        <v>4</v>
      </c>
      <c r="C12" s="161">
        <v>3</v>
      </c>
      <c r="D12" s="253">
        <f>SUM(B12:C12)</f>
        <v>7</v>
      </c>
      <c r="E12" s="161">
        <v>1</v>
      </c>
      <c r="F12" s="161">
        <v>1</v>
      </c>
      <c r="G12" s="265">
        <f>SUM(E12:F12)</f>
        <v>2</v>
      </c>
      <c r="H12" s="608" t="s">
        <v>441</v>
      </c>
      <c r="I12" s="608" t="s">
        <v>441</v>
      </c>
      <c r="J12" s="171" t="s">
        <v>307</v>
      </c>
      <c r="K12" s="161">
        <f t="shared" si="0"/>
        <v>5</v>
      </c>
      <c r="L12" s="161">
        <f t="shared" si="0"/>
        <v>4</v>
      </c>
      <c r="M12" s="265">
        <f>SUM(K12:L12)</f>
        <v>9</v>
      </c>
      <c r="N12" s="143"/>
    </row>
    <row r="13" spans="1:14" ht="45" customHeight="1">
      <c r="A13" s="11" t="s">
        <v>225</v>
      </c>
      <c r="B13" s="177">
        <f>SUM(B6:B12)</f>
        <v>32</v>
      </c>
      <c r="C13" s="177">
        <f aca="true" t="shared" si="1" ref="C13:M13">SUM(C6:C12)</f>
        <v>12</v>
      </c>
      <c r="D13" s="177">
        <f t="shared" si="1"/>
        <v>44</v>
      </c>
      <c r="E13" s="177">
        <f t="shared" si="1"/>
        <v>14</v>
      </c>
      <c r="F13" s="177">
        <f t="shared" si="1"/>
        <v>8</v>
      </c>
      <c r="G13" s="177">
        <f t="shared" si="1"/>
        <v>22</v>
      </c>
      <c r="H13" s="177">
        <f t="shared" si="1"/>
        <v>70</v>
      </c>
      <c r="I13" s="177">
        <f t="shared" si="1"/>
        <v>3</v>
      </c>
      <c r="J13" s="177">
        <f t="shared" si="1"/>
        <v>73</v>
      </c>
      <c r="K13" s="177">
        <f t="shared" si="1"/>
        <v>116</v>
      </c>
      <c r="L13" s="177">
        <f t="shared" si="1"/>
        <v>23</v>
      </c>
      <c r="M13" s="177">
        <f t="shared" si="1"/>
        <v>139</v>
      </c>
      <c r="N13" s="143"/>
    </row>
  </sheetData>
  <sheetProtection/>
  <mergeCells count="6">
    <mergeCell ref="A3:A5"/>
    <mergeCell ref="B3:M3"/>
    <mergeCell ref="B4:D4"/>
    <mergeCell ref="E4:G4"/>
    <mergeCell ref="H4:J4"/>
    <mergeCell ref="K4:M4"/>
  </mergeCells>
  <hyperlinks>
    <hyperlink ref="K1" location="'Table of contents'!A1" display="Back to table of contents"/>
  </hyperlinks>
  <printOptions/>
  <pageMargins left="0.7480314960629921" right="0" top="0.7480314960629921" bottom="0.7086614173228347" header="0.11811023622047245" footer="0.31496062992125984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140625" style="41" customWidth="1"/>
    <col min="2" max="7" width="9.140625" style="41" customWidth="1"/>
    <col min="8" max="8" width="47.140625" style="41" customWidth="1"/>
    <col min="9" max="16384" width="9.140625" style="41" customWidth="1"/>
  </cols>
  <sheetData>
    <row r="1" spans="1:4" ht="33.75" customHeight="1">
      <c r="A1" s="193" t="s">
        <v>491</v>
      </c>
      <c r="D1" s="672" t="s">
        <v>570</v>
      </c>
    </row>
    <row r="2" ht="12.75" customHeight="1">
      <c r="A2" s="414"/>
    </row>
    <row r="3" spans="1:5" ht="21.75" customHeight="1">
      <c r="A3" s="679" t="s">
        <v>371</v>
      </c>
      <c r="B3" s="680" t="s">
        <v>362</v>
      </c>
      <c r="C3" s="681"/>
      <c r="D3" s="681"/>
      <c r="E3" s="682"/>
    </row>
    <row r="4" spans="1:5" ht="22.5" customHeight="1">
      <c r="A4" s="690"/>
      <c r="B4" s="681">
        <v>2014</v>
      </c>
      <c r="C4" s="682"/>
      <c r="D4" s="681">
        <v>2015</v>
      </c>
      <c r="E4" s="682"/>
    </row>
    <row r="5" spans="1:5" ht="27.75" customHeight="1">
      <c r="A5" s="677"/>
      <c r="B5" s="11" t="s">
        <v>9</v>
      </c>
      <c r="C5" s="32" t="s">
        <v>50</v>
      </c>
      <c r="D5" s="11" t="s">
        <v>9</v>
      </c>
      <c r="E5" s="32" t="s">
        <v>50</v>
      </c>
    </row>
    <row r="6" spans="1:5" ht="34.5" customHeight="1">
      <c r="A6" s="481" t="s">
        <v>321</v>
      </c>
      <c r="B6" s="654">
        <v>17</v>
      </c>
      <c r="C6" s="656">
        <f>B6/B11*100</f>
        <v>12.408759124087592</v>
      </c>
      <c r="D6" s="654">
        <v>15</v>
      </c>
      <c r="E6" s="656">
        <f>D6/D11*100</f>
        <v>10.79136690647482</v>
      </c>
    </row>
    <row r="7" spans="1:5" ht="34.5" customHeight="1">
      <c r="A7" s="482" t="s">
        <v>322</v>
      </c>
      <c r="B7" s="654">
        <v>19</v>
      </c>
      <c r="C7" s="656">
        <f>B7/B11*100</f>
        <v>13.86861313868613</v>
      </c>
      <c r="D7" s="654">
        <v>18</v>
      </c>
      <c r="E7" s="656">
        <f>D7/D11*100</f>
        <v>12.949640287769784</v>
      </c>
    </row>
    <row r="8" spans="1:5" ht="34.5" customHeight="1">
      <c r="A8" s="482" t="s">
        <v>323</v>
      </c>
      <c r="B8" s="654">
        <v>56</v>
      </c>
      <c r="C8" s="656">
        <f>B8/B11*100</f>
        <v>40.87591240875913</v>
      </c>
      <c r="D8" s="654">
        <v>54</v>
      </c>
      <c r="E8" s="656">
        <f>D8/D11*100</f>
        <v>38.84892086330935</v>
      </c>
    </row>
    <row r="9" spans="1:5" ht="34.5" customHeight="1">
      <c r="A9" s="482" t="s">
        <v>324</v>
      </c>
      <c r="B9" s="654">
        <v>9</v>
      </c>
      <c r="C9" s="656">
        <f>B9/B11*100</f>
        <v>6.569343065693431</v>
      </c>
      <c r="D9" s="654">
        <v>8</v>
      </c>
      <c r="E9" s="656">
        <f>D9/D11*100</f>
        <v>5.755395683453238</v>
      </c>
    </row>
    <row r="10" spans="1:5" ht="34.5" customHeight="1">
      <c r="A10" s="482" t="s">
        <v>159</v>
      </c>
      <c r="B10" s="654">
        <v>36</v>
      </c>
      <c r="C10" s="656">
        <f>B10/B11*100</f>
        <v>26.277372262773724</v>
      </c>
      <c r="D10" s="654">
        <v>44</v>
      </c>
      <c r="E10" s="656">
        <f>D10/D11*100</f>
        <v>31.654676258992804</v>
      </c>
    </row>
    <row r="11" spans="1:7" s="316" customFormat="1" ht="34.5" customHeight="1">
      <c r="A11" s="483" t="s">
        <v>252</v>
      </c>
      <c r="B11" s="655">
        <f>SUM(B6:B10)</f>
        <v>137</v>
      </c>
      <c r="C11" s="657">
        <f>SUM(C6:C10)</f>
        <v>100</v>
      </c>
      <c r="D11" s="655">
        <f>SUM(D6:D10)</f>
        <v>139</v>
      </c>
      <c r="E11" s="657">
        <f>SUM(E6:E10)</f>
        <v>100</v>
      </c>
      <c r="G11" s="552"/>
    </row>
    <row r="12" spans="1:5" s="316" customFormat="1" ht="22.5" customHeight="1">
      <c r="A12" s="270"/>
      <c r="B12" s="270"/>
      <c r="C12" s="469"/>
      <c r="D12" s="270"/>
      <c r="E12" s="469"/>
    </row>
    <row r="22" ht="12.75">
      <c r="I22" s="439"/>
    </row>
    <row r="23" ht="12.75">
      <c r="I23" s="439"/>
    </row>
    <row r="24" ht="12.75">
      <c r="I24" s="439"/>
    </row>
    <row r="47" ht="15" customHeight="1"/>
    <row r="48" ht="18.75" customHeight="1"/>
  </sheetData>
  <sheetProtection/>
  <mergeCells count="4">
    <mergeCell ref="B4:C4"/>
    <mergeCell ref="D4:E4"/>
    <mergeCell ref="B3:E3"/>
    <mergeCell ref="A3:A5"/>
  </mergeCells>
  <hyperlinks>
    <hyperlink ref="D1" location="'Table of contents'!A1" display="Back to table of contents"/>
  </hyperlinks>
  <printOptions/>
  <pageMargins left="0.748031496062992" right="0.748031496062992" top="0.748031496062992" bottom="0.748031496062992" header="0.511811023622047" footer="0.511811023622047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G16"/>
  <sheetViews>
    <sheetView zoomScalePageLayoutView="0" workbookViewId="0" topLeftCell="A1">
      <selection activeCell="A1" sqref="A1"/>
    </sheetView>
  </sheetViews>
  <sheetFormatPr defaultColWidth="9.140625" defaultRowHeight="33.75" customHeight="1"/>
  <cols>
    <col min="1" max="1" width="29.421875" style="377" customWidth="1"/>
    <col min="2" max="4" width="7.7109375" style="377" hidden="1" customWidth="1"/>
    <col min="5" max="5" width="9.00390625" style="377" hidden="1" customWidth="1"/>
    <col min="6" max="6" width="9.7109375" style="377" hidden="1" customWidth="1"/>
    <col min="7" max="9" width="7.7109375" style="377" hidden="1" customWidth="1"/>
    <col min="10" max="11" width="9.57421875" style="377" hidden="1" customWidth="1"/>
    <col min="12" max="12" width="0" style="377" hidden="1" customWidth="1"/>
    <col min="13" max="13" width="8.57421875" style="377" hidden="1" customWidth="1"/>
    <col min="14" max="14" width="8.00390625" style="377" hidden="1" customWidth="1"/>
    <col min="15" max="15" width="9.421875" style="377" hidden="1" customWidth="1"/>
    <col min="16" max="16" width="0.13671875" style="377" hidden="1" customWidth="1"/>
    <col min="17" max="17" width="10.8515625" style="377" customWidth="1"/>
    <col min="18" max="18" width="11.57421875" style="377" customWidth="1"/>
    <col min="19" max="19" width="8.28125" style="377" customWidth="1"/>
    <col min="20" max="20" width="7.140625" style="377" customWidth="1"/>
    <col min="21" max="21" width="7.421875" style="377" customWidth="1"/>
    <col min="22" max="22" width="6.57421875" style="377" customWidth="1"/>
    <col min="23" max="23" width="11.00390625" style="377" customWidth="1"/>
    <col min="24" max="24" width="11.7109375" style="377" customWidth="1"/>
    <col min="25" max="25" width="8.00390625" style="377" customWidth="1"/>
    <col min="26" max="27" width="7.28125" style="377" customWidth="1"/>
    <col min="28" max="28" width="6.28125" style="377" customWidth="1"/>
    <col min="29" max="29" width="8.7109375" style="377" customWidth="1"/>
    <col min="30" max="30" width="1.28515625" style="377" customWidth="1"/>
    <col min="31" max="31" width="1.8515625" style="377" customWidth="1"/>
    <col min="32" max="16384" width="9.140625" style="377" customWidth="1"/>
  </cols>
  <sheetData>
    <row r="1" spans="1:27" s="405" customFormat="1" ht="29.25" customHeight="1">
      <c r="A1" s="27" t="s">
        <v>492</v>
      </c>
      <c r="B1" s="102"/>
      <c r="C1" s="102"/>
      <c r="D1" s="102"/>
      <c r="E1" s="102"/>
      <c r="F1" s="102"/>
      <c r="G1" s="102"/>
      <c r="H1" s="377"/>
      <c r="I1" s="404"/>
      <c r="J1" s="404"/>
      <c r="K1" s="404"/>
      <c r="L1" s="404"/>
      <c r="M1" s="102"/>
      <c r="N1" s="102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672" t="s">
        <v>570</v>
      </c>
    </row>
    <row r="2" ht="15.75" customHeight="1">
      <c r="AB2" s="592" t="s">
        <v>9</v>
      </c>
    </row>
    <row r="3" spans="1:28" ht="30" customHeight="1">
      <c r="A3" s="679" t="s">
        <v>184</v>
      </c>
      <c r="B3" s="241" t="s">
        <v>23</v>
      </c>
      <c r="C3" s="241"/>
      <c r="D3" s="31">
        <v>1993</v>
      </c>
      <c r="E3" s="241"/>
      <c r="F3" s="242"/>
      <c r="G3" s="55"/>
      <c r="H3" s="91"/>
      <c r="I3" s="241">
        <v>1994</v>
      </c>
      <c r="J3" s="91"/>
      <c r="K3" s="243"/>
      <c r="L3" s="244"/>
      <c r="M3" s="241"/>
      <c r="N3" s="241">
        <v>1995</v>
      </c>
      <c r="O3" s="91"/>
      <c r="P3" s="91"/>
      <c r="Q3" s="680">
        <v>2014</v>
      </c>
      <c r="R3" s="681"/>
      <c r="S3" s="681"/>
      <c r="T3" s="681"/>
      <c r="U3" s="681"/>
      <c r="V3" s="682"/>
      <c r="W3" s="680">
        <v>2015</v>
      </c>
      <c r="X3" s="681"/>
      <c r="Y3" s="681"/>
      <c r="Z3" s="681"/>
      <c r="AA3" s="681"/>
      <c r="AB3" s="682"/>
    </row>
    <row r="4" spans="1:28" ht="29.25" customHeight="1">
      <c r="A4" s="690"/>
      <c r="B4" s="245" t="s">
        <v>23</v>
      </c>
      <c r="C4" s="246" t="s">
        <v>185</v>
      </c>
      <c r="D4" s="186"/>
      <c r="E4" s="186"/>
      <c r="F4" s="247"/>
      <c r="G4" s="47" t="s">
        <v>23</v>
      </c>
      <c r="H4" s="248" t="s">
        <v>185</v>
      </c>
      <c r="I4" s="186"/>
      <c r="J4" s="186"/>
      <c r="K4" s="249"/>
      <c r="L4" s="250"/>
      <c r="M4" s="7" t="s">
        <v>186</v>
      </c>
      <c r="N4" s="7"/>
      <c r="O4" s="186"/>
      <c r="P4" s="186"/>
      <c r="Q4" s="680" t="s">
        <v>308</v>
      </c>
      <c r="R4" s="681"/>
      <c r="S4" s="681"/>
      <c r="T4" s="681"/>
      <c r="U4" s="681"/>
      <c r="V4" s="682"/>
      <c r="W4" s="680" t="s">
        <v>308</v>
      </c>
      <c r="X4" s="681"/>
      <c r="Y4" s="681"/>
      <c r="Z4" s="681"/>
      <c r="AA4" s="681"/>
      <c r="AB4" s="682"/>
    </row>
    <row r="5" spans="1:28" ht="46.5" customHeight="1">
      <c r="A5" s="677"/>
      <c r="B5" s="32" t="s">
        <v>187</v>
      </c>
      <c r="C5" s="11" t="s">
        <v>157</v>
      </c>
      <c r="D5" s="11" t="s">
        <v>158</v>
      </c>
      <c r="E5" s="11" t="s">
        <v>183</v>
      </c>
      <c r="F5" s="201" t="s">
        <v>22</v>
      </c>
      <c r="G5" s="11" t="s">
        <v>187</v>
      </c>
      <c r="H5" s="11" t="s">
        <v>157</v>
      </c>
      <c r="I5" s="11" t="s">
        <v>158</v>
      </c>
      <c r="J5" s="11" t="s">
        <v>183</v>
      </c>
      <c r="K5" s="201" t="s">
        <v>22</v>
      </c>
      <c r="L5" s="11" t="s">
        <v>187</v>
      </c>
      <c r="M5" s="11" t="s">
        <v>157</v>
      </c>
      <c r="N5" s="11" t="s">
        <v>158</v>
      </c>
      <c r="O5" s="11" t="s">
        <v>183</v>
      </c>
      <c r="P5" s="11" t="s">
        <v>22</v>
      </c>
      <c r="Q5" s="12" t="s">
        <v>241</v>
      </c>
      <c r="R5" s="274" t="s">
        <v>250</v>
      </c>
      <c r="S5" s="274" t="s">
        <v>215</v>
      </c>
      <c r="T5" s="274" t="s">
        <v>216</v>
      </c>
      <c r="U5" s="251" t="s">
        <v>305</v>
      </c>
      <c r="V5" s="274" t="s">
        <v>306</v>
      </c>
      <c r="W5" s="12" t="s">
        <v>241</v>
      </c>
      <c r="X5" s="274" t="s">
        <v>250</v>
      </c>
      <c r="Y5" s="274" t="s">
        <v>215</v>
      </c>
      <c r="Z5" s="274" t="s">
        <v>216</v>
      </c>
      <c r="AA5" s="251" t="s">
        <v>305</v>
      </c>
      <c r="AB5" s="274" t="s">
        <v>306</v>
      </c>
    </row>
    <row r="6" spans="1:31" ht="40.5" customHeight="1">
      <c r="A6" s="410" t="s">
        <v>309</v>
      </c>
      <c r="B6" s="161">
        <v>13</v>
      </c>
      <c r="C6" s="161">
        <v>23</v>
      </c>
      <c r="D6" s="161">
        <v>223</v>
      </c>
      <c r="E6" s="161">
        <v>1968</v>
      </c>
      <c r="F6" s="252">
        <v>2227</v>
      </c>
      <c r="G6" s="161">
        <v>10</v>
      </c>
      <c r="H6" s="161">
        <v>8</v>
      </c>
      <c r="I6" s="161">
        <v>232</v>
      </c>
      <c r="J6" s="161">
        <v>2154</v>
      </c>
      <c r="K6" s="252">
        <f aca="true" t="shared" si="0" ref="K6:K12">SUM(G6:J6)</f>
        <v>2404</v>
      </c>
      <c r="L6" s="161">
        <v>17</v>
      </c>
      <c r="M6" s="161">
        <v>8</v>
      </c>
      <c r="N6" s="161">
        <v>185</v>
      </c>
      <c r="O6" s="161">
        <v>2026</v>
      </c>
      <c r="P6" s="253">
        <f aca="true" t="shared" si="1" ref="P6:P12">SUM(L6:O6)</f>
        <v>2236</v>
      </c>
      <c r="Q6" s="620">
        <v>2</v>
      </c>
      <c r="R6" s="621" t="s">
        <v>441</v>
      </c>
      <c r="S6" s="621" t="s">
        <v>441</v>
      </c>
      <c r="T6" s="275">
        <v>4</v>
      </c>
      <c r="U6" s="621" t="s">
        <v>441</v>
      </c>
      <c r="V6" s="265">
        <f>SUM(Q6:U6)</f>
        <v>6</v>
      </c>
      <c r="W6" s="620">
        <v>8</v>
      </c>
      <c r="X6" s="388">
        <v>1</v>
      </c>
      <c r="Y6" s="275">
        <v>1</v>
      </c>
      <c r="Z6" s="275">
        <v>4</v>
      </c>
      <c r="AA6" s="621" t="s">
        <v>441</v>
      </c>
      <c r="AB6" s="265">
        <f>SUM(W6:AA6)</f>
        <v>14</v>
      </c>
      <c r="AE6"/>
    </row>
    <row r="7" spans="1:31" ht="40.5" customHeight="1">
      <c r="A7" s="402" t="s">
        <v>310</v>
      </c>
      <c r="B7" s="161">
        <v>12</v>
      </c>
      <c r="C7" s="161">
        <v>55</v>
      </c>
      <c r="D7" s="161">
        <v>414</v>
      </c>
      <c r="E7" s="161">
        <v>1314</v>
      </c>
      <c r="F7" s="252">
        <v>1795</v>
      </c>
      <c r="G7" s="161">
        <v>13</v>
      </c>
      <c r="H7" s="161">
        <v>70</v>
      </c>
      <c r="I7" s="161">
        <v>411</v>
      </c>
      <c r="J7" s="161">
        <v>1414</v>
      </c>
      <c r="K7" s="252">
        <f t="shared" si="0"/>
        <v>1908</v>
      </c>
      <c r="L7" s="161">
        <v>21</v>
      </c>
      <c r="M7" s="161">
        <v>49</v>
      </c>
      <c r="N7" s="161">
        <v>442</v>
      </c>
      <c r="O7" s="161">
        <v>1372</v>
      </c>
      <c r="P7" s="253">
        <f t="shared" si="1"/>
        <v>1884</v>
      </c>
      <c r="Q7" s="264">
        <v>9</v>
      </c>
      <c r="R7" s="275">
        <v>2</v>
      </c>
      <c r="S7" s="275">
        <v>1</v>
      </c>
      <c r="T7" s="275">
        <v>6</v>
      </c>
      <c r="U7" s="275">
        <v>1</v>
      </c>
      <c r="V7" s="265">
        <f aca="true" t="shared" si="2" ref="V7:V12">SUM(Q7:U7)</f>
        <v>19</v>
      </c>
      <c r="W7" s="264">
        <v>7</v>
      </c>
      <c r="X7" s="621" t="s">
        <v>441</v>
      </c>
      <c r="Y7" s="621" t="s">
        <v>441</v>
      </c>
      <c r="Z7" s="275">
        <v>7</v>
      </c>
      <c r="AA7" s="275">
        <v>1</v>
      </c>
      <c r="AB7" s="265">
        <f aca="true" t="shared" si="3" ref="AB7:AB12">SUM(W7:AA7)</f>
        <v>15</v>
      </c>
      <c r="AC7" s="406"/>
      <c r="AE7"/>
    </row>
    <row r="8" spans="1:33" ht="40.5" customHeight="1">
      <c r="A8" s="402" t="s">
        <v>359</v>
      </c>
      <c r="B8" s="161">
        <v>21</v>
      </c>
      <c r="C8" s="161">
        <v>40</v>
      </c>
      <c r="D8" s="161">
        <v>477</v>
      </c>
      <c r="E8" s="161">
        <v>1173</v>
      </c>
      <c r="F8" s="252">
        <v>1711</v>
      </c>
      <c r="G8" s="161">
        <v>31</v>
      </c>
      <c r="H8" s="161">
        <v>53</v>
      </c>
      <c r="I8" s="161">
        <v>475</v>
      </c>
      <c r="J8" s="161">
        <v>1377</v>
      </c>
      <c r="K8" s="252">
        <f t="shared" si="0"/>
        <v>1936</v>
      </c>
      <c r="L8" s="161">
        <v>21</v>
      </c>
      <c r="M8" s="161">
        <v>35</v>
      </c>
      <c r="N8" s="161">
        <v>432</v>
      </c>
      <c r="O8" s="161">
        <v>1199</v>
      </c>
      <c r="P8" s="253">
        <f t="shared" si="1"/>
        <v>1687</v>
      </c>
      <c r="Q8" s="264">
        <v>6</v>
      </c>
      <c r="R8" s="388">
        <v>7</v>
      </c>
      <c r="S8" s="275">
        <v>4</v>
      </c>
      <c r="T8" s="275">
        <v>16</v>
      </c>
      <c r="U8" s="275">
        <v>1</v>
      </c>
      <c r="V8" s="265">
        <f t="shared" si="2"/>
        <v>34</v>
      </c>
      <c r="W8" s="264">
        <v>5</v>
      </c>
      <c r="X8" s="388">
        <v>6</v>
      </c>
      <c r="Y8" s="275">
        <v>3</v>
      </c>
      <c r="Z8" s="275">
        <v>17</v>
      </c>
      <c r="AA8" s="275">
        <v>3</v>
      </c>
      <c r="AB8" s="265">
        <f t="shared" si="3"/>
        <v>34</v>
      </c>
      <c r="AE8"/>
      <c r="AG8" s="494"/>
    </row>
    <row r="9" spans="1:31" ht="40.5" customHeight="1">
      <c r="A9" s="157" t="s">
        <v>311</v>
      </c>
      <c r="B9" s="161">
        <v>20</v>
      </c>
      <c r="C9" s="161">
        <v>32</v>
      </c>
      <c r="D9" s="161">
        <v>494</v>
      </c>
      <c r="E9" s="161">
        <v>1435</v>
      </c>
      <c r="F9" s="252">
        <v>1981</v>
      </c>
      <c r="G9" s="161">
        <v>22</v>
      </c>
      <c r="H9" s="161">
        <v>38</v>
      </c>
      <c r="I9" s="161">
        <v>465</v>
      </c>
      <c r="J9" s="161">
        <v>1741</v>
      </c>
      <c r="K9" s="252">
        <f t="shared" si="0"/>
        <v>2266</v>
      </c>
      <c r="L9" s="161">
        <v>27</v>
      </c>
      <c r="M9" s="161">
        <v>30</v>
      </c>
      <c r="N9" s="161">
        <v>440</v>
      </c>
      <c r="O9" s="161">
        <v>1615</v>
      </c>
      <c r="P9" s="253">
        <f t="shared" si="1"/>
        <v>2112</v>
      </c>
      <c r="Q9" s="264">
        <v>4</v>
      </c>
      <c r="R9" s="388">
        <v>1</v>
      </c>
      <c r="S9" s="275">
        <v>2</v>
      </c>
      <c r="T9" s="275">
        <v>7</v>
      </c>
      <c r="U9" s="621" t="s">
        <v>441</v>
      </c>
      <c r="V9" s="265">
        <f t="shared" si="2"/>
        <v>14</v>
      </c>
      <c r="W9" s="264">
        <v>4</v>
      </c>
      <c r="X9" s="388">
        <v>1</v>
      </c>
      <c r="Y9" s="275">
        <v>1</v>
      </c>
      <c r="Z9" s="275">
        <v>9</v>
      </c>
      <c r="AA9" s="275">
        <v>1</v>
      </c>
      <c r="AB9" s="265">
        <f t="shared" si="3"/>
        <v>16</v>
      </c>
      <c r="AE9"/>
    </row>
    <row r="10" spans="1:31" ht="40.5" customHeight="1">
      <c r="A10" s="402" t="s">
        <v>312</v>
      </c>
      <c r="B10" s="161">
        <v>19</v>
      </c>
      <c r="C10" s="161">
        <v>15</v>
      </c>
      <c r="D10" s="161">
        <v>337</v>
      </c>
      <c r="E10" s="161">
        <v>818</v>
      </c>
      <c r="F10" s="252">
        <v>1189</v>
      </c>
      <c r="G10" s="161">
        <v>14</v>
      </c>
      <c r="H10" s="161">
        <v>20</v>
      </c>
      <c r="I10" s="161">
        <v>287</v>
      </c>
      <c r="J10" s="161">
        <v>918</v>
      </c>
      <c r="K10" s="252">
        <f t="shared" si="0"/>
        <v>1239</v>
      </c>
      <c r="L10" s="161">
        <v>20</v>
      </c>
      <c r="M10" s="161">
        <v>24</v>
      </c>
      <c r="N10" s="161">
        <v>281</v>
      </c>
      <c r="O10" s="161">
        <v>848</v>
      </c>
      <c r="P10" s="253">
        <f t="shared" si="1"/>
        <v>1173</v>
      </c>
      <c r="Q10" s="264">
        <v>3</v>
      </c>
      <c r="R10" s="388">
        <v>6</v>
      </c>
      <c r="S10" s="275">
        <v>5</v>
      </c>
      <c r="T10" s="275">
        <v>6</v>
      </c>
      <c r="U10" s="275">
        <v>2</v>
      </c>
      <c r="V10" s="265">
        <f t="shared" si="2"/>
        <v>22</v>
      </c>
      <c r="W10" s="264">
        <v>4</v>
      </c>
      <c r="X10" s="388">
        <v>4</v>
      </c>
      <c r="Y10" s="275">
        <v>5</v>
      </c>
      <c r="Z10" s="275">
        <v>3</v>
      </c>
      <c r="AA10" s="275">
        <v>2</v>
      </c>
      <c r="AB10" s="265">
        <f t="shared" si="3"/>
        <v>18</v>
      </c>
      <c r="AE10"/>
    </row>
    <row r="11" spans="1:32" ht="40.5" customHeight="1">
      <c r="A11" s="402" t="s">
        <v>357</v>
      </c>
      <c r="B11" s="161">
        <v>17</v>
      </c>
      <c r="C11" s="161">
        <v>19</v>
      </c>
      <c r="D11" s="161">
        <v>312</v>
      </c>
      <c r="E11" s="161">
        <v>1869</v>
      </c>
      <c r="F11" s="252">
        <v>2217</v>
      </c>
      <c r="G11" s="161">
        <v>15</v>
      </c>
      <c r="H11" s="161">
        <v>11</v>
      </c>
      <c r="I11" s="161">
        <v>291</v>
      </c>
      <c r="J11" s="161">
        <v>2026</v>
      </c>
      <c r="K11" s="252">
        <f t="shared" si="0"/>
        <v>2343</v>
      </c>
      <c r="L11" s="161">
        <v>10</v>
      </c>
      <c r="M11" s="161">
        <v>10</v>
      </c>
      <c r="N11" s="161">
        <v>237</v>
      </c>
      <c r="O11" s="161">
        <v>1977</v>
      </c>
      <c r="P11" s="253">
        <f t="shared" si="1"/>
        <v>2234</v>
      </c>
      <c r="Q11" s="264">
        <v>3</v>
      </c>
      <c r="R11" s="388">
        <v>4</v>
      </c>
      <c r="S11" s="275">
        <v>3</v>
      </c>
      <c r="T11" s="275">
        <v>4</v>
      </c>
      <c r="U11" s="275">
        <v>1</v>
      </c>
      <c r="V11" s="265">
        <f t="shared" si="2"/>
        <v>15</v>
      </c>
      <c r="W11" s="264">
        <v>6</v>
      </c>
      <c r="X11" s="388">
        <v>1</v>
      </c>
      <c r="Y11" s="275">
        <v>1</v>
      </c>
      <c r="Z11" s="275">
        <v>6</v>
      </c>
      <c r="AA11" s="621" t="s">
        <v>441</v>
      </c>
      <c r="AB11" s="265">
        <f t="shared" si="3"/>
        <v>14</v>
      </c>
      <c r="AE11"/>
      <c r="AF11" s="497"/>
    </row>
    <row r="12" spans="1:31" ht="40.5" customHeight="1">
      <c r="A12" s="402" t="s">
        <v>358</v>
      </c>
      <c r="B12" s="161">
        <v>28</v>
      </c>
      <c r="C12" s="161">
        <v>42</v>
      </c>
      <c r="D12" s="161">
        <v>562</v>
      </c>
      <c r="E12" s="161">
        <v>2900</v>
      </c>
      <c r="F12" s="252">
        <v>3532</v>
      </c>
      <c r="G12" s="161">
        <v>37</v>
      </c>
      <c r="H12" s="161">
        <v>63</v>
      </c>
      <c r="I12" s="161">
        <v>486</v>
      </c>
      <c r="J12" s="161">
        <v>3045</v>
      </c>
      <c r="K12" s="255">
        <f t="shared" si="0"/>
        <v>3631</v>
      </c>
      <c r="L12" s="161">
        <v>25</v>
      </c>
      <c r="M12" s="161">
        <v>42</v>
      </c>
      <c r="N12" s="161">
        <v>498</v>
      </c>
      <c r="O12" s="161">
        <v>2792</v>
      </c>
      <c r="P12" s="256">
        <f t="shared" si="1"/>
        <v>3357</v>
      </c>
      <c r="Q12" s="264">
        <v>9</v>
      </c>
      <c r="R12" s="388">
        <v>5</v>
      </c>
      <c r="S12" s="275">
        <v>2</v>
      </c>
      <c r="T12" s="275">
        <v>7</v>
      </c>
      <c r="U12" s="275">
        <v>4</v>
      </c>
      <c r="V12" s="265">
        <f t="shared" si="2"/>
        <v>27</v>
      </c>
      <c r="W12" s="264">
        <v>10</v>
      </c>
      <c r="X12" s="388">
        <v>9</v>
      </c>
      <c r="Y12" s="275">
        <v>4</v>
      </c>
      <c r="Z12" s="275">
        <v>4</v>
      </c>
      <c r="AA12" s="275">
        <v>1</v>
      </c>
      <c r="AB12" s="265">
        <f t="shared" si="3"/>
        <v>28</v>
      </c>
      <c r="AE12"/>
    </row>
    <row r="13" spans="1:28" ht="40.5" customHeight="1">
      <c r="A13" s="55" t="s">
        <v>188</v>
      </c>
      <c r="B13" s="177">
        <v>130</v>
      </c>
      <c r="C13" s="177">
        <v>226</v>
      </c>
      <c r="D13" s="177">
        <v>2819</v>
      </c>
      <c r="E13" s="177">
        <v>11477</v>
      </c>
      <c r="F13" s="257">
        <v>14652</v>
      </c>
      <c r="G13" s="177">
        <f>SUM(G6:G12)</f>
        <v>142</v>
      </c>
      <c r="H13" s="177">
        <f>SUM(H6:H12)</f>
        <v>263</v>
      </c>
      <c r="I13" s="177">
        <f>SUM(I6:I12)</f>
        <v>2647</v>
      </c>
      <c r="J13" s="177">
        <f>SUM(J6:J12)</f>
        <v>12675</v>
      </c>
      <c r="K13" s="177">
        <f>SUM(G13:J13)</f>
        <v>15727</v>
      </c>
      <c r="L13" s="177">
        <f>SUM(L6:L12)</f>
        <v>141</v>
      </c>
      <c r="M13" s="177">
        <f>SUM(M6:M12)</f>
        <v>198</v>
      </c>
      <c r="N13" s="199">
        <f>SUM(N6:N12)</f>
        <v>2515</v>
      </c>
      <c r="O13" s="199">
        <f>SUM(O6:O12)</f>
        <v>11829</v>
      </c>
      <c r="P13" s="258">
        <f>SUM(L13:O13)</f>
        <v>14683</v>
      </c>
      <c r="Q13" s="177">
        <f aca="true" t="shared" si="4" ref="Q13:V13">SUM(Q6:Q12)</f>
        <v>36</v>
      </c>
      <c r="R13" s="177">
        <f t="shared" si="4"/>
        <v>25</v>
      </c>
      <c r="S13" s="177">
        <f t="shared" si="4"/>
        <v>17</v>
      </c>
      <c r="T13" s="177">
        <f t="shared" si="4"/>
        <v>50</v>
      </c>
      <c r="U13" s="177">
        <f t="shared" si="4"/>
        <v>9</v>
      </c>
      <c r="V13" s="177">
        <f t="shared" si="4"/>
        <v>137</v>
      </c>
      <c r="W13" s="177">
        <f aca="true" t="shared" si="5" ref="W13:AB13">SUM(W6:W12)</f>
        <v>44</v>
      </c>
      <c r="X13" s="177">
        <f t="shared" si="5"/>
        <v>22</v>
      </c>
      <c r="Y13" s="177">
        <f t="shared" si="5"/>
        <v>15</v>
      </c>
      <c r="Z13" s="177">
        <f t="shared" si="5"/>
        <v>50</v>
      </c>
      <c r="AA13" s="177">
        <f t="shared" si="5"/>
        <v>8</v>
      </c>
      <c r="AB13" s="177">
        <f t="shared" si="5"/>
        <v>139</v>
      </c>
    </row>
    <row r="14" spans="1:25" ht="17.25" customHeight="1">
      <c r="A14" s="407"/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408"/>
      <c r="U14" s="408"/>
      <c r="V14" s="375"/>
      <c r="W14" s="375"/>
      <c r="X14" s="375"/>
      <c r="Y14" s="375"/>
    </row>
    <row r="15" spans="1:25" ht="33.75" customHeight="1">
      <c r="A15" s="409"/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</row>
    <row r="16" ht="33.75" customHeight="1">
      <c r="A16" s="29"/>
    </row>
  </sheetData>
  <sheetProtection/>
  <mergeCells count="5">
    <mergeCell ref="A3:A5"/>
    <mergeCell ref="Q3:V3"/>
    <mergeCell ref="W3:AB3"/>
    <mergeCell ref="Q4:V4"/>
    <mergeCell ref="W4:AB4"/>
  </mergeCells>
  <hyperlinks>
    <hyperlink ref="AA1" location="'Table of contents'!A1" display="Back to table of contents"/>
  </hyperlinks>
  <printOptions/>
  <pageMargins left="0.5511811023622047" right="0" top="0.7480314960629921" bottom="0.5511811023622047" header="0.11811023622047245" footer="0.2362204724409449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8515625" style="41" customWidth="1"/>
    <col min="2" max="2" width="18.57421875" style="41" customWidth="1"/>
    <col min="3" max="6" width="12.28125" style="41" customWidth="1"/>
    <col min="7" max="7" width="5.7109375" style="41" customWidth="1"/>
    <col min="8" max="8" width="9.140625" style="41" customWidth="1"/>
    <col min="9" max="16384" width="9.140625" style="41" customWidth="1"/>
  </cols>
  <sheetData>
    <row r="1" spans="1:8" ht="24" customHeight="1">
      <c r="A1" s="184" t="s">
        <v>486</v>
      </c>
      <c r="B1" s="184"/>
      <c r="C1" s="160"/>
      <c r="D1" s="160"/>
      <c r="E1" s="160"/>
      <c r="F1" s="160"/>
      <c r="H1" s="672" t="s">
        <v>570</v>
      </c>
    </row>
    <row r="2" ht="19.5" customHeight="1"/>
    <row r="3" spans="1:6" ht="20.25" customHeight="1">
      <c r="A3" s="763" t="s">
        <v>20</v>
      </c>
      <c r="B3" s="698"/>
      <c r="C3" s="680" t="s">
        <v>249</v>
      </c>
      <c r="D3" s="682"/>
      <c r="E3" s="680" t="s">
        <v>372</v>
      </c>
      <c r="F3" s="682"/>
    </row>
    <row r="4" spans="1:6" ht="24.75" customHeight="1">
      <c r="A4" s="764"/>
      <c r="B4" s="765"/>
      <c r="C4" s="676" t="s">
        <v>360</v>
      </c>
      <c r="D4" s="676" t="s">
        <v>361</v>
      </c>
      <c r="E4" s="676" t="s">
        <v>360</v>
      </c>
      <c r="F4" s="676" t="s">
        <v>361</v>
      </c>
    </row>
    <row r="5" spans="1:6" ht="12.75">
      <c r="A5" s="764"/>
      <c r="B5" s="765"/>
      <c r="C5" s="729"/>
      <c r="D5" s="729"/>
      <c r="E5" s="729"/>
      <c r="F5" s="729"/>
    </row>
    <row r="6" spans="1:6" ht="22.5" customHeight="1">
      <c r="A6" s="757">
        <v>2012</v>
      </c>
      <c r="B6" s="587">
        <v>40942</v>
      </c>
      <c r="C6" s="622">
        <v>49.3</v>
      </c>
      <c r="D6" s="760">
        <v>172154</v>
      </c>
      <c r="E6" s="623">
        <v>41.2</v>
      </c>
      <c r="F6" s="760">
        <v>226494</v>
      </c>
    </row>
    <row r="7" spans="1:6" ht="22.5" customHeight="1">
      <c r="A7" s="758"/>
      <c r="B7" s="587">
        <v>40970</v>
      </c>
      <c r="C7" s="585">
        <v>49.3</v>
      </c>
      <c r="D7" s="761"/>
      <c r="E7" s="586">
        <v>41.2</v>
      </c>
      <c r="F7" s="761"/>
    </row>
    <row r="8" spans="1:9" ht="22.5" customHeight="1">
      <c r="A8" s="758"/>
      <c r="B8" s="588">
        <v>41005</v>
      </c>
      <c r="C8" s="585">
        <v>49.3</v>
      </c>
      <c r="D8" s="761"/>
      <c r="E8" s="586">
        <v>41.2</v>
      </c>
      <c r="F8" s="761"/>
      <c r="I8" s="589"/>
    </row>
    <row r="9" spans="1:6" ht="22.5" customHeight="1">
      <c r="A9" s="758"/>
      <c r="B9" s="588">
        <v>41068</v>
      </c>
      <c r="C9" s="585">
        <v>49.3</v>
      </c>
      <c r="D9" s="761"/>
      <c r="E9" s="586">
        <v>41.2</v>
      </c>
      <c r="F9" s="761"/>
    </row>
    <row r="10" spans="1:6" ht="22.5" customHeight="1">
      <c r="A10" s="759"/>
      <c r="B10" s="587">
        <v>41097</v>
      </c>
      <c r="C10" s="622">
        <v>49.3</v>
      </c>
      <c r="D10" s="762"/>
      <c r="E10" s="623">
        <v>41.2</v>
      </c>
      <c r="F10" s="762"/>
    </row>
    <row r="11" spans="1:6" ht="22.5" customHeight="1">
      <c r="A11" s="757">
        <v>2013</v>
      </c>
      <c r="B11" s="587">
        <v>41334</v>
      </c>
      <c r="C11" s="622">
        <v>52.25</v>
      </c>
      <c r="D11" s="760">
        <v>179834</v>
      </c>
      <c r="E11" s="623">
        <v>43.95</v>
      </c>
      <c r="F11" s="760">
        <v>219731</v>
      </c>
    </row>
    <row r="12" spans="1:6" ht="22.5" customHeight="1">
      <c r="A12" s="758"/>
      <c r="B12" s="587">
        <v>41376</v>
      </c>
      <c r="C12" s="585">
        <v>52.25</v>
      </c>
      <c r="D12" s="761"/>
      <c r="E12" s="586">
        <v>43.95</v>
      </c>
      <c r="F12" s="761"/>
    </row>
    <row r="13" spans="1:6" ht="22.5" customHeight="1">
      <c r="A13" s="758"/>
      <c r="B13" s="588">
        <v>41460</v>
      </c>
      <c r="C13" s="585">
        <v>52.25</v>
      </c>
      <c r="D13" s="761"/>
      <c r="E13" s="586">
        <v>43.95</v>
      </c>
      <c r="F13" s="761"/>
    </row>
    <row r="14" spans="1:6" ht="22.5" customHeight="1">
      <c r="A14" s="758"/>
      <c r="B14" s="588">
        <v>41494</v>
      </c>
      <c r="C14" s="585">
        <v>52.25</v>
      </c>
      <c r="D14" s="761"/>
      <c r="E14" s="586">
        <v>43.95</v>
      </c>
      <c r="F14" s="761"/>
    </row>
    <row r="15" spans="1:6" ht="22.5" customHeight="1">
      <c r="A15" s="758"/>
      <c r="B15" s="588">
        <v>41551</v>
      </c>
      <c r="C15" s="585">
        <v>52.25</v>
      </c>
      <c r="D15" s="761"/>
      <c r="E15" s="586">
        <v>43.95</v>
      </c>
      <c r="F15" s="761"/>
    </row>
    <row r="16" spans="1:6" ht="22.5" customHeight="1">
      <c r="A16" s="758"/>
      <c r="B16" s="588">
        <v>41578</v>
      </c>
      <c r="C16" s="585">
        <v>52.25</v>
      </c>
      <c r="D16" s="761"/>
      <c r="E16" s="586">
        <v>43.95</v>
      </c>
      <c r="F16" s="761"/>
    </row>
    <row r="17" spans="1:6" ht="22.5" customHeight="1">
      <c r="A17" s="759"/>
      <c r="B17" s="587">
        <v>41614</v>
      </c>
      <c r="C17" s="622">
        <v>52.25</v>
      </c>
      <c r="D17" s="762"/>
      <c r="E17" s="623">
        <v>43.95</v>
      </c>
      <c r="F17" s="762"/>
    </row>
    <row r="18" spans="1:6" ht="22.5" customHeight="1">
      <c r="A18" s="757">
        <v>2014</v>
      </c>
      <c r="B18" s="587">
        <v>41652</v>
      </c>
      <c r="C18" s="622">
        <v>52.25</v>
      </c>
      <c r="D18" s="760">
        <v>191245</v>
      </c>
      <c r="E18" s="623">
        <v>43.95</v>
      </c>
      <c r="F18" s="760">
        <v>220783</v>
      </c>
    </row>
    <row r="19" spans="1:6" ht="22.5" customHeight="1">
      <c r="A19" s="758"/>
      <c r="B19" s="587">
        <v>41684</v>
      </c>
      <c r="C19" s="585">
        <v>52.25</v>
      </c>
      <c r="D19" s="761"/>
      <c r="E19" s="586">
        <v>43.95</v>
      </c>
      <c r="F19" s="761"/>
    </row>
    <row r="20" spans="1:6" ht="22.5" customHeight="1">
      <c r="A20" s="758"/>
      <c r="B20" s="588">
        <v>41761</v>
      </c>
      <c r="C20" s="585">
        <v>52.25</v>
      </c>
      <c r="D20" s="761"/>
      <c r="E20" s="586">
        <v>43.95</v>
      </c>
      <c r="F20" s="761"/>
    </row>
    <row r="21" spans="1:6" ht="22.5" customHeight="1">
      <c r="A21" s="758"/>
      <c r="B21" s="588">
        <v>41796</v>
      </c>
      <c r="C21" s="585">
        <v>52.25</v>
      </c>
      <c r="D21" s="761"/>
      <c r="E21" s="586">
        <v>43.95</v>
      </c>
      <c r="F21" s="761"/>
    </row>
    <row r="22" spans="1:6" ht="22.5" customHeight="1">
      <c r="A22" s="758"/>
      <c r="B22" s="588">
        <v>41824</v>
      </c>
      <c r="C22" s="585">
        <v>52.25</v>
      </c>
      <c r="D22" s="761"/>
      <c r="E22" s="586">
        <v>43.95</v>
      </c>
      <c r="F22" s="761"/>
    </row>
    <row r="23" spans="1:6" ht="22.5" customHeight="1">
      <c r="A23" s="758"/>
      <c r="B23" s="588">
        <v>41873</v>
      </c>
      <c r="C23" s="585">
        <v>50.15</v>
      </c>
      <c r="D23" s="761"/>
      <c r="E23" s="586">
        <v>41.9</v>
      </c>
      <c r="F23" s="761"/>
    </row>
    <row r="24" spans="1:6" ht="22.5" customHeight="1">
      <c r="A24" s="758"/>
      <c r="B24" s="588">
        <v>41922</v>
      </c>
      <c r="C24" s="585">
        <v>50.15</v>
      </c>
      <c r="D24" s="761"/>
      <c r="E24" s="586">
        <v>41.9</v>
      </c>
      <c r="F24" s="761"/>
    </row>
    <row r="25" spans="1:6" ht="22.5" customHeight="1">
      <c r="A25" s="758"/>
      <c r="B25" s="588">
        <v>41950</v>
      </c>
      <c r="C25" s="585">
        <v>50.15</v>
      </c>
      <c r="D25" s="761"/>
      <c r="E25" s="586">
        <v>41.9</v>
      </c>
      <c r="F25" s="761"/>
    </row>
    <row r="26" spans="1:6" ht="22.5" customHeight="1">
      <c r="A26" s="758"/>
      <c r="B26" s="588">
        <v>41964</v>
      </c>
      <c r="C26" s="585">
        <v>47.9</v>
      </c>
      <c r="D26" s="761"/>
      <c r="E26" s="586">
        <v>39.45</v>
      </c>
      <c r="F26" s="761"/>
    </row>
    <row r="27" spans="1:6" ht="22.5" customHeight="1">
      <c r="A27" s="759"/>
      <c r="B27" s="587">
        <v>41979</v>
      </c>
      <c r="C27" s="585">
        <v>45.95</v>
      </c>
      <c r="D27" s="762"/>
      <c r="E27" s="623">
        <v>37.8</v>
      </c>
      <c r="F27" s="762"/>
    </row>
    <row r="28" spans="1:6" ht="22.5" customHeight="1">
      <c r="A28" s="757">
        <v>2015</v>
      </c>
      <c r="B28" s="587">
        <v>42021</v>
      </c>
      <c r="C28" s="585">
        <v>45.95</v>
      </c>
      <c r="D28" s="760">
        <v>205758</v>
      </c>
      <c r="E28" s="623">
        <v>37.8</v>
      </c>
      <c r="F28" s="760">
        <v>222430</v>
      </c>
    </row>
    <row r="29" spans="1:6" ht="22.5" customHeight="1">
      <c r="A29" s="758"/>
      <c r="B29" s="587">
        <v>42119</v>
      </c>
      <c r="C29" s="585">
        <v>45.95</v>
      </c>
      <c r="D29" s="761"/>
      <c r="E29" s="623">
        <v>37.8</v>
      </c>
      <c r="F29" s="761"/>
    </row>
    <row r="30" spans="1:6" ht="22.5" customHeight="1">
      <c r="A30" s="758"/>
      <c r="B30" s="588">
        <v>42161</v>
      </c>
      <c r="C30" s="585">
        <v>45.95</v>
      </c>
      <c r="D30" s="761"/>
      <c r="E30" s="623">
        <v>37.8</v>
      </c>
      <c r="F30" s="761"/>
    </row>
    <row r="31" spans="1:6" ht="22.5" customHeight="1">
      <c r="A31" s="758"/>
      <c r="B31" s="588">
        <v>42229</v>
      </c>
      <c r="C31" s="585">
        <v>45.95</v>
      </c>
      <c r="D31" s="761"/>
      <c r="E31" s="623">
        <v>37.8</v>
      </c>
      <c r="F31" s="761"/>
    </row>
    <row r="32" spans="1:6" ht="22.5" customHeight="1">
      <c r="A32" s="758"/>
      <c r="B32" s="588">
        <v>42252</v>
      </c>
      <c r="C32" s="585">
        <v>45.95</v>
      </c>
      <c r="D32" s="761"/>
      <c r="E32" s="586">
        <v>35.5</v>
      </c>
      <c r="F32" s="761"/>
    </row>
    <row r="33" spans="1:6" ht="22.5" customHeight="1">
      <c r="A33" s="759"/>
      <c r="B33" s="587">
        <v>42322</v>
      </c>
      <c r="C33" s="622">
        <v>41.35</v>
      </c>
      <c r="D33" s="762"/>
      <c r="E33" s="623">
        <v>32.75</v>
      </c>
      <c r="F33" s="762"/>
    </row>
  </sheetData>
  <sheetProtection/>
  <mergeCells count="19">
    <mergeCell ref="A3:B5"/>
    <mergeCell ref="C3:D3"/>
    <mergeCell ref="E3:F3"/>
    <mergeCell ref="E4:E5"/>
    <mergeCell ref="F4:F5"/>
    <mergeCell ref="C4:C5"/>
    <mergeCell ref="D4:D5"/>
    <mergeCell ref="A6:A10"/>
    <mergeCell ref="D6:D10"/>
    <mergeCell ref="F6:F10"/>
    <mergeCell ref="A11:A17"/>
    <mergeCell ref="D11:D17"/>
    <mergeCell ref="F11:F17"/>
    <mergeCell ref="A28:A33"/>
    <mergeCell ref="D28:D33"/>
    <mergeCell ref="F28:F33"/>
    <mergeCell ref="A18:A27"/>
    <mergeCell ref="D18:D27"/>
    <mergeCell ref="F18:F27"/>
  </mergeCells>
  <hyperlinks>
    <hyperlink ref="H1" location="'Table of contents'!A1" display="Back to table of contents"/>
  </hyperlinks>
  <printOptions/>
  <pageMargins left="0.748031496062992" right="0.511811023622047" top="0.78740157480315" bottom="0.748031496062992" header="0.354330708661417" footer="0.5118110236220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35.8515625" style="0" customWidth="1"/>
    <col min="2" max="6" width="10.00390625" style="0" customWidth="1"/>
  </cols>
  <sheetData>
    <row r="1" spans="1:6" s="58" customFormat="1" ht="23.25" customHeight="1">
      <c r="A1" s="27" t="s">
        <v>466</v>
      </c>
      <c r="B1" s="57"/>
      <c r="C1" s="57"/>
      <c r="D1" s="57"/>
      <c r="E1" s="672" t="s">
        <v>570</v>
      </c>
      <c r="F1" s="57"/>
    </row>
    <row r="2" ht="12.75" customHeight="1">
      <c r="F2" s="581" t="s">
        <v>9</v>
      </c>
    </row>
    <row r="3" spans="1:6" ht="46.5" customHeight="1">
      <c r="A3" s="304" t="s">
        <v>31</v>
      </c>
      <c r="B3" s="6">
        <v>2011</v>
      </c>
      <c r="C3" s="6">
        <f>B3+1</f>
        <v>2012</v>
      </c>
      <c r="D3" s="6">
        <f>C3+1</f>
        <v>2013</v>
      </c>
      <c r="E3" s="6">
        <f>D3+1</f>
        <v>2014</v>
      </c>
      <c r="F3" s="6">
        <f>E3+1</f>
        <v>2015</v>
      </c>
    </row>
    <row r="4" spans="1:9" ht="37.5" customHeight="1">
      <c r="A4" s="84" t="s">
        <v>32</v>
      </c>
      <c r="B4" s="61">
        <v>5970</v>
      </c>
      <c r="C4" s="61">
        <v>7207</v>
      </c>
      <c r="D4" s="61">
        <v>6651</v>
      </c>
      <c r="E4" s="61">
        <v>7181</v>
      </c>
      <c r="F4" s="61">
        <v>6678</v>
      </c>
      <c r="I4" s="154"/>
    </row>
    <row r="5" spans="1:9" ht="37.5" customHeight="1">
      <c r="A5" s="86" t="s">
        <v>33</v>
      </c>
      <c r="B5" s="61">
        <v>1214</v>
      </c>
      <c r="C5" s="61">
        <v>1341</v>
      </c>
      <c r="D5" s="61">
        <v>74</v>
      </c>
      <c r="E5" s="572" t="s">
        <v>410</v>
      </c>
      <c r="F5" s="61">
        <v>1</v>
      </c>
      <c r="G5" s="154"/>
      <c r="H5" s="154"/>
      <c r="I5" s="154"/>
    </row>
    <row r="6" spans="1:9" ht="37.5" customHeight="1">
      <c r="A6" s="86" t="s">
        <v>414</v>
      </c>
      <c r="B6" s="572" t="s">
        <v>410</v>
      </c>
      <c r="C6" s="572" t="s">
        <v>410</v>
      </c>
      <c r="D6" s="61">
        <v>1079</v>
      </c>
      <c r="E6" s="61">
        <v>1161</v>
      </c>
      <c r="F6" s="61">
        <v>970</v>
      </c>
      <c r="I6" s="154"/>
    </row>
    <row r="7" spans="1:9" ht="37.5" customHeight="1">
      <c r="A7" s="86" t="s">
        <v>34</v>
      </c>
      <c r="B7" s="61">
        <v>27</v>
      </c>
      <c r="C7" s="61">
        <v>28</v>
      </c>
      <c r="D7" s="61">
        <v>25</v>
      </c>
      <c r="E7" s="61">
        <v>45</v>
      </c>
      <c r="F7" s="61">
        <v>29</v>
      </c>
      <c r="I7" s="154"/>
    </row>
    <row r="8" spans="1:9" ht="37.5" customHeight="1">
      <c r="A8" s="86" t="s">
        <v>35</v>
      </c>
      <c r="B8" s="61">
        <v>5020</v>
      </c>
      <c r="C8" s="61">
        <v>6517</v>
      </c>
      <c r="D8" s="61">
        <v>6481</v>
      </c>
      <c r="E8" s="61">
        <v>6608</v>
      </c>
      <c r="F8" s="61">
        <v>5923</v>
      </c>
      <c r="I8" s="154"/>
    </row>
    <row r="9" spans="1:9" ht="37.5" customHeight="1">
      <c r="A9" s="86" t="s">
        <v>36</v>
      </c>
      <c r="B9" s="61">
        <v>2944</v>
      </c>
      <c r="C9" s="61">
        <v>2942</v>
      </c>
      <c r="D9" s="61">
        <v>2444</v>
      </c>
      <c r="E9" s="61">
        <v>2194</v>
      </c>
      <c r="F9" s="61">
        <v>1658</v>
      </c>
      <c r="I9" s="154"/>
    </row>
    <row r="10" spans="1:9" ht="37.5" customHeight="1">
      <c r="A10" s="86" t="s">
        <v>37</v>
      </c>
      <c r="B10" s="61">
        <v>245</v>
      </c>
      <c r="C10" s="61">
        <v>334</v>
      </c>
      <c r="D10" s="61">
        <v>209</v>
      </c>
      <c r="E10" s="61">
        <v>264</v>
      </c>
      <c r="F10" s="61">
        <v>236</v>
      </c>
      <c r="I10" s="154"/>
    </row>
    <row r="11" spans="1:9" ht="37.5" customHeight="1">
      <c r="A11" s="86" t="s">
        <v>38</v>
      </c>
      <c r="B11" s="61">
        <v>354</v>
      </c>
      <c r="C11" s="61">
        <v>362</v>
      </c>
      <c r="D11" s="61">
        <v>452</v>
      </c>
      <c r="E11" s="61">
        <v>454</v>
      </c>
      <c r="F11" s="61">
        <v>470</v>
      </c>
      <c r="I11" s="154"/>
    </row>
    <row r="12" spans="1:9" ht="37.5" customHeight="1">
      <c r="A12" s="86" t="s">
        <v>39</v>
      </c>
      <c r="B12" s="61">
        <v>147</v>
      </c>
      <c r="C12" s="61">
        <v>151</v>
      </c>
      <c r="D12" s="61">
        <v>91</v>
      </c>
      <c r="E12" s="61">
        <v>163</v>
      </c>
      <c r="F12" s="61">
        <v>56</v>
      </c>
      <c r="I12" s="154"/>
    </row>
    <row r="13" spans="1:9" ht="37.5" customHeight="1">
      <c r="A13" s="86" t="s">
        <v>40</v>
      </c>
      <c r="B13" s="61">
        <v>73</v>
      </c>
      <c r="C13" s="61">
        <v>57</v>
      </c>
      <c r="D13" s="61">
        <v>59</v>
      </c>
      <c r="E13" s="61">
        <v>57</v>
      </c>
      <c r="F13" s="61">
        <v>21</v>
      </c>
      <c r="I13" s="154"/>
    </row>
    <row r="14" spans="1:9" ht="37.5" customHeight="1">
      <c r="A14" s="86" t="s">
        <v>41</v>
      </c>
      <c r="B14" s="61">
        <v>17</v>
      </c>
      <c r="C14" s="61">
        <v>15</v>
      </c>
      <c r="D14" s="61">
        <v>11</v>
      </c>
      <c r="E14" s="61">
        <v>15</v>
      </c>
      <c r="F14" s="61">
        <v>33</v>
      </c>
      <c r="I14" s="154"/>
    </row>
    <row r="15" spans="1:9" ht="37.5" customHeight="1">
      <c r="A15" s="86" t="s">
        <v>42</v>
      </c>
      <c r="B15" s="61">
        <v>37</v>
      </c>
      <c r="C15" s="61">
        <v>55</v>
      </c>
      <c r="D15" s="61">
        <v>24</v>
      </c>
      <c r="E15" s="61">
        <v>21</v>
      </c>
      <c r="F15" s="61">
        <v>31</v>
      </c>
      <c r="I15" s="154"/>
    </row>
    <row r="16" spans="1:9" ht="37.5" customHeight="1">
      <c r="A16" s="86" t="s">
        <v>43</v>
      </c>
      <c r="B16" s="61">
        <v>1</v>
      </c>
      <c r="C16" s="61">
        <v>1</v>
      </c>
      <c r="D16" s="62" t="s">
        <v>44</v>
      </c>
      <c r="E16" s="61">
        <v>1</v>
      </c>
      <c r="F16" s="62" t="s">
        <v>44</v>
      </c>
      <c r="I16" s="154"/>
    </row>
    <row r="17" spans="1:9" s="46" customFormat="1" ht="37.5" customHeight="1">
      <c r="A17" s="86" t="s">
        <v>415</v>
      </c>
      <c r="B17" s="61">
        <v>8</v>
      </c>
      <c r="C17" s="61">
        <v>11</v>
      </c>
      <c r="D17" s="61">
        <v>7</v>
      </c>
      <c r="E17" s="61">
        <v>6</v>
      </c>
      <c r="F17" s="61">
        <v>2</v>
      </c>
      <c r="I17" s="154"/>
    </row>
    <row r="18" spans="1:6" ht="37.5" customHeight="1">
      <c r="A18" s="440" t="s">
        <v>22</v>
      </c>
      <c r="B18" s="441">
        <f>SUM(B4:B17)</f>
        <v>16057</v>
      </c>
      <c r="C18" s="441">
        <f>SUM(C4:C17)</f>
        <v>19021</v>
      </c>
      <c r="D18" s="441">
        <f>SUM(D4:D17)</f>
        <v>17607</v>
      </c>
      <c r="E18" s="441">
        <f>SUM(E4:E17)</f>
        <v>18170</v>
      </c>
      <c r="F18" s="441">
        <f>SUM(F4:F17)</f>
        <v>16108</v>
      </c>
    </row>
    <row r="19" spans="1:6" ht="15.75">
      <c r="A19" s="15"/>
      <c r="B19" s="15"/>
      <c r="C19" s="15" t="s">
        <v>23</v>
      </c>
      <c r="D19" s="15"/>
      <c r="E19" s="15"/>
      <c r="F19" s="15"/>
    </row>
    <row r="20" spans="1:6" ht="18">
      <c r="A20" s="63" t="s">
        <v>446</v>
      </c>
      <c r="B20" s="188"/>
      <c r="C20" s="188"/>
      <c r="D20" s="188"/>
      <c r="E20" s="15"/>
      <c r="F20" s="15"/>
    </row>
    <row r="21" spans="1:6" ht="18">
      <c r="A21" s="578" t="s">
        <v>447</v>
      </c>
      <c r="B21" s="576"/>
      <c r="C21" s="576"/>
      <c r="D21" s="188"/>
      <c r="E21" s="15"/>
      <c r="F21" s="15"/>
    </row>
    <row r="22" spans="1:6" ht="15.75">
      <c r="A22" s="63" t="s">
        <v>413</v>
      </c>
      <c r="B22" s="579"/>
      <c r="C22" s="579"/>
      <c r="D22" s="188"/>
      <c r="E22" s="15"/>
      <c r="F22" s="15"/>
    </row>
    <row r="23" ht="18">
      <c r="A23" s="63" t="s">
        <v>448</v>
      </c>
    </row>
  </sheetData>
  <sheetProtection/>
  <hyperlinks>
    <hyperlink ref="E1" location="'Table of contents'!A1" display="Back to table of contents"/>
  </hyperlinks>
  <printOptions/>
  <pageMargins left="0.748031496062992" right="0.748031496062992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28125" style="0" customWidth="1"/>
    <col min="2" max="2" width="19.140625" style="0" customWidth="1"/>
    <col min="3" max="3" width="18.8515625" style="0" customWidth="1"/>
    <col min="4" max="4" width="21.140625" style="0" customWidth="1"/>
    <col min="5" max="5" width="18.8515625" style="0" customWidth="1"/>
    <col min="6" max="6" width="21.140625" style="0" customWidth="1"/>
    <col min="7" max="7" width="11.28125" style="0" customWidth="1"/>
    <col min="8" max="8" width="0" style="0" hidden="1" customWidth="1"/>
  </cols>
  <sheetData>
    <row r="1" spans="1:6" ht="31.5" customHeight="1">
      <c r="A1" s="24" t="s">
        <v>475</v>
      </c>
      <c r="B1" s="673"/>
      <c r="C1" s="673"/>
      <c r="D1" s="673"/>
      <c r="E1" s="673"/>
      <c r="F1" s="672" t="s">
        <v>570</v>
      </c>
    </row>
    <row r="2" spans="1:6" ht="22.5" customHeight="1">
      <c r="A2" s="102"/>
      <c r="B2" s="2"/>
      <c r="C2" s="437"/>
      <c r="E2" s="2"/>
      <c r="F2" s="26"/>
    </row>
    <row r="3" spans="1:6" ht="39.75" customHeight="1">
      <c r="A3" s="679" t="s">
        <v>81</v>
      </c>
      <c r="B3" s="679" t="s">
        <v>82</v>
      </c>
      <c r="C3" s="90">
        <v>2014</v>
      </c>
      <c r="D3" s="92"/>
      <c r="E3" s="91" t="s">
        <v>476</v>
      </c>
      <c r="F3" s="92"/>
    </row>
    <row r="4" spans="1:6" ht="39.75" customHeight="1">
      <c r="A4" s="677"/>
      <c r="B4" s="677"/>
      <c r="C4" s="492" t="s">
        <v>381</v>
      </c>
      <c r="D4" s="493" t="s">
        <v>382</v>
      </c>
      <c r="E4" s="492" t="s">
        <v>381</v>
      </c>
      <c r="F4" s="493" t="s">
        <v>382</v>
      </c>
    </row>
    <row r="5" spans="1:6" ht="33.75" customHeight="1">
      <c r="A5" s="146" t="s">
        <v>261</v>
      </c>
      <c r="B5" s="148" t="s">
        <v>88</v>
      </c>
      <c r="C5" s="264">
        <v>12</v>
      </c>
      <c r="D5" s="264">
        <v>267</v>
      </c>
      <c r="E5" s="597" t="s">
        <v>441</v>
      </c>
      <c r="F5" s="597" t="s">
        <v>441</v>
      </c>
    </row>
    <row r="6" spans="1:6" ht="33.75" customHeight="1">
      <c r="A6" s="157"/>
      <c r="B6" s="148" t="s">
        <v>90</v>
      </c>
      <c r="C6" s="264">
        <v>181087</v>
      </c>
      <c r="D6" s="264">
        <v>4093822</v>
      </c>
      <c r="E6" s="264">
        <v>211331</v>
      </c>
      <c r="F6" s="264">
        <v>3388246</v>
      </c>
    </row>
    <row r="7" spans="1:6" ht="33.75" customHeight="1">
      <c r="A7" s="157"/>
      <c r="B7" s="148" t="s">
        <v>407</v>
      </c>
      <c r="C7" s="264">
        <v>2</v>
      </c>
      <c r="D7" s="264">
        <v>57</v>
      </c>
      <c r="E7" s="597" t="s">
        <v>441</v>
      </c>
      <c r="F7" s="597" t="s">
        <v>441</v>
      </c>
    </row>
    <row r="8" spans="1:6" ht="33.75" customHeight="1">
      <c r="A8" s="157"/>
      <c r="B8" s="13"/>
      <c r="C8" s="177">
        <f>SUM(C6:C7)</f>
        <v>181089</v>
      </c>
      <c r="D8" s="139">
        <f>SUM(D6:D7)</f>
        <v>4093879</v>
      </c>
      <c r="E8" s="139">
        <f>SUM(E6:E7)</f>
        <v>211331</v>
      </c>
      <c r="F8" s="139">
        <f>SUM(F6:F7)</f>
        <v>3388246</v>
      </c>
    </row>
    <row r="9" spans="1:6" ht="33.75" customHeight="1">
      <c r="A9" s="157" t="s">
        <v>262</v>
      </c>
      <c r="B9" s="148" t="s">
        <v>433</v>
      </c>
      <c r="C9" s="264">
        <v>9428</v>
      </c>
      <c r="D9" s="264">
        <v>220750</v>
      </c>
      <c r="E9" s="264">
        <v>7034</v>
      </c>
      <c r="F9" s="264">
        <v>151350</v>
      </c>
    </row>
    <row r="10" spans="1:6" ht="33.75" customHeight="1">
      <c r="A10" s="157"/>
      <c r="B10" s="148" t="s">
        <v>90</v>
      </c>
      <c r="C10" s="264">
        <v>324853</v>
      </c>
      <c r="D10" s="264">
        <v>7410616</v>
      </c>
      <c r="E10" s="264">
        <v>367313</v>
      </c>
      <c r="F10" s="264">
        <v>5707529</v>
      </c>
    </row>
    <row r="11" spans="1:6" ht="33.75" customHeight="1">
      <c r="A11" s="157"/>
      <c r="B11" s="148" t="s">
        <v>140</v>
      </c>
      <c r="C11" s="264">
        <v>3256</v>
      </c>
      <c r="D11" s="264">
        <v>73321</v>
      </c>
      <c r="E11" s="264">
        <v>6431</v>
      </c>
      <c r="F11" s="264">
        <v>144810</v>
      </c>
    </row>
    <row r="12" spans="1:6" ht="33.75" customHeight="1">
      <c r="A12" s="157"/>
      <c r="B12" s="148" t="s">
        <v>408</v>
      </c>
      <c r="C12" s="264">
        <v>32189</v>
      </c>
      <c r="D12" s="264">
        <v>748216</v>
      </c>
      <c r="E12" s="264">
        <v>3031</v>
      </c>
      <c r="F12" s="264">
        <v>67435</v>
      </c>
    </row>
    <row r="13" spans="1:6" ht="33.75" customHeight="1">
      <c r="A13" s="149"/>
      <c r="B13" s="39"/>
      <c r="C13" s="199">
        <f>SUM(C9:C12)</f>
        <v>369726</v>
      </c>
      <c r="D13" s="199">
        <f>SUM(D9:D12)</f>
        <v>8452903</v>
      </c>
      <c r="E13" s="199">
        <f>SUM(E9:E12)</f>
        <v>383809</v>
      </c>
      <c r="F13" s="199">
        <f>SUM(F9:F12)</f>
        <v>6071124</v>
      </c>
    </row>
    <row r="14" ht="24" customHeight="1">
      <c r="A14" s="438" t="s">
        <v>389</v>
      </c>
    </row>
    <row r="15" ht="24" customHeight="1">
      <c r="A15" s="438"/>
    </row>
    <row r="18" spans="4:6" ht="12.75">
      <c r="D18" s="143"/>
      <c r="E18" s="143"/>
      <c r="F18" s="143"/>
    </row>
    <row r="19" spans="4:6" ht="12.75">
      <c r="D19" s="143"/>
      <c r="E19" s="143"/>
      <c r="F19" s="143"/>
    </row>
    <row r="21" spans="4:6" ht="12.75">
      <c r="D21" s="143"/>
      <c r="E21" s="143"/>
      <c r="F21" s="143"/>
    </row>
    <row r="22" spans="4:6" ht="12.75">
      <c r="D22" s="143"/>
      <c r="E22" s="143"/>
      <c r="F22" s="143"/>
    </row>
  </sheetData>
  <sheetProtection/>
  <mergeCells count="2">
    <mergeCell ref="A3:A4"/>
    <mergeCell ref="B3:B4"/>
  </mergeCells>
  <hyperlinks>
    <hyperlink ref="F1" location="'Table of contents'!A1" display="Back to table of contents"/>
  </hyperlinks>
  <printOptions/>
  <pageMargins left="0.7480314960629921" right="0" top="0.7480314960629921" bottom="0.7480314960629921" header="0.31496062992125984" footer="0.2755905511811024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C1">
      <selection activeCell="I1" sqref="I1"/>
    </sheetView>
  </sheetViews>
  <sheetFormatPr defaultColWidth="9.140625" defaultRowHeight="12.75"/>
  <cols>
    <col min="1" max="1" width="44.00390625" style="0" customWidth="1"/>
    <col min="2" max="2" width="22.00390625" style="0" customWidth="1"/>
    <col min="3" max="3" width="11.57421875" style="0" customWidth="1"/>
    <col min="4" max="5" width="11.7109375" style="0" hidden="1" customWidth="1"/>
    <col min="6" max="9" width="12.7109375" style="0" customWidth="1"/>
    <col min="10" max="10" width="11.8515625" style="0" customWidth="1"/>
  </cols>
  <sheetData>
    <row r="1" spans="1:9" ht="18.75">
      <c r="A1" s="43" t="s">
        <v>481</v>
      </c>
      <c r="B1" s="276"/>
      <c r="C1" s="276"/>
      <c r="D1" s="276"/>
      <c r="E1" s="276"/>
      <c r="F1" s="276"/>
      <c r="G1" s="276"/>
      <c r="H1" s="276"/>
      <c r="I1" s="672" t="s">
        <v>570</v>
      </c>
    </row>
    <row r="2" spans="1:9" ht="17.25" customHeight="1">
      <c r="A2" s="431"/>
      <c r="B2" s="2"/>
      <c r="C2" s="2"/>
      <c r="D2" s="2"/>
      <c r="E2" s="2"/>
      <c r="F2" s="437"/>
      <c r="H2" s="2"/>
      <c r="I2" s="26" t="s">
        <v>243</v>
      </c>
    </row>
    <row r="3" spans="1:9" ht="23.25" customHeight="1">
      <c r="A3" s="679" t="s">
        <v>81</v>
      </c>
      <c r="B3" s="679" t="s">
        <v>82</v>
      </c>
      <c r="C3" s="679" t="s">
        <v>58</v>
      </c>
      <c r="D3" s="6" t="s">
        <v>244</v>
      </c>
      <c r="E3" s="6"/>
      <c r="F3" s="6" t="s">
        <v>484</v>
      </c>
      <c r="G3" s="6"/>
      <c r="H3" s="6" t="s">
        <v>485</v>
      </c>
      <c r="I3" s="6"/>
    </row>
    <row r="4" spans="1:9" ht="22.5" customHeight="1">
      <c r="A4" s="677"/>
      <c r="B4" s="677"/>
      <c r="C4" s="677"/>
      <c r="D4" s="6" t="s">
        <v>83</v>
      </c>
      <c r="E4" s="94" t="s">
        <v>84</v>
      </c>
      <c r="F4" s="6" t="s">
        <v>83</v>
      </c>
      <c r="G4" s="94" t="s">
        <v>84</v>
      </c>
      <c r="H4" s="6" t="s">
        <v>83</v>
      </c>
      <c r="I4" s="94" t="s">
        <v>84</v>
      </c>
    </row>
    <row r="5" spans="1:9" ht="13.5" customHeight="1">
      <c r="A5" s="142" t="s">
        <v>245</v>
      </c>
      <c r="B5" s="148" t="s">
        <v>386</v>
      </c>
      <c r="C5" s="105" t="s">
        <v>138</v>
      </c>
      <c r="D5" s="314">
        <v>97</v>
      </c>
      <c r="E5" s="161">
        <v>1573</v>
      </c>
      <c r="F5" s="162">
        <v>94</v>
      </c>
      <c r="G5" s="162">
        <v>11051</v>
      </c>
      <c r="H5" s="162">
        <v>121</v>
      </c>
      <c r="I5" s="162">
        <v>16627</v>
      </c>
    </row>
    <row r="6" spans="1:9" ht="13.5" customHeight="1">
      <c r="A6" s="142" t="s">
        <v>246</v>
      </c>
      <c r="B6" s="148" t="s">
        <v>88</v>
      </c>
      <c r="C6" s="105" t="s">
        <v>60</v>
      </c>
      <c r="D6" s="314">
        <v>16</v>
      </c>
      <c r="E6" s="314">
        <v>354</v>
      </c>
      <c r="F6" s="162">
        <v>282</v>
      </c>
      <c r="G6" s="162">
        <v>29665</v>
      </c>
      <c r="H6" s="162">
        <v>258</v>
      </c>
      <c r="I6" s="162">
        <v>28805</v>
      </c>
    </row>
    <row r="7" spans="1:9" ht="13.5" customHeight="1">
      <c r="A7" s="142" t="s">
        <v>247</v>
      </c>
      <c r="B7" s="148" t="s">
        <v>114</v>
      </c>
      <c r="C7" s="105" t="s">
        <v>60</v>
      </c>
      <c r="D7" s="314">
        <v>430</v>
      </c>
      <c r="E7" s="161">
        <v>8688</v>
      </c>
      <c r="F7" s="162">
        <v>36</v>
      </c>
      <c r="G7" s="162">
        <v>5267</v>
      </c>
      <c r="H7" s="162">
        <v>27</v>
      </c>
      <c r="I7" s="162">
        <v>3319</v>
      </c>
    </row>
    <row r="8" spans="1:9" ht="13.5" customHeight="1">
      <c r="A8" s="142"/>
      <c r="B8" s="148" t="s">
        <v>90</v>
      </c>
      <c r="C8" s="105" t="s">
        <v>60</v>
      </c>
      <c r="D8" s="314">
        <v>9</v>
      </c>
      <c r="E8" s="314">
        <v>340</v>
      </c>
      <c r="F8" s="162">
        <v>214</v>
      </c>
      <c r="G8" s="162">
        <v>16129</v>
      </c>
      <c r="H8" s="162">
        <v>304</v>
      </c>
      <c r="I8" s="162">
        <v>25361</v>
      </c>
    </row>
    <row r="9" spans="1:9" ht="13.5" customHeight="1">
      <c r="A9" s="142"/>
      <c r="B9" s="148" t="s">
        <v>2</v>
      </c>
      <c r="C9" s="105" t="s">
        <v>60</v>
      </c>
      <c r="D9" s="314">
        <v>430</v>
      </c>
      <c r="E9" s="161">
        <v>8688</v>
      </c>
      <c r="F9" s="162">
        <v>29</v>
      </c>
      <c r="G9" s="162">
        <v>1859</v>
      </c>
      <c r="H9" s="162">
        <v>29</v>
      </c>
      <c r="I9" s="162">
        <v>3104</v>
      </c>
    </row>
    <row r="10" spans="1:9" ht="13.5" customHeight="1">
      <c r="A10" s="142"/>
      <c r="B10" s="148" t="s">
        <v>92</v>
      </c>
      <c r="C10" s="105" t="s">
        <v>60</v>
      </c>
      <c r="D10" s="314">
        <v>25</v>
      </c>
      <c r="E10" s="314">
        <v>847</v>
      </c>
      <c r="F10" s="162">
        <v>53</v>
      </c>
      <c r="G10" s="162">
        <v>10043</v>
      </c>
      <c r="H10" s="162">
        <v>48</v>
      </c>
      <c r="I10" s="162">
        <v>10154</v>
      </c>
    </row>
    <row r="11" spans="1:9" ht="13.5" customHeight="1">
      <c r="A11" s="142"/>
      <c r="B11" s="147" t="s">
        <v>103</v>
      </c>
      <c r="C11" s="105" t="s">
        <v>60</v>
      </c>
      <c r="D11" s="314"/>
      <c r="E11" s="314"/>
      <c r="F11" s="162">
        <v>11</v>
      </c>
      <c r="G11" s="162">
        <v>823</v>
      </c>
      <c r="H11" s="162">
        <v>55</v>
      </c>
      <c r="I11" s="162">
        <v>4656</v>
      </c>
    </row>
    <row r="12" spans="1:9" ht="13.5" customHeight="1">
      <c r="A12" s="142"/>
      <c r="B12" s="148" t="s">
        <v>94</v>
      </c>
      <c r="C12" s="105" t="s">
        <v>60</v>
      </c>
      <c r="D12" s="314"/>
      <c r="E12" s="314"/>
      <c r="F12" s="162">
        <v>130</v>
      </c>
      <c r="G12" s="162">
        <v>6174</v>
      </c>
      <c r="H12" s="162">
        <v>100</v>
      </c>
      <c r="I12" s="162">
        <v>4504</v>
      </c>
    </row>
    <row r="13" spans="1:9" ht="13.5" customHeight="1">
      <c r="A13" s="142"/>
      <c r="B13" s="148" t="s">
        <v>140</v>
      </c>
      <c r="C13" s="105" t="s">
        <v>60</v>
      </c>
      <c r="D13" s="314"/>
      <c r="E13" s="314"/>
      <c r="F13" s="162">
        <v>2065</v>
      </c>
      <c r="G13" s="162">
        <v>143395</v>
      </c>
      <c r="H13" s="162">
        <v>1873</v>
      </c>
      <c r="I13" s="162">
        <v>114483</v>
      </c>
    </row>
    <row r="14" spans="1:9" ht="13.5" customHeight="1">
      <c r="A14" s="142"/>
      <c r="B14" s="148" t="s">
        <v>408</v>
      </c>
      <c r="C14" s="105" t="s">
        <v>60</v>
      </c>
      <c r="D14" s="314"/>
      <c r="E14" s="314"/>
      <c r="F14" s="162">
        <v>3329</v>
      </c>
      <c r="G14" s="162">
        <v>246435</v>
      </c>
      <c r="H14" s="162">
        <v>2687</v>
      </c>
      <c r="I14" s="162">
        <v>209950</v>
      </c>
    </row>
    <row r="15" spans="1:9" ht="13.5" customHeight="1">
      <c r="A15" s="142"/>
      <c r="B15" s="148" t="s">
        <v>131</v>
      </c>
      <c r="C15" s="105" t="s">
        <v>60</v>
      </c>
      <c r="D15" s="161">
        <v>6141</v>
      </c>
      <c r="E15" s="161">
        <v>80012</v>
      </c>
      <c r="F15" s="162">
        <v>164</v>
      </c>
      <c r="G15" s="162">
        <v>8797</v>
      </c>
      <c r="H15" s="162">
        <v>158</v>
      </c>
      <c r="I15" s="162">
        <v>8383</v>
      </c>
    </row>
    <row r="16" spans="1:9" ht="13.5" customHeight="1">
      <c r="A16" s="142"/>
      <c r="B16" s="148" t="s">
        <v>133</v>
      </c>
      <c r="C16" s="105" t="s">
        <v>60</v>
      </c>
      <c r="D16" s="314"/>
      <c r="E16" s="314"/>
      <c r="F16" s="162">
        <v>1188</v>
      </c>
      <c r="G16" s="162">
        <v>69134</v>
      </c>
      <c r="H16" s="162">
        <v>1064</v>
      </c>
      <c r="I16" s="162">
        <v>62550</v>
      </c>
    </row>
    <row r="17" spans="1:9" ht="13.5" customHeight="1">
      <c r="A17" s="142"/>
      <c r="B17" s="148" t="s">
        <v>407</v>
      </c>
      <c r="C17" s="105" t="s">
        <v>60</v>
      </c>
      <c r="D17" s="314">
        <v>602</v>
      </c>
      <c r="E17" s="161">
        <v>8705</v>
      </c>
      <c r="F17" s="162">
        <v>37</v>
      </c>
      <c r="G17" s="162">
        <v>5726</v>
      </c>
      <c r="H17" s="162">
        <v>35</v>
      </c>
      <c r="I17" s="162">
        <v>6180</v>
      </c>
    </row>
    <row r="18" spans="1:9" ht="13.5" customHeight="1">
      <c r="A18" s="142"/>
      <c r="B18" s="148" t="s">
        <v>115</v>
      </c>
      <c r="C18" s="105" t="s">
        <v>60</v>
      </c>
      <c r="D18" s="314">
        <v>53</v>
      </c>
      <c r="E18" s="161">
        <v>1439</v>
      </c>
      <c r="F18" s="162">
        <v>43</v>
      </c>
      <c r="G18" s="162">
        <v>7838</v>
      </c>
      <c r="H18" s="162">
        <v>82</v>
      </c>
      <c r="I18" s="162">
        <v>8583</v>
      </c>
    </row>
    <row r="19" spans="1:9" ht="22.5" customHeight="1">
      <c r="A19" s="172"/>
      <c r="B19" s="148"/>
      <c r="C19" s="148"/>
      <c r="D19" s="271">
        <f aca="true" t="shared" si="0" ref="D19:I19">SUM(D5:D18)</f>
        <v>7803</v>
      </c>
      <c r="E19" s="271">
        <f t="shared" si="0"/>
        <v>110646</v>
      </c>
      <c r="F19" s="158">
        <f>SUM(F5:F18)</f>
        <v>7675</v>
      </c>
      <c r="G19" s="158">
        <f>SUM(G5:G18)</f>
        <v>562336</v>
      </c>
      <c r="H19" s="158">
        <f>SUM(H5:H18)</f>
        <v>6841</v>
      </c>
      <c r="I19" s="158">
        <f t="shared" si="0"/>
        <v>506659</v>
      </c>
    </row>
    <row r="20" spans="1:9" ht="13.5" customHeight="1">
      <c r="A20" s="142" t="s">
        <v>248</v>
      </c>
      <c r="B20" s="148" t="s">
        <v>88</v>
      </c>
      <c r="C20" s="105" t="s">
        <v>138</v>
      </c>
      <c r="D20" s="314"/>
      <c r="E20" s="314"/>
      <c r="F20" s="162">
        <v>3</v>
      </c>
      <c r="G20" s="162">
        <v>692</v>
      </c>
      <c r="H20" s="162">
        <v>2</v>
      </c>
      <c r="I20" s="162">
        <v>539</v>
      </c>
    </row>
    <row r="21" spans="1:9" ht="13.5" customHeight="1">
      <c r="A21" s="142" t="s">
        <v>246</v>
      </c>
      <c r="B21" s="148" t="s">
        <v>90</v>
      </c>
      <c r="C21" s="105" t="s">
        <v>60</v>
      </c>
      <c r="D21" s="314"/>
      <c r="E21" s="314"/>
      <c r="F21" s="162">
        <v>4</v>
      </c>
      <c r="G21" s="162">
        <v>182</v>
      </c>
      <c r="H21" s="162">
        <v>7</v>
      </c>
      <c r="I21" s="162">
        <v>474</v>
      </c>
    </row>
    <row r="22" spans="1:9" ht="13.5" customHeight="1">
      <c r="A22" s="142" t="s">
        <v>247</v>
      </c>
      <c r="B22" s="148" t="s">
        <v>140</v>
      </c>
      <c r="C22" s="105" t="s">
        <v>60</v>
      </c>
      <c r="D22" s="314">
        <v>14.8</v>
      </c>
      <c r="E22" s="314">
        <v>455</v>
      </c>
      <c r="F22" s="162">
        <v>3</v>
      </c>
      <c r="G22" s="162">
        <v>389</v>
      </c>
      <c r="H22" s="162">
        <v>2</v>
      </c>
      <c r="I22" s="162">
        <v>255</v>
      </c>
    </row>
    <row r="23" spans="1:9" ht="13.5" customHeight="1">
      <c r="A23" s="142"/>
      <c r="B23" s="148" t="s">
        <v>408</v>
      </c>
      <c r="C23" s="105" t="s">
        <v>60</v>
      </c>
      <c r="D23" s="314"/>
      <c r="E23" s="314"/>
      <c r="F23" s="162">
        <v>124</v>
      </c>
      <c r="G23" s="162">
        <v>11729</v>
      </c>
      <c r="H23" s="162">
        <v>132</v>
      </c>
      <c r="I23" s="162">
        <v>10942</v>
      </c>
    </row>
    <row r="24" spans="1:9" ht="13.5" customHeight="1">
      <c r="A24" s="142"/>
      <c r="B24" s="148" t="s">
        <v>131</v>
      </c>
      <c r="C24" s="105" t="s">
        <v>60</v>
      </c>
      <c r="D24" s="161" t="s">
        <v>193</v>
      </c>
      <c r="E24" s="161" t="s">
        <v>193</v>
      </c>
      <c r="F24" s="162">
        <v>2</v>
      </c>
      <c r="G24" s="162">
        <v>128</v>
      </c>
      <c r="H24" s="162">
        <v>30</v>
      </c>
      <c r="I24" s="162">
        <v>1465</v>
      </c>
    </row>
    <row r="25" spans="1:9" ht="13.5" customHeight="1">
      <c r="A25" s="142"/>
      <c r="B25" s="148" t="s">
        <v>133</v>
      </c>
      <c r="C25" s="105" t="s">
        <v>60</v>
      </c>
      <c r="D25" s="161"/>
      <c r="E25" s="161"/>
      <c r="F25" s="162">
        <v>5</v>
      </c>
      <c r="G25" s="162">
        <v>302</v>
      </c>
      <c r="H25" s="162">
        <v>10</v>
      </c>
      <c r="I25" s="162">
        <v>627</v>
      </c>
    </row>
    <row r="26" spans="1:9" ht="13.5" customHeight="1">
      <c r="A26" s="142"/>
      <c r="B26" s="148" t="s">
        <v>407</v>
      </c>
      <c r="C26" s="105" t="s">
        <v>60</v>
      </c>
      <c r="D26" s="161"/>
      <c r="E26" s="161"/>
      <c r="F26" s="162">
        <v>1</v>
      </c>
      <c r="G26" s="162">
        <v>541</v>
      </c>
      <c r="H26" s="162">
        <v>1</v>
      </c>
      <c r="I26" s="162">
        <v>302</v>
      </c>
    </row>
    <row r="27" spans="1:9" ht="13.5" customHeight="1">
      <c r="A27" s="142"/>
      <c r="B27" s="148" t="s">
        <v>409</v>
      </c>
      <c r="C27" s="105" t="s">
        <v>60</v>
      </c>
      <c r="D27" s="161" t="s">
        <v>193</v>
      </c>
      <c r="E27" s="161" t="s">
        <v>193</v>
      </c>
      <c r="F27" s="162">
        <v>7</v>
      </c>
      <c r="G27" s="162">
        <v>980</v>
      </c>
      <c r="H27" s="162">
        <v>9</v>
      </c>
      <c r="I27" s="162">
        <v>1087</v>
      </c>
    </row>
    <row r="28" spans="1:9" ht="13.5" customHeight="1">
      <c r="A28" s="142"/>
      <c r="B28" s="148" t="s">
        <v>115</v>
      </c>
      <c r="C28" s="105" t="s">
        <v>60</v>
      </c>
      <c r="D28" s="314"/>
      <c r="E28" s="314"/>
      <c r="F28" s="162">
        <v>3</v>
      </c>
      <c r="G28" s="162">
        <v>727</v>
      </c>
      <c r="H28" s="162">
        <v>7</v>
      </c>
      <c r="I28" s="162">
        <v>1090</v>
      </c>
    </row>
    <row r="29" spans="1:9" ht="22.5" customHeight="1">
      <c r="A29" s="34"/>
      <c r="B29" s="151"/>
      <c r="C29" s="151"/>
      <c r="D29" s="315">
        <f aca="true" t="shared" si="1" ref="D29:I29">SUM(D20:D28)</f>
        <v>14.8</v>
      </c>
      <c r="E29" s="271">
        <f t="shared" si="1"/>
        <v>455</v>
      </c>
      <c r="F29" s="658">
        <f t="shared" si="1"/>
        <v>152</v>
      </c>
      <c r="G29" s="658">
        <f t="shared" si="1"/>
        <v>15670</v>
      </c>
      <c r="H29" s="659">
        <f t="shared" si="1"/>
        <v>200</v>
      </c>
      <c r="I29" s="658">
        <f t="shared" si="1"/>
        <v>16781</v>
      </c>
    </row>
    <row r="30" ht="12.75">
      <c r="A30" s="664" t="s">
        <v>482</v>
      </c>
    </row>
    <row r="31" ht="12.75">
      <c r="A31" s="664" t="s">
        <v>483</v>
      </c>
    </row>
  </sheetData>
  <sheetProtection/>
  <mergeCells count="3">
    <mergeCell ref="A3:A4"/>
    <mergeCell ref="B3:B4"/>
    <mergeCell ref="C3:C4"/>
  </mergeCells>
  <hyperlinks>
    <hyperlink ref="I1" location="'Table of contents'!A1" display="Back to table of contents"/>
  </hyperlinks>
  <printOptions/>
  <pageMargins left="0.7480314960629921" right="0" top="0.7480314960629921" bottom="0.5511811023622047" header="0.11811023622047245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25.57421875" style="66" customWidth="1"/>
    <col min="2" max="2" width="6.57421875" style="66" customWidth="1"/>
    <col min="3" max="3" width="6.7109375" style="66" customWidth="1"/>
    <col min="4" max="4" width="7.00390625" style="66" customWidth="1"/>
    <col min="5" max="6" width="7.28125" style="66" customWidth="1"/>
    <col min="7" max="7" width="7.00390625" style="66" customWidth="1"/>
    <col min="8" max="9" width="7.8515625" style="66" customWidth="1"/>
    <col min="10" max="10" width="7.00390625" style="66" customWidth="1"/>
    <col min="11" max="11" width="7.421875" style="66" customWidth="1"/>
    <col min="12" max="12" width="6.8515625" style="66" customWidth="1"/>
    <col min="13" max="13" width="8.8515625" style="66" customWidth="1"/>
    <col min="14" max="14" width="6.7109375" style="66" customWidth="1"/>
    <col min="15" max="15" width="6.8515625" style="66" customWidth="1"/>
    <col min="16" max="16" width="7.00390625" style="66" customWidth="1"/>
    <col min="17" max="17" width="6.57421875" style="66" customWidth="1"/>
    <col min="18" max="18" width="1.28515625" style="66" customWidth="1"/>
    <col min="19" max="16384" width="8.00390625" style="66" customWidth="1"/>
  </cols>
  <sheetData>
    <row r="1" spans="1:13" ht="27" customHeight="1">
      <c r="A1" s="64" t="s">
        <v>477</v>
      </c>
      <c r="B1" s="64"/>
      <c r="C1" s="64"/>
      <c r="D1" s="65"/>
      <c r="M1" s="672" t="s">
        <v>570</v>
      </c>
    </row>
    <row r="2" ht="12.75">
      <c r="P2" s="499" t="s">
        <v>9</v>
      </c>
    </row>
    <row r="3" spans="1:17" ht="17.25" customHeight="1">
      <c r="A3" s="67"/>
      <c r="B3" s="683">
        <v>2011</v>
      </c>
      <c r="C3" s="684"/>
      <c r="D3" s="685"/>
      <c r="E3" s="683">
        <v>2012</v>
      </c>
      <c r="F3" s="684"/>
      <c r="G3" s="685"/>
      <c r="H3" s="683">
        <v>2013</v>
      </c>
      <c r="I3" s="684"/>
      <c r="J3" s="685"/>
      <c r="K3" s="683">
        <v>2014</v>
      </c>
      <c r="L3" s="684"/>
      <c r="M3" s="685"/>
      <c r="N3" s="683">
        <v>2015</v>
      </c>
      <c r="O3" s="684"/>
      <c r="P3" s="685"/>
      <c r="Q3" s="68"/>
    </row>
    <row r="4" spans="1:17" ht="98.25" customHeight="1">
      <c r="A4" s="69" t="s">
        <v>24</v>
      </c>
      <c r="B4" s="70" t="s">
        <v>45</v>
      </c>
      <c r="C4" s="70" t="s">
        <v>46</v>
      </c>
      <c r="D4" s="71" t="s">
        <v>22</v>
      </c>
      <c r="E4" s="70" t="s">
        <v>45</v>
      </c>
      <c r="F4" s="70" t="s">
        <v>46</v>
      </c>
      <c r="G4" s="71" t="s">
        <v>22</v>
      </c>
      <c r="H4" s="70" t="s">
        <v>45</v>
      </c>
      <c r="I4" s="70" t="s">
        <v>46</v>
      </c>
      <c r="J4" s="71" t="s">
        <v>22</v>
      </c>
      <c r="K4" s="70" t="s">
        <v>45</v>
      </c>
      <c r="L4" s="70" t="s">
        <v>46</v>
      </c>
      <c r="M4" s="71" t="s">
        <v>22</v>
      </c>
      <c r="N4" s="70" t="s">
        <v>45</v>
      </c>
      <c r="O4" s="70" t="s">
        <v>46</v>
      </c>
      <c r="P4" s="71" t="s">
        <v>22</v>
      </c>
      <c r="Q4" s="72"/>
    </row>
    <row r="5" spans="1:17" ht="19.5" customHeight="1">
      <c r="A5" s="73" t="s">
        <v>32</v>
      </c>
      <c r="B5" s="74">
        <v>3615</v>
      </c>
      <c r="C5" s="74">
        <v>364</v>
      </c>
      <c r="D5" s="75">
        <f>SUM(B5:C5)</f>
        <v>3979</v>
      </c>
      <c r="E5" s="74">
        <v>5012</v>
      </c>
      <c r="F5" s="74">
        <v>409</v>
      </c>
      <c r="G5" s="75">
        <f>SUM(E5:F5)</f>
        <v>5421</v>
      </c>
      <c r="H5" s="74">
        <v>7109</v>
      </c>
      <c r="I5" s="74">
        <v>350</v>
      </c>
      <c r="J5" s="75">
        <f>SUM(H5:I5)</f>
        <v>7459</v>
      </c>
      <c r="K5" s="74">
        <v>6886</v>
      </c>
      <c r="L5" s="74">
        <v>324</v>
      </c>
      <c r="M5" s="75">
        <f>SUM(K5:L5)</f>
        <v>7210</v>
      </c>
      <c r="N5" s="74">
        <v>8479</v>
      </c>
      <c r="O5" s="74">
        <v>350</v>
      </c>
      <c r="P5" s="75">
        <f>SUM(N5:O5)</f>
        <v>8829</v>
      </c>
      <c r="Q5" s="76"/>
    </row>
    <row r="6" spans="1:17" ht="19.5" customHeight="1">
      <c r="A6" s="73" t="s">
        <v>33</v>
      </c>
      <c r="B6" s="74">
        <v>86</v>
      </c>
      <c r="C6" s="74">
        <v>157</v>
      </c>
      <c r="D6" s="75">
        <f>SUM(B6:C6)</f>
        <v>243</v>
      </c>
      <c r="E6" s="74">
        <v>90</v>
      </c>
      <c r="F6" s="74">
        <v>156</v>
      </c>
      <c r="G6" s="75">
        <f>SUM(E6:F6)</f>
        <v>246</v>
      </c>
      <c r="H6" s="74">
        <v>76</v>
      </c>
      <c r="I6" s="74">
        <v>47</v>
      </c>
      <c r="J6" s="75">
        <f aca="true" t="shared" si="0" ref="J6:J12">SUM(H6:I6)</f>
        <v>123</v>
      </c>
      <c r="K6" s="74">
        <v>14</v>
      </c>
      <c r="L6" s="74">
        <v>16</v>
      </c>
      <c r="M6" s="75">
        <f aca="true" t="shared" si="1" ref="M6:M12">SUM(K6:L6)</f>
        <v>30</v>
      </c>
      <c r="N6" s="74">
        <v>22</v>
      </c>
      <c r="O6" s="74">
        <v>7</v>
      </c>
      <c r="P6" s="75">
        <f aca="true" t="shared" si="2" ref="P6:P13">SUM(N6:O6)</f>
        <v>29</v>
      </c>
      <c r="Q6" s="76"/>
    </row>
    <row r="7" spans="1:17" ht="19.5" customHeight="1">
      <c r="A7" s="571" t="s">
        <v>417</v>
      </c>
      <c r="B7" s="77" t="s">
        <v>44</v>
      </c>
      <c r="C7" s="77" t="s">
        <v>44</v>
      </c>
      <c r="D7" s="415" t="s">
        <v>313</v>
      </c>
      <c r="E7" s="77" t="s">
        <v>44</v>
      </c>
      <c r="F7" s="77" t="s">
        <v>44</v>
      </c>
      <c r="G7" s="415" t="s">
        <v>313</v>
      </c>
      <c r="H7" s="74">
        <v>22</v>
      </c>
      <c r="I7" s="74">
        <v>63</v>
      </c>
      <c r="J7" s="75">
        <f t="shared" si="0"/>
        <v>85</v>
      </c>
      <c r="K7" s="74">
        <v>14</v>
      </c>
      <c r="L7" s="74">
        <v>58</v>
      </c>
      <c r="M7" s="75">
        <f t="shared" si="1"/>
        <v>72</v>
      </c>
      <c r="N7" s="74">
        <v>10</v>
      </c>
      <c r="O7" s="74">
        <v>53</v>
      </c>
      <c r="P7" s="75">
        <f t="shared" si="2"/>
        <v>63</v>
      </c>
      <c r="Q7" s="76"/>
    </row>
    <row r="8" spans="1:17" ht="19.5" customHeight="1">
      <c r="A8" s="73" t="s">
        <v>34</v>
      </c>
      <c r="B8" s="74">
        <v>4</v>
      </c>
      <c r="C8" s="74">
        <v>4</v>
      </c>
      <c r="D8" s="75">
        <f aca="true" t="shared" si="3" ref="D8:D13">SUM(B8:C8)</f>
        <v>8</v>
      </c>
      <c r="E8" s="77" t="s">
        <v>44</v>
      </c>
      <c r="F8" s="74">
        <v>13</v>
      </c>
      <c r="G8" s="75">
        <f>SUM(E8:F8)</f>
        <v>13</v>
      </c>
      <c r="H8" s="74">
        <v>7</v>
      </c>
      <c r="I8" s="74">
        <v>5</v>
      </c>
      <c r="J8" s="75">
        <f t="shared" si="0"/>
        <v>12</v>
      </c>
      <c r="K8" s="74">
        <v>3</v>
      </c>
      <c r="L8" s="74">
        <v>5</v>
      </c>
      <c r="M8" s="75">
        <f t="shared" si="1"/>
        <v>8</v>
      </c>
      <c r="N8" s="74">
        <v>5</v>
      </c>
      <c r="O8" s="74">
        <v>6</v>
      </c>
      <c r="P8" s="75">
        <f t="shared" si="2"/>
        <v>11</v>
      </c>
      <c r="Q8" s="76"/>
    </row>
    <row r="9" spans="1:17" ht="19.5" customHeight="1">
      <c r="A9" s="73" t="s">
        <v>35</v>
      </c>
      <c r="B9" s="74">
        <v>72</v>
      </c>
      <c r="C9" s="74">
        <v>338</v>
      </c>
      <c r="D9" s="75">
        <f t="shared" si="3"/>
        <v>410</v>
      </c>
      <c r="E9" s="74">
        <v>46</v>
      </c>
      <c r="F9" s="74">
        <v>367</v>
      </c>
      <c r="G9" s="75">
        <f>SUM(E9:F9)</f>
        <v>413</v>
      </c>
      <c r="H9" s="74">
        <v>66</v>
      </c>
      <c r="I9" s="74">
        <v>346</v>
      </c>
      <c r="J9" s="75">
        <f t="shared" si="0"/>
        <v>412</v>
      </c>
      <c r="K9" s="74">
        <v>59</v>
      </c>
      <c r="L9" s="74">
        <v>305</v>
      </c>
      <c r="M9" s="75">
        <f t="shared" si="1"/>
        <v>364</v>
      </c>
      <c r="N9" s="74">
        <v>53</v>
      </c>
      <c r="O9" s="74">
        <v>317</v>
      </c>
      <c r="P9" s="75">
        <f t="shared" si="2"/>
        <v>370</v>
      </c>
      <c r="Q9" s="76"/>
    </row>
    <row r="10" spans="1:17" ht="19.5" customHeight="1">
      <c r="A10" s="73" t="s">
        <v>36</v>
      </c>
      <c r="B10" s="74">
        <v>6</v>
      </c>
      <c r="C10" s="74">
        <v>1</v>
      </c>
      <c r="D10" s="75">
        <f t="shared" si="3"/>
        <v>7</v>
      </c>
      <c r="E10" s="74">
        <v>7</v>
      </c>
      <c r="F10" s="74">
        <v>1</v>
      </c>
      <c r="G10" s="75">
        <f>SUM(E10:F10)</f>
        <v>8</v>
      </c>
      <c r="H10" s="74">
        <v>4</v>
      </c>
      <c r="I10" s="74">
        <v>3</v>
      </c>
      <c r="J10" s="75">
        <f t="shared" si="0"/>
        <v>7</v>
      </c>
      <c r="K10" s="74">
        <v>1</v>
      </c>
      <c r="L10" s="74">
        <v>5</v>
      </c>
      <c r="M10" s="75">
        <f t="shared" si="1"/>
        <v>6</v>
      </c>
      <c r="N10" s="74">
        <v>4</v>
      </c>
      <c r="O10" s="74">
        <v>2</v>
      </c>
      <c r="P10" s="75">
        <f t="shared" si="2"/>
        <v>6</v>
      </c>
      <c r="Q10" s="76"/>
    </row>
    <row r="11" spans="1:17" ht="19.5" customHeight="1">
      <c r="A11" s="73" t="s">
        <v>37</v>
      </c>
      <c r="B11" s="74">
        <v>291</v>
      </c>
      <c r="C11" s="74">
        <v>64</v>
      </c>
      <c r="D11" s="75">
        <f t="shared" si="3"/>
        <v>355</v>
      </c>
      <c r="E11" s="74">
        <v>193</v>
      </c>
      <c r="F11" s="74">
        <v>64</v>
      </c>
      <c r="G11" s="75">
        <f>SUM(E11:F11)</f>
        <v>257</v>
      </c>
      <c r="H11" s="74">
        <v>109</v>
      </c>
      <c r="I11" s="74">
        <v>65</v>
      </c>
      <c r="J11" s="75">
        <f t="shared" si="0"/>
        <v>174</v>
      </c>
      <c r="K11" s="74">
        <v>64</v>
      </c>
      <c r="L11" s="74">
        <v>44</v>
      </c>
      <c r="M11" s="75">
        <f t="shared" si="1"/>
        <v>108</v>
      </c>
      <c r="N11" s="74">
        <v>54</v>
      </c>
      <c r="O11" s="74">
        <v>52</v>
      </c>
      <c r="P11" s="75">
        <f t="shared" si="2"/>
        <v>106</v>
      </c>
      <c r="Q11" s="76"/>
    </row>
    <row r="12" spans="1:17" ht="19.5" customHeight="1">
      <c r="A12" s="73" t="s">
        <v>38</v>
      </c>
      <c r="B12" s="74">
        <v>209</v>
      </c>
      <c r="C12" s="74">
        <v>73</v>
      </c>
      <c r="D12" s="75">
        <f t="shared" si="3"/>
        <v>282</v>
      </c>
      <c r="E12" s="74">
        <v>207</v>
      </c>
      <c r="F12" s="74">
        <v>106</v>
      </c>
      <c r="G12" s="75">
        <f>SUM(E12:F12)</f>
        <v>313</v>
      </c>
      <c r="H12" s="74">
        <v>297</v>
      </c>
      <c r="I12" s="74">
        <v>71</v>
      </c>
      <c r="J12" s="75">
        <f t="shared" si="0"/>
        <v>368</v>
      </c>
      <c r="K12" s="74">
        <v>287</v>
      </c>
      <c r="L12" s="74">
        <v>60</v>
      </c>
      <c r="M12" s="75">
        <f t="shared" si="1"/>
        <v>347</v>
      </c>
      <c r="N12" s="74">
        <v>361</v>
      </c>
      <c r="O12" s="74">
        <v>52</v>
      </c>
      <c r="P12" s="75">
        <f t="shared" si="2"/>
        <v>413</v>
      </c>
      <c r="Q12" s="76"/>
    </row>
    <row r="13" spans="1:17" ht="19.5" customHeight="1">
      <c r="A13" s="73" t="s">
        <v>39</v>
      </c>
      <c r="B13" s="77" t="s">
        <v>44</v>
      </c>
      <c r="C13" s="74">
        <v>1</v>
      </c>
      <c r="D13" s="75">
        <f t="shared" si="3"/>
        <v>1</v>
      </c>
      <c r="E13" s="77" t="s">
        <v>44</v>
      </c>
      <c r="F13" s="77" t="s">
        <v>44</v>
      </c>
      <c r="G13" s="415" t="s">
        <v>313</v>
      </c>
      <c r="H13" s="77" t="s">
        <v>44</v>
      </c>
      <c r="I13" s="77" t="s">
        <v>44</v>
      </c>
      <c r="J13" s="415" t="s">
        <v>313</v>
      </c>
      <c r="K13" s="77" t="s">
        <v>44</v>
      </c>
      <c r="L13" s="77" t="s">
        <v>44</v>
      </c>
      <c r="M13" s="415" t="s">
        <v>313</v>
      </c>
      <c r="N13" s="77" t="s">
        <v>44</v>
      </c>
      <c r="O13" s="74">
        <v>1</v>
      </c>
      <c r="P13" s="75">
        <f t="shared" si="2"/>
        <v>1</v>
      </c>
      <c r="Q13" s="76"/>
    </row>
    <row r="14" spans="1:17" ht="19.5" customHeight="1">
      <c r="A14" s="73" t="s">
        <v>40</v>
      </c>
      <c r="B14" s="74">
        <v>15</v>
      </c>
      <c r="C14" s="74">
        <v>14</v>
      </c>
      <c r="D14" s="75">
        <f>SUM(B14:C14)</f>
        <v>29</v>
      </c>
      <c r="E14" s="74">
        <v>13</v>
      </c>
      <c r="F14" s="74">
        <v>11</v>
      </c>
      <c r="G14" s="75">
        <f>SUM(E14:F14)</f>
        <v>24</v>
      </c>
      <c r="H14" s="74">
        <v>6</v>
      </c>
      <c r="I14" s="74">
        <v>8</v>
      </c>
      <c r="J14" s="75">
        <f>SUM(H14:I14)</f>
        <v>14</v>
      </c>
      <c r="K14" s="74">
        <v>7</v>
      </c>
      <c r="L14" s="74">
        <v>7</v>
      </c>
      <c r="M14" s="75">
        <f>SUM(K14:L14)</f>
        <v>14</v>
      </c>
      <c r="N14" s="74">
        <v>1</v>
      </c>
      <c r="O14" s="74">
        <v>6</v>
      </c>
      <c r="P14" s="75">
        <f>SUM(N14:O14)</f>
        <v>7</v>
      </c>
      <c r="Q14" s="76"/>
    </row>
    <row r="15" spans="1:17" ht="19.5" customHeight="1">
      <c r="A15" s="73" t="s">
        <v>41</v>
      </c>
      <c r="B15" s="74">
        <v>50</v>
      </c>
      <c r="C15" s="74">
        <v>4</v>
      </c>
      <c r="D15" s="75">
        <f>SUM(B15:C15)</f>
        <v>54</v>
      </c>
      <c r="E15" s="74">
        <v>42</v>
      </c>
      <c r="F15" s="77" t="s">
        <v>44</v>
      </c>
      <c r="G15" s="75">
        <f>SUM(E15:F15)</f>
        <v>42</v>
      </c>
      <c r="H15" s="74">
        <v>30</v>
      </c>
      <c r="I15" s="74">
        <v>2</v>
      </c>
      <c r="J15" s="75">
        <f>SUM(H15:I15)</f>
        <v>32</v>
      </c>
      <c r="K15" s="74">
        <v>23</v>
      </c>
      <c r="L15" s="74">
        <v>5</v>
      </c>
      <c r="M15" s="75">
        <f>SUM(K15:L15)</f>
        <v>28</v>
      </c>
      <c r="N15" s="74">
        <v>21</v>
      </c>
      <c r="O15" s="74">
        <v>5</v>
      </c>
      <c r="P15" s="75">
        <f>SUM(N15:O15)</f>
        <v>26</v>
      </c>
      <c r="Q15" s="76"/>
    </row>
    <row r="16" spans="1:17" ht="19.5" customHeight="1">
      <c r="A16" s="73" t="s">
        <v>42</v>
      </c>
      <c r="B16" s="74">
        <v>56</v>
      </c>
      <c r="C16" s="74">
        <v>14</v>
      </c>
      <c r="D16" s="75">
        <f>SUM(B16:C16)</f>
        <v>70</v>
      </c>
      <c r="E16" s="74">
        <v>21</v>
      </c>
      <c r="F16" s="74">
        <v>18</v>
      </c>
      <c r="G16" s="75">
        <f>SUM(E16:F16)</f>
        <v>39</v>
      </c>
      <c r="H16" s="74">
        <v>36</v>
      </c>
      <c r="I16" s="74">
        <v>19</v>
      </c>
      <c r="J16" s="75">
        <f>SUM(H16:I16)</f>
        <v>55</v>
      </c>
      <c r="K16" s="74">
        <v>28</v>
      </c>
      <c r="L16" s="74">
        <v>14</v>
      </c>
      <c r="M16" s="75">
        <f>SUM(K16:L16)</f>
        <v>42</v>
      </c>
      <c r="N16" s="74">
        <v>30</v>
      </c>
      <c r="O16" s="74">
        <v>13</v>
      </c>
      <c r="P16" s="75">
        <f>SUM(N16:O16)</f>
        <v>43</v>
      </c>
      <c r="Q16" s="76"/>
    </row>
    <row r="17" spans="1:17" ht="19.5" customHeight="1">
      <c r="A17" s="73" t="s">
        <v>43</v>
      </c>
      <c r="B17" s="77" t="s">
        <v>44</v>
      </c>
      <c r="C17" s="77" t="s">
        <v>44</v>
      </c>
      <c r="D17" s="415" t="s">
        <v>313</v>
      </c>
      <c r="E17" s="77" t="s">
        <v>44</v>
      </c>
      <c r="F17" s="74">
        <v>1</v>
      </c>
      <c r="G17" s="75">
        <f>SUM(E17:F17)</f>
        <v>1</v>
      </c>
      <c r="H17" s="77" t="s">
        <v>44</v>
      </c>
      <c r="I17" s="74">
        <v>1</v>
      </c>
      <c r="J17" s="75">
        <f>SUM(H17:I17)</f>
        <v>1</v>
      </c>
      <c r="K17" s="77" t="s">
        <v>44</v>
      </c>
      <c r="L17" s="77" t="s">
        <v>44</v>
      </c>
      <c r="M17" s="415" t="s">
        <v>313</v>
      </c>
      <c r="N17" s="77" t="s">
        <v>44</v>
      </c>
      <c r="O17" s="77" t="s">
        <v>44</v>
      </c>
      <c r="P17" s="415" t="s">
        <v>313</v>
      </c>
      <c r="Q17" s="76"/>
    </row>
    <row r="18" spans="1:17" ht="19.5" customHeight="1">
      <c r="A18" s="73" t="s">
        <v>415</v>
      </c>
      <c r="B18" s="74">
        <v>2</v>
      </c>
      <c r="C18" s="74">
        <v>1</v>
      </c>
      <c r="D18" s="75">
        <f>SUM(B18:C18)</f>
        <v>3</v>
      </c>
      <c r="E18" s="74">
        <v>2</v>
      </c>
      <c r="F18" s="74">
        <v>1</v>
      </c>
      <c r="G18" s="75">
        <f>SUM(E18:F18)</f>
        <v>3</v>
      </c>
      <c r="H18" s="74">
        <v>2</v>
      </c>
      <c r="I18" s="77" t="s">
        <v>44</v>
      </c>
      <c r="J18" s="75">
        <f>SUM(H18:I18)</f>
        <v>2</v>
      </c>
      <c r="K18" s="77" t="s">
        <v>44</v>
      </c>
      <c r="L18" s="74">
        <v>1</v>
      </c>
      <c r="M18" s="75">
        <f>SUM(K18:L18)</f>
        <v>1</v>
      </c>
      <c r="N18" s="74">
        <v>1</v>
      </c>
      <c r="O18" s="77" t="s">
        <v>44</v>
      </c>
      <c r="P18" s="75">
        <f>SUM(N18:O18)</f>
        <v>1</v>
      </c>
      <c r="Q18" s="76"/>
    </row>
    <row r="19" spans="1:17" ht="24.75" customHeight="1">
      <c r="A19" s="78" t="s">
        <v>47</v>
      </c>
      <c r="B19" s="79">
        <f aca="true" t="shared" si="4" ref="B19:M19">SUM(B5:B18)</f>
        <v>4406</v>
      </c>
      <c r="C19" s="79">
        <f t="shared" si="4"/>
        <v>1035</v>
      </c>
      <c r="D19" s="79">
        <f t="shared" si="4"/>
        <v>5441</v>
      </c>
      <c r="E19" s="79">
        <f t="shared" si="4"/>
        <v>5633</v>
      </c>
      <c r="F19" s="79">
        <f t="shared" si="4"/>
        <v>1147</v>
      </c>
      <c r="G19" s="79">
        <f t="shared" si="4"/>
        <v>6780</v>
      </c>
      <c r="H19" s="79">
        <f t="shared" si="4"/>
        <v>7764</v>
      </c>
      <c r="I19" s="79">
        <f t="shared" si="4"/>
        <v>980</v>
      </c>
      <c r="J19" s="79">
        <f t="shared" si="4"/>
        <v>8744</v>
      </c>
      <c r="K19" s="79">
        <f t="shared" si="4"/>
        <v>7386</v>
      </c>
      <c r="L19" s="79">
        <f t="shared" si="4"/>
        <v>844</v>
      </c>
      <c r="M19" s="79">
        <f t="shared" si="4"/>
        <v>8230</v>
      </c>
      <c r="N19" s="79">
        <f>SUM(N5:N18)</f>
        <v>9041</v>
      </c>
      <c r="O19" s="79">
        <f>SUM(O5:O18)</f>
        <v>864</v>
      </c>
      <c r="P19" s="79">
        <f>SUM(P5:P18)</f>
        <v>9905</v>
      </c>
      <c r="Q19" s="80"/>
    </row>
    <row r="20" spans="4:17" ht="7.5" customHeight="1">
      <c r="D20" s="416"/>
      <c r="P20" s="416"/>
      <c r="Q20" s="416"/>
    </row>
    <row r="21" spans="1:10" ht="15.75">
      <c r="A21" s="417" t="s">
        <v>418</v>
      </c>
      <c r="B21" s="417"/>
      <c r="C21" s="417"/>
      <c r="D21" s="416"/>
      <c r="G21" s="418"/>
      <c r="I21" s="419"/>
      <c r="J21" s="416"/>
    </row>
    <row r="22" spans="1:4" ht="18">
      <c r="A22" s="578" t="s">
        <v>444</v>
      </c>
      <c r="B22" s="417"/>
      <c r="C22" s="417"/>
      <c r="D22" s="416"/>
    </row>
    <row r="23" ht="15">
      <c r="A23" s="63" t="s">
        <v>413</v>
      </c>
    </row>
    <row r="24" ht="18">
      <c r="A24" s="417" t="s">
        <v>445</v>
      </c>
    </row>
  </sheetData>
  <sheetProtection/>
  <mergeCells count="5">
    <mergeCell ref="N3:P3"/>
    <mergeCell ref="K3:M3"/>
    <mergeCell ref="H3:J3"/>
    <mergeCell ref="E3:G3"/>
    <mergeCell ref="B3:D3"/>
  </mergeCells>
  <hyperlinks>
    <hyperlink ref="M1" location="'Table of contents'!A1" display="Back to table of contents"/>
  </hyperlinks>
  <printOptions/>
  <pageMargins left="0.7480314960629921" right="0" top="0.5118110236220472" bottom="0.35433070866141736" header="0.2755905511811024" footer="0.118110236220472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57421875" style="0" customWidth="1"/>
    <col min="2" max="6" width="9.7109375" style="0" customWidth="1"/>
  </cols>
  <sheetData>
    <row r="1" spans="1:6" ht="25.5" customHeight="1">
      <c r="A1" s="27" t="s">
        <v>471</v>
      </c>
      <c r="B1" s="81"/>
      <c r="C1" s="81"/>
      <c r="D1" s="81"/>
      <c r="E1" s="672" t="s">
        <v>570</v>
      </c>
      <c r="F1" s="81"/>
    </row>
    <row r="2" ht="11.25" customHeight="1">
      <c r="F2" s="581" t="s">
        <v>9</v>
      </c>
    </row>
    <row r="3" spans="1:6" ht="26.25" customHeight="1">
      <c r="A3" s="60" t="s">
        <v>31</v>
      </c>
      <c r="B3" s="60">
        <v>2011</v>
      </c>
      <c r="C3" s="60">
        <v>2012</v>
      </c>
      <c r="D3" s="60">
        <v>2013</v>
      </c>
      <c r="E3" s="60">
        <v>2014</v>
      </c>
      <c r="F3" s="60">
        <v>2015</v>
      </c>
    </row>
    <row r="4" spans="1:6" ht="15.75">
      <c r="A4" s="82"/>
      <c r="B4" s="83"/>
      <c r="C4" s="83"/>
      <c r="D4" s="83"/>
      <c r="E4" s="83"/>
      <c r="F4" s="83"/>
    </row>
    <row r="5" spans="1:6" ht="40.5" customHeight="1">
      <c r="A5" s="146" t="s">
        <v>32</v>
      </c>
      <c r="B5" s="85">
        <v>1087</v>
      </c>
      <c r="C5" s="85">
        <v>1120</v>
      </c>
      <c r="D5" s="85">
        <v>1142</v>
      </c>
      <c r="E5" s="85">
        <v>1138</v>
      </c>
      <c r="F5" s="85">
        <v>1162</v>
      </c>
    </row>
    <row r="6" spans="1:6" ht="40.5" customHeight="1">
      <c r="A6" s="157" t="s">
        <v>33</v>
      </c>
      <c r="B6" s="85">
        <v>596</v>
      </c>
      <c r="C6" s="85">
        <v>603</v>
      </c>
      <c r="D6" s="85">
        <v>583</v>
      </c>
      <c r="E6" s="85">
        <v>257</v>
      </c>
      <c r="F6" s="85">
        <v>232</v>
      </c>
    </row>
    <row r="7" spans="1:6" ht="40.5" customHeight="1">
      <c r="A7" s="157" t="s">
        <v>414</v>
      </c>
      <c r="B7" s="594" t="s">
        <v>432</v>
      </c>
      <c r="C7" s="594" t="s">
        <v>432</v>
      </c>
      <c r="D7" s="595">
        <v>9</v>
      </c>
      <c r="E7" s="595">
        <v>323</v>
      </c>
      <c r="F7" s="595">
        <v>409</v>
      </c>
    </row>
    <row r="8" spans="1:6" ht="40.5" customHeight="1">
      <c r="A8" s="157" t="s">
        <v>34</v>
      </c>
      <c r="B8" s="85">
        <v>54</v>
      </c>
      <c r="C8" s="85">
        <v>27</v>
      </c>
      <c r="D8" s="85">
        <v>31</v>
      </c>
      <c r="E8" s="85">
        <v>32</v>
      </c>
      <c r="F8" s="85">
        <v>27</v>
      </c>
    </row>
    <row r="9" spans="1:6" ht="40.5" customHeight="1">
      <c r="A9" s="157" t="s">
        <v>35</v>
      </c>
      <c r="B9" s="85">
        <v>675</v>
      </c>
      <c r="C9" s="85">
        <v>703</v>
      </c>
      <c r="D9" s="85">
        <v>703</v>
      </c>
      <c r="E9" s="85">
        <v>732</v>
      </c>
      <c r="F9" s="85">
        <v>757</v>
      </c>
    </row>
    <row r="10" spans="1:6" ht="40.5" customHeight="1">
      <c r="A10" s="157" t="s">
        <v>36</v>
      </c>
      <c r="B10" s="85">
        <v>1329</v>
      </c>
      <c r="C10" s="85">
        <v>1375</v>
      </c>
      <c r="D10" s="85">
        <v>1364</v>
      </c>
      <c r="E10" s="85">
        <v>1374</v>
      </c>
      <c r="F10" s="85">
        <v>1363</v>
      </c>
    </row>
    <row r="11" spans="1:6" ht="40.5" customHeight="1">
      <c r="A11" s="157" t="s">
        <v>37</v>
      </c>
      <c r="B11" s="85">
        <v>247</v>
      </c>
      <c r="C11" s="85">
        <v>228</v>
      </c>
      <c r="D11" s="85">
        <v>224</v>
      </c>
      <c r="E11" s="85">
        <v>190</v>
      </c>
      <c r="F11" s="85">
        <v>213</v>
      </c>
    </row>
    <row r="12" spans="1:6" ht="40.5" customHeight="1">
      <c r="A12" s="157" t="s">
        <v>38</v>
      </c>
      <c r="B12" s="85">
        <v>460</v>
      </c>
      <c r="C12" s="85">
        <v>472</v>
      </c>
      <c r="D12" s="85">
        <v>489</v>
      </c>
      <c r="E12" s="85">
        <v>535</v>
      </c>
      <c r="F12" s="85">
        <v>544</v>
      </c>
    </row>
    <row r="13" spans="1:6" ht="40.5" customHeight="1">
      <c r="A13" s="157" t="s">
        <v>39</v>
      </c>
      <c r="B13" s="85">
        <v>81</v>
      </c>
      <c r="C13" s="85">
        <v>106</v>
      </c>
      <c r="D13" s="85">
        <v>85</v>
      </c>
      <c r="E13" s="85">
        <v>120</v>
      </c>
      <c r="F13" s="85">
        <v>83</v>
      </c>
    </row>
    <row r="14" spans="1:6" ht="40.5" customHeight="1">
      <c r="A14" s="157" t="s">
        <v>40</v>
      </c>
      <c r="B14" s="85">
        <v>48</v>
      </c>
      <c r="C14" s="85">
        <v>52</v>
      </c>
      <c r="D14" s="85">
        <v>49</v>
      </c>
      <c r="E14" s="85">
        <v>43</v>
      </c>
      <c r="F14" s="85">
        <v>38</v>
      </c>
    </row>
    <row r="15" spans="1:6" ht="40.5" customHeight="1">
      <c r="A15" s="157" t="s">
        <v>41</v>
      </c>
      <c r="B15" s="85">
        <v>17</v>
      </c>
      <c r="C15" s="85">
        <v>18</v>
      </c>
      <c r="D15" s="85">
        <v>17</v>
      </c>
      <c r="E15" s="85">
        <v>24</v>
      </c>
      <c r="F15" s="85">
        <v>19</v>
      </c>
    </row>
    <row r="16" spans="1:6" ht="40.5" customHeight="1">
      <c r="A16" s="157" t="s">
        <v>42</v>
      </c>
      <c r="B16" s="85">
        <v>94</v>
      </c>
      <c r="C16" s="85">
        <v>83</v>
      </c>
      <c r="D16" s="85">
        <v>78</v>
      </c>
      <c r="E16" s="85">
        <v>67</v>
      </c>
      <c r="F16" s="85">
        <v>66</v>
      </c>
    </row>
    <row r="17" spans="1:6" ht="40.5" customHeight="1">
      <c r="A17" s="157" t="s">
        <v>43</v>
      </c>
      <c r="B17" s="594" t="s">
        <v>432</v>
      </c>
      <c r="C17" s="594" t="s">
        <v>432</v>
      </c>
      <c r="D17" s="594" t="s">
        <v>432</v>
      </c>
      <c r="E17" s="594" t="s">
        <v>432</v>
      </c>
      <c r="F17" s="594" t="s">
        <v>432</v>
      </c>
    </row>
    <row r="18" spans="1:6" ht="40.5" customHeight="1">
      <c r="A18" s="157" t="s">
        <v>415</v>
      </c>
      <c r="B18" s="85">
        <v>6</v>
      </c>
      <c r="C18" s="85">
        <v>7</v>
      </c>
      <c r="D18" s="85">
        <v>8</v>
      </c>
      <c r="E18" s="85">
        <v>8</v>
      </c>
      <c r="F18" s="85">
        <v>8</v>
      </c>
    </row>
    <row r="19" spans="1:6" ht="30.75" customHeight="1">
      <c r="A19" s="11" t="s">
        <v>22</v>
      </c>
      <c r="B19" s="87">
        <f>SUM(B5:B18)</f>
        <v>4694</v>
      </c>
      <c r="C19" s="87">
        <f>SUM(C5:C18)</f>
        <v>4794</v>
      </c>
      <c r="D19" s="87">
        <f>SUM(D5:D18)</f>
        <v>4782</v>
      </c>
      <c r="E19" s="87">
        <f>SUM(E5:E18)</f>
        <v>4843</v>
      </c>
      <c r="F19" s="87">
        <f>SUM(F5:F18)</f>
        <v>4921</v>
      </c>
    </row>
    <row r="20" spans="1:6" ht="7.5" customHeight="1">
      <c r="A20" s="15"/>
      <c r="B20" s="15"/>
      <c r="C20" s="15"/>
      <c r="D20" s="15"/>
      <c r="E20" s="15"/>
      <c r="F20" s="15"/>
    </row>
    <row r="21" spans="1:6" ht="15" customHeight="1">
      <c r="A21" s="686" t="s">
        <v>452</v>
      </c>
      <c r="B21" s="686"/>
      <c r="C21" s="686"/>
      <c r="D21" s="686"/>
      <c r="E21" s="686"/>
      <c r="F21" s="686"/>
    </row>
    <row r="22" spans="1:6" ht="15" customHeight="1">
      <c r="A22" s="686" t="s">
        <v>411</v>
      </c>
      <c r="B22" s="686"/>
      <c r="C22" s="686"/>
      <c r="D22" s="686"/>
      <c r="E22" s="686"/>
      <c r="F22" s="686"/>
    </row>
    <row r="23" spans="1:6" ht="15" customHeight="1">
      <c r="A23" s="686" t="s">
        <v>314</v>
      </c>
      <c r="B23" s="686"/>
      <c r="C23" s="686"/>
      <c r="D23" s="686"/>
      <c r="E23" s="686"/>
      <c r="F23" s="686"/>
    </row>
    <row r="24" spans="1:6" ht="15" customHeight="1">
      <c r="A24" s="643" t="s">
        <v>453</v>
      </c>
      <c r="B24" s="643"/>
      <c r="C24" s="643"/>
      <c r="D24" s="643"/>
      <c r="E24" s="643"/>
      <c r="F24" s="643"/>
    </row>
    <row r="25" spans="1:6" ht="15" customHeight="1">
      <c r="A25" s="41" t="s">
        <v>412</v>
      </c>
      <c r="B25" s="41"/>
      <c r="C25" s="41"/>
      <c r="D25" s="41"/>
      <c r="E25" s="41"/>
      <c r="F25" s="41"/>
    </row>
    <row r="26" spans="1:6" ht="15.75">
      <c r="A26" s="41" t="s">
        <v>454</v>
      </c>
      <c r="B26" s="41"/>
      <c r="C26" s="41"/>
      <c r="D26" s="41"/>
      <c r="E26" s="41"/>
      <c r="F26" s="41"/>
    </row>
  </sheetData>
  <sheetProtection/>
  <mergeCells count="3">
    <mergeCell ref="A23:F23"/>
    <mergeCell ref="A21:F21"/>
    <mergeCell ref="A22:F22"/>
  </mergeCells>
  <hyperlinks>
    <hyperlink ref="E1" location="'Table of contents'!A1" display="Back to table of contents"/>
  </hyperlinks>
  <printOptions verticalCentered="1"/>
  <pageMargins left="0.748031496062992" right="0.748031496062992" top="0.551181102362205" bottom="0.354330708661417" header="0.31496062992126" footer="0.31496062992126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29.7109375" style="0" customWidth="1"/>
    <col min="2" max="5" width="13.7109375" style="0" customWidth="1"/>
  </cols>
  <sheetData>
    <row r="1" ht="12.75">
      <c r="D1" s="672" t="s">
        <v>570</v>
      </c>
    </row>
    <row r="2" spans="1:5" ht="31.5" customHeight="1">
      <c r="A2" s="688" t="s">
        <v>472</v>
      </c>
      <c r="B2" s="688"/>
      <c r="C2" s="688"/>
      <c r="D2" s="688"/>
      <c r="E2" s="688"/>
    </row>
    <row r="3" spans="4:5" ht="12.75" customHeight="1">
      <c r="D3" s="687" t="s">
        <v>0</v>
      </c>
      <c r="E3" s="687"/>
    </row>
    <row r="4" spans="1:5" ht="17.25" customHeight="1">
      <c r="A4" s="89" t="s">
        <v>48</v>
      </c>
      <c r="B4" s="91">
        <v>2014</v>
      </c>
      <c r="C4" s="92"/>
      <c r="D4" s="91">
        <v>2015</v>
      </c>
      <c r="E4" s="92"/>
    </row>
    <row r="5" spans="1:5" ht="22.5" customHeight="1">
      <c r="A5" s="94" t="s">
        <v>49</v>
      </c>
      <c r="B5" s="91" t="s">
        <v>9</v>
      </c>
      <c r="C5" s="383" t="s">
        <v>50</v>
      </c>
      <c r="D5" s="91" t="s">
        <v>9</v>
      </c>
      <c r="E5" s="383" t="s">
        <v>50</v>
      </c>
    </row>
    <row r="6" spans="1:5" ht="30" customHeight="1">
      <c r="A6" s="95" t="s">
        <v>52</v>
      </c>
      <c r="B6" s="660">
        <v>99134</v>
      </c>
      <c r="C6" s="470">
        <f>B6/B10*100</f>
        <v>43.95757398391288</v>
      </c>
      <c r="D6" s="662">
        <v>104313</v>
      </c>
      <c r="E6" s="470">
        <f>D6/D10*100</f>
        <v>43.41147534843459</v>
      </c>
    </row>
    <row r="7" spans="1:5" ht="30" customHeight="1">
      <c r="A7" s="96" t="s">
        <v>53</v>
      </c>
      <c r="B7" s="660">
        <v>56597</v>
      </c>
      <c r="C7" s="471">
        <f>B7/B10*100</f>
        <v>25.095999503374394</v>
      </c>
      <c r="D7" s="662">
        <v>62715</v>
      </c>
      <c r="E7" s="471">
        <f>D7/D10*100</f>
        <v>26.09982146498591</v>
      </c>
    </row>
    <row r="8" spans="1:5" ht="30" customHeight="1">
      <c r="A8" s="93" t="s">
        <v>54</v>
      </c>
      <c r="B8" s="660">
        <v>27746</v>
      </c>
      <c r="C8" s="471">
        <f>B8/B10*100</f>
        <v>12.303012566401504</v>
      </c>
      <c r="D8" s="662">
        <v>29607</v>
      </c>
      <c r="E8" s="471">
        <f>D8/D10*100</f>
        <v>12.321412965221047</v>
      </c>
    </row>
    <row r="9" spans="1:5" ht="30" customHeight="1">
      <c r="A9" s="96" t="s">
        <v>55</v>
      </c>
      <c r="B9" s="660">
        <v>42045</v>
      </c>
      <c r="C9" s="472">
        <f>B9/B10*100</f>
        <v>18.643413946311224</v>
      </c>
      <c r="D9" s="662">
        <v>43654</v>
      </c>
      <c r="E9" s="472">
        <f>D9/D10*100</f>
        <v>18.16729022135845</v>
      </c>
    </row>
    <row r="10" spans="1:5" ht="30" customHeight="1">
      <c r="A10" s="6" t="s">
        <v>51</v>
      </c>
      <c r="B10" s="661">
        <f>SUM(B6:B9)</f>
        <v>225522</v>
      </c>
      <c r="C10" s="473">
        <f>SUM(C6:C9)</f>
        <v>100.00000000000001</v>
      </c>
      <c r="D10" s="663">
        <f>SUM(D6:D9)</f>
        <v>240289</v>
      </c>
      <c r="E10" s="473">
        <f>SUM(E6:E9)</f>
        <v>100</v>
      </c>
    </row>
    <row r="12" ht="18">
      <c r="A12" s="578" t="s">
        <v>455</v>
      </c>
    </row>
    <row r="13" ht="15">
      <c r="A13" s="63" t="s">
        <v>406</v>
      </c>
    </row>
    <row r="15" spans="1:5" ht="15.75">
      <c r="A15" s="88"/>
      <c r="B15" s="88"/>
      <c r="C15" s="88"/>
      <c r="D15" s="88"/>
      <c r="E15" s="88"/>
    </row>
    <row r="16" spans="1:5" ht="15.75">
      <c r="A16" s="98"/>
      <c r="B16" s="88"/>
      <c r="C16" s="88"/>
      <c r="D16" s="98"/>
      <c r="E16" s="98"/>
    </row>
  </sheetData>
  <sheetProtection/>
  <mergeCells count="2">
    <mergeCell ref="D3:E3"/>
    <mergeCell ref="A2:E2"/>
  </mergeCells>
  <hyperlinks>
    <hyperlink ref="D1" location="'Table of contents'!A1" display="Back to table of contents"/>
  </hyperlinks>
  <printOptions/>
  <pageMargins left="0.748031496062992" right="0.748031496062992" top="0.748031496062992" bottom="0.748031496062992" header="0.31496062992126" footer="0.31496062992126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9.421875" style="99" customWidth="1"/>
    <col min="2" max="4" width="12.7109375" style="99" customWidth="1"/>
    <col min="5" max="5" width="12.7109375" style="100" customWidth="1"/>
    <col min="6" max="16384" width="9.140625" style="99" customWidth="1"/>
  </cols>
  <sheetData>
    <row r="1" ht="12.75">
      <c r="D1" s="672" t="s">
        <v>570</v>
      </c>
    </row>
    <row r="2" spans="1:5" ht="34.5" customHeight="1">
      <c r="A2" s="381" t="s">
        <v>473</v>
      </c>
      <c r="B2" s="88"/>
      <c r="C2" s="88"/>
      <c r="D2" s="88"/>
      <c r="E2" s="382"/>
    </row>
    <row r="3" spans="1:5" ht="15.75" customHeight="1">
      <c r="A3"/>
      <c r="B3"/>
      <c r="C3"/>
      <c r="D3" s="687" t="s">
        <v>1</v>
      </c>
      <c r="E3" s="687"/>
    </row>
    <row r="4" spans="1:5" ht="28.5" customHeight="1">
      <c r="A4" s="676" t="s">
        <v>364</v>
      </c>
      <c r="B4" s="680">
        <v>2014</v>
      </c>
      <c r="C4" s="682"/>
      <c r="D4" s="680">
        <v>2015</v>
      </c>
      <c r="E4" s="682"/>
    </row>
    <row r="5" spans="1:5" ht="30" customHeight="1">
      <c r="A5" s="678"/>
      <c r="B5" s="91" t="s">
        <v>9</v>
      </c>
      <c r="C5" s="383" t="s">
        <v>50</v>
      </c>
      <c r="D5" s="91" t="s">
        <v>9</v>
      </c>
      <c r="E5" s="383" t="s">
        <v>50</v>
      </c>
    </row>
    <row r="6" spans="1:7" ht="33" customHeight="1">
      <c r="A6" s="96" t="s">
        <v>56</v>
      </c>
      <c r="B6" s="443">
        <v>640</v>
      </c>
      <c r="C6" s="384">
        <f>B6/B10*100</f>
        <v>32.603158430973004</v>
      </c>
      <c r="D6" s="443">
        <v>560</v>
      </c>
      <c r="E6" s="384">
        <f>D6/D10*100</f>
        <v>28.910686628807436</v>
      </c>
      <c r="G6" s="101"/>
    </row>
    <row r="7" spans="1:7" ht="33" customHeight="1">
      <c r="A7" s="96" t="s">
        <v>57</v>
      </c>
      <c r="B7" s="443">
        <v>699</v>
      </c>
      <c r="C7" s="384">
        <f>B7/B10*100</f>
        <v>35.60876209882832</v>
      </c>
      <c r="D7" s="443">
        <v>668</v>
      </c>
      <c r="E7" s="384">
        <f>D7/D10*100</f>
        <v>34.48631905007744</v>
      </c>
      <c r="G7" s="101"/>
    </row>
    <row r="8" spans="1:7" ht="33" customHeight="1">
      <c r="A8" s="93" t="s">
        <v>54</v>
      </c>
      <c r="B8" s="443">
        <v>440</v>
      </c>
      <c r="C8" s="384">
        <f>B8/B10*100</f>
        <v>22.41467142129394</v>
      </c>
      <c r="D8" s="443">
        <v>520</v>
      </c>
      <c r="E8" s="384">
        <f>D8/D10*100</f>
        <v>26.845637583892618</v>
      </c>
      <c r="G8" s="101"/>
    </row>
    <row r="9" spans="1:7" ht="33" customHeight="1">
      <c r="A9" s="94" t="s">
        <v>429</v>
      </c>
      <c r="B9" s="444">
        <v>184</v>
      </c>
      <c r="C9" s="384">
        <f>B9/B10*100</f>
        <v>9.373408048904738</v>
      </c>
      <c r="D9" s="444">
        <v>189</v>
      </c>
      <c r="E9" s="384">
        <f>D9/D10*100</f>
        <v>9.757356737222509</v>
      </c>
      <c r="G9" s="101"/>
    </row>
    <row r="10" spans="1:5" ht="33" customHeight="1">
      <c r="A10" s="6" t="s">
        <v>51</v>
      </c>
      <c r="B10" s="442">
        <f>SUM(B6:B9)</f>
        <v>1963</v>
      </c>
      <c r="C10" s="385">
        <f>SUM(C6:C9)</f>
        <v>100</v>
      </c>
      <c r="D10" s="442">
        <f>SUM(D6:D9)</f>
        <v>1937</v>
      </c>
      <c r="E10" s="385">
        <f>SUM(E6:E9)</f>
        <v>100.00000000000001</v>
      </c>
    </row>
    <row r="11" spans="1:5" ht="12.75">
      <c r="A11"/>
      <c r="B11"/>
      <c r="C11"/>
      <c r="D11"/>
      <c r="E11" s="124"/>
    </row>
    <row r="12" spans="1:6" ht="15">
      <c r="A12" s="63" t="s">
        <v>456</v>
      </c>
      <c r="B12" s="391"/>
      <c r="C12" s="391"/>
      <c r="D12" s="391"/>
      <c r="E12" s="392"/>
      <c r="F12" s="393"/>
    </row>
    <row r="13" spans="1:5" ht="15">
      <c r="A13" s="63" t="s">
        <v>457</v>
      </c>
      <c r="B13" s="391"/>
      <c r="C13" s="391"/>
      <c r="D13"/>
      <c r="E13" s="124"/>
    </row>
    <row r="14" spans="1:5" ht="12.75">
      <c r="A14"/>
      <c r="B14"/>
      <c r="C14"/>
      <c r="D14"/>
      <c r="E14" s="124"/>
    </row>
    <row r="15" spans="1:5" ht="12.75">
      <c r="A15"/>
      <c r="B15"/>
      <c r="C15"/>
      <c r="D15"/>
      <c r="E15" s="124"/>
    </row>
    <row r="16" spans="1:5" ht="15.75">
      <c r="A16" s="88"/>
      <c r="B16" s="88"/>
      <c r="C16" s="88"/>
      <c r="D16" s="88"/>
      <c r="E16" s="382"/>
    </row>
    <row r="17" spans="1:5" ht="15.75">
      <c r="A17" s="98"/>
      <c r="B17" s="98"/>
      <c r="C17" s="98"/>
      <c r="D17" s="98"/>
      <c r="E17" s="386"/>
    </row>
    <row r="18" spans="1:5" ht="12.75">
      <c r="A18"/>
      <c r="B18"/>
      <c r="C18"/>
      <c r="D18"/>
      <c r="E18" s="124"/>
    </row>
    <row r="19" spans="1:5" ht="12.75">
      <c r="A19"/>
      <c r="B19"/>
      <c r="C19"/>
      <c r="D19"/>
      <c r="E19" s="124"/>
    </row>
    <row r="20" spans="1:5" ht="12.75">
      <c r="A20"/>
      <c r="B20"/>
      <c r="C20"/>
      <c r="D20"/>
      <c r="E20" s="124"/>
    </row>
    <row r="21" spans="1:5" ht="12.75">
      <c r="A21"/>
      <c r="B21"/>
      <c r="C21"/>
      <c r="D21"/>
      <c r="E21" s="124"/>
    </row>
    <row r="22" spans="1:5" ht="12.75">
      <c r="A22"/>
      <c r="B22"/>
      <c r="C22"/>
      <c r="D22"/>
      <c r="E22" s="124"/>
    </row>
    <row r="23" spans="1:5" ht="12.75">
      <c r="A23"/>
      <c r="B23"/>
      <c r="C23"/>
      <c r="D23"/>
      <c r="E23" s="124"/>
    </row>
    <row r="24" spans="1:5" ht="12.75">
      <c r="A24"/>
      <c r="B24"/>
      <c r="C24"/>
      <c r="D24"/>
      <c r="E24" s="124"/>
    </row>
    <row r="25" spans="1:5" ht="12.75">
      <c r="A25"/>
      <c r="B25"/>
      <c r="C25"/>
      <c r="D25"/>
      <c r="E25" s="124"/>
    </row>
    <row r="26" spans="1:5" ht="12.75">
      <c r="A26"/>
      <c r="B26"/>
      <c r="C26"/>
      <c r="D26"/>
      <c r="E26" s="124"/>
    </row>
    <row r="27" spans="1:5" ht="12.75">
      <c r="A27"/>
      <c r="B27"/>
      <c r="C27"/>
      <c r="D27"/>
      <c r="E27" s="124"/>
    </row>
    <row r="28" spans="1:5" ht="12.75">
      <c r="A28"/>
      <c r="B28"/>
      <c r="C28"/>
      <c r="D28"/>
      <c r="E28" s="124"/>
    </row>
    <row r="29" spans="1:5" ht="12.75">
      <c r="A29"/>
      <c r="B29"/>
      <c r="C29"/>
      <c r="D29"/>
      <c r="E29" s="124"/>
    </row>
    <row r="30" ht="12.75">
      <c r="E30" s="99"/>
    </row>
  </sheetData>
  <sheetProtection/>
  <mergeCells count="4">
    <mergeCell ref="A4:A5"/>
    <mergeCell ref="D3:E3"/>
    <mergeCell ref="B4:C4"/>
    <mergeCell ref="D4:E4"/>
  </mergeCells>
  <hyperlinks>
    <hyperlink ref="D1" location="'Table of contents'!A1" display="Back to table of contents"/>
  </hyperlinks>
  <printOptions/>
  <pageMargins left="0.748031496062992" right="0.748031496062992" top="0.748031496062992" bottom="0.551181102362205" header="0.31496062992126" footer="0.3149606299212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5.140625" style="0" customWidth="1"/>
    <col min="2" max="2" width="9.7109375" style="313" customWidth="1"/>
    <col min="3" max="7" width="10.7109375" style="124" customWidth="1"/>
    <col min="8" max="8" width="10.7109375" style="0" customWidth="1"/>
    <col min="9" max="9" width="2.140625" style="0" customWidth="1"/>
  </cols>
  <sheetData>
    <row r="1" spans="1:8" ht="18.75">
      <c r="A1" s="27" t="s">
        <v>469</v>
      </c>
      <c r="B1" s="420"/>
      <c r="C1" s="421"/>
      <c r="D1" s="421"/>
      <c r="E1" s="672" t="s">
        <v>570</v>
      </c>
      <c r="F1" s="421"/>
      <c r="G1" s="421"/>
      <c r="H1" s="2"/>
    </row>
    <row r="2" ht="9" customHeight="1"/>
    <row r="3" spans="1:7" ht="32.25" customHeight="1">
      <c r="A3" s="103"/>
      <c r="B3" s="11" t="s">
        <v>58</v>
      </c>
      <c r="C3" s="11">
        <v>2011</v>
      </c>
      <c r="D3" s="11">
        <v>2012</v>
      </c>
      <c r="E3" s="11">
        <v>2013</v>
      </c>
      <c r="F3" s="11">
        <v>2014</v>
      </c>
      <c r="G3" s="11" t="s">
        <v>470</v>
      </c>
    </row>
    <row r="4" spans="1:7" ht="48" customHeight="1">
      <c r="A4" s="104" t="s">
        <v>329</v>
      </c>
      <c r="B4" s="35" t="s">
        <v>9</v>
      </c>
      <c r="C4" s="422">
        <v>1853</v>
      </c>
      <c r="D4" s="422">
        <v>1884</v>
      </c>
      <c r="E4" s="422">
        <v>1918</v>
      </c>
      <c r="F4" s="422">
        <v>1986</v>
      </c>
      <c r="G4" s="422">
        <v>1943</v>
      </c>
    </row>
    <row r="5" spans="1:7" ht="48" customHeight="1">
      <c r="A5" s="104" t="s">
        <v>330</v>
      </c>
      <c r="B5" s="35" t="s">
        <v>59</v>
      </c>
      <c r="C5" s="423">
        <v>4905</v>
      </c>
      <c r="D5" s="423">
        <v>4900</v>
      </c>
      <c r="E5" s="423">
        <v>4808</v>
      </c>
      <c r="F5" s="423">
        <v>4805</v>
      </c>
      <c r="G5" s="423">
        <v>4820</v>
      </c>
    </row>
    <row r="6" spans="1:7" ht="48" customHeight="1">
      <c r="A6" s="104" t="s">
        <v>331</v>
      </c>
      <c r="B6" s="35" t="s">
        <v>60</v>
      </c>
      <c r="C6" s="106">
        <v>8.8</v>
      </c>
      <c r="D6" s="106">
        <v>8.7</v>
      </c>
      <c r="E6" s="106">
        <v>8.4</v>
      </c>
      <c r="F6" s="106">
        <v>8.1</v>
      </c>
      <c r="G6" s="106">
        <v>8.3</v>
      </c>
    </row>
    <row r="7" spans="1:7" ht="48" customHeight="1">
      <c r="A7" s="104" t="s">
        <v>332</v>
      </c>
      <c r="B7" s="35" t="s">
        <v>60</v>
      </c>
      <c r="C7" s="135">
        <v>97582</v>
      </c>
      <c r="D7" s="135">
        <v>96314</v>
      </c>
      <c r="E7" s="135">
        <v>96392</v>
      </c>
      <c r="F7" s="135">
        <v>97825</v>
      </c>
      <c r="G7" s="135">
        <v>98020</v>
      </c>
    </row>
    <row r="8" spans="1:9" ht="48" customHeight="1">
      <c r="A8" s="104" t="s">
        <v>333</v>
      </c>
      <c r="B8" s="35" t="s">
        <v>60</v>
      </c>
      <c r="C8" s="424">
        <v>176</v>
      </c>
      <c r="D8" s="424">
        <v>170</v>
      </c>
      <c r="E8" s="424">
        <v>168</v>
      </c>
      <c r="F8" s="424">
        <v>164</v>
      </c>
      <c r="G8" s="424">
        <v>168</v>
      </c>
      <c r="I8" s="125"/>
    </row>
    <row r="9" spans="1:7" ht="48" customHeight="1">
      <c r="A9" s="104" t="s">
        <v>61</v>
      </c>
      <c r="B9" s="35" t="s">
        <v>62</v>
      </c>
      <c r="C9" s="135">
        <v>2239</v>
      </c>
      <c r="D9" s="135">
        <v>2247</v>
      </c>
      <c r="E9" s="135">
        <v>2405</v>
      </c>
      <c r="F9" s="135">
        <v>2444</v>
      </c>
      <c r="G9" s="135">
        <v>2452</v>
      </c>
    </row>
    <row r="10" spans="1:7" ht="48" customHeight="1">
      <c r="A10" s="107" t="s">
        <v>63</v>
      </c>
      <c r="B10" s="39" t="s">
        <v>64</v>
      </c>
      <c r="C10" s="137">
        <v>6889</v>
      </c>
      <c r="D10" s="137">
        <v>6914</v>
      </c>
      <c r="E10" s="137">
        <v>7400</v>
      </c>
      <c r="F10" s="137">
        <v>7520</v>
      </c>
      <c r="G10" s="137">
        <v>7545</v>
      </c>
    </row>
    <row r="11" spans="1:7" ht="15.75">
      <c r="A11" s="15"/>
      <c r="B11" s="16"/>
      <c r="C11" s="425"/>
      <c r="D11" s="425"/>
      <c r="E11" s="425"/>
      <c r="F11" s="425"/>
      <c r="G11" s="425"/>
    </row>
    <row r="12" spans="1:7" ht="15.75">
      <c r="A12" s="63" t="s">
        <v>315</v>
      </c>
      <c r="B12" s="16"/>
      <c r="C12" s="425"/>
      <c r="D12" s="425"/>
      <c r="E12" s="425"/>
      <c r="F12" s="425"/>
      <c r="G12" s="425"/>
    </row>
    <row r="13" spans="1:7" ht="15.75">
      <c r="A13" s="63" t="s">
        <v>316</v>
      </c>
      <c r="B13" s="16"/>
      <c r="C13" s="425"/>
      <c r="D13" s="425"/>
      <c r="E13" s="425"/>
      <c r="F13" s="425"/>
      <c r="G13" s="425"/>
    </row>
    <row r="14" spans="1:7" ht="18">
      <c r="A14" s="63" t="s">
        <v>468</v>
      </c>
      <c r="B14" s="16"/>
      <c r="C14" s="425"/>
      <c r="D14" s="425"/>
      <c r="E14" s="425"/>
      <c r="F14" s="425"/>
      <c r="G14" s="425"/>
    </row>
    <row r="15" spans="1:7" ht="15">
      <c r="A15" s="63"/>
      <c r="C15" s="412"/>
      <c r="D15" s="412"/>
      <c r="E15" s="412"/>
      <c r="F15" s="412"/>
      <c r="G15" s="412"/>
    </row>
    <row r="17" spans="4:7" ht="12.75">
      <c r="D17" s="412"/>
      <c r="E17" s="412"/>
      <c r="F17" s="412"/>
      <c r="G17" s="412"/>
    </row>
  </sheetData>
  <sheetProtection/>
  <hyperlinks>
    <hyperlink ref="E1" location="'Table of contents'!A1" display="Back to table of contents"/>
  </hyperlinks>
  <printOptions/>
  <pageMargins left="0.7480314960629921" right="0" top="0.7480314960629921" bottom="0.7480314960629921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 </cp:lastModifiedBy>
  <cp:lastPrinted>2007-12-31T22:25:28Z</cp:lastPrinted>
  <dcterms:created xsi:type="dcterms:W3CDTF">2003-04-22T19:47:24Z</dcterms:created>
  <dcterms:modified xsi:type="dcterms:W3CDTF">2007-12-31T20:23:14Z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PublishingRollupImage">
    <vt:lpwstr/>
  </property>
  <property fmtid="{D5CDD505-2E9C-101B-9397-08002B2CF9AE}" pid="6" name="Audience">
    <vt:lpwstr/>
  </property>
  <property fmtid="{D5CDD505-2E9C-101B-9397-08002B2CF9AE}" pid="7" name="Order">
    <vt:lpwstr>105200.000000000</vt:lpwstr>
  </property>
  <property fmtid="{D5CDD505-2E9C-101B-9397-08002B2CF9AE}" pid="8" name="xd_ProgID">
    <vt:lpwstr/>
  </property>
  <property fmtid="{D5CDD505-2E9C-101B-9397-08002B2CF9AE}" pid="9" name="PublishingStartDate">
    <vt:lpwstr/>
  </property>
  <property fmtid="{D5CDD505-2E9C-101B-9397-08002B2CF9AE}" pid="10" name="PublishingExpirationDate">
    <vt:lpwstr/>
  </property>
  <property fmtid="{D5CDD505-2E9C-101B-9397-08002B2CF9AE}" pid="11" name="PublishingContactPicture">
    <vt:lpwstr/>
  </property>
  <property fmtid="{D5CDD505-2E9C-101B-9397-08002B2CF9AE}" pid="12" name="PublishingVariationGroupID">
    <vt:lpwstr/>
  </property>
  <property fmtid="{D5CDD505-2E9C-101B-9397-08002B2CF9AE}" pid="13" name="PublishingVariationRelationshipLinkFieldID">
    <vt:lpwstr/>
  </property>
  <property fmtid="{D5CDD505-2E9C-101B-9397-08002B2CF9AE}" pid="14" name="PublishingContactName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ContactEmail">
    <vt:lpwstr/>
  </property>
  <property fmtid="{D5CDD505-2E9C-101B-9397-08002B2CF9AE}" pid="19" name="PublishingPageLayout">
    <vt:lpwstr/>
  </property>
</Properties>
</file>